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mkbane_liverpool_ac_uk/Documents/my 702/matthew/dissertation - shared with matthew/"/>
    </mc:Choice>
  </mc:AlternateContent>
  <xr:revisionPtr revIDLastSave="0" documentId="8_{4EBACA15-74BF-4B85-B96F-F5042D250F05}" xr6:coauthVersionLast="45" xr6:coauthVersionMax="45" xr10:uidLastSave="{00000000-0000-0000-0000-000000000000}"/>
  <bookViews>
    <workbookView xWindow="7290" yWindow="285" windowWidth="27420" windowHeight="1417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F23" i="1"/>
  <c r="G24" i="1"/>
  <c r="F24" i="1"/>
  <c r="G22" i="1"/>
  <c r="F22" i="1"/>
  <c r="F21" i="1"/>
  <c r="G21" i="1"/>
  <c r="F5" i="1" l="1"/>
  <c r="F4" i="1"/>
  <c r="F3" i="1"/>
  <c r="E4" i="1"/>
  <c r="E3" i="1"/>
  <c r="E5" i="1"/>
</calcChain>
</file>

<file path=xl/sharedStrings.xml><?xml version="1.0" encoding="utf-8"?>
<sst xmlns="http://schemas.openxmlformats.org/spreadsheetml/2006/main" count="37" uniqueCount="24">
  <si>
    <t>Algorithm</t>
  </si>
  <si>
    <t>Energy Intel</t>
  </si>
  <si>
    <t>Energy Alveo</t>
  </si>
  <si>
    <t>Energy Arm</t>
  </si>
  <si>
    <t>Energy Pynq</t>
  </si>
  <si>
    <t>EU BT</t>
  </si>
  <si>
    <t>US BT</t>
  </si>
  <si>
    <t>EU MC</t>
  </si>
  <si>
    <t>Combined</t>
  </si>
  <si>
    <t>-</t>
  </si>
  <si>
    <t>EU BT 5000 steps</t>
  </si>
  <si>
    <t>Fixed Point</t>
  </si>
  <si>
    <t>Test</t>
  </si>
  <si>
    <t>Pynq</t>
  </si>
  <si>
    <t>Voltage</t>
  </si>
  <si>
    <t>CPU</t>
  </si>
  <si>
    <t>CPU Runtime</t>
  </si>
  <si>
    <t>FPGA</t>
  </si>
  <si>
    <t>FPGA Runtime</t>
  </si>
  <si>
    <t xml:space="preserve">Background </t>
  </si>
  <si>
    <t>Energy Use (J)</t>
  </si>
  <si>
    <t>Intel Min</t>
  </si>
  <si>
    <t>Intel Max</t>
  </si>
  <si>
    <t>Alveo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</si>
</sst>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/>
    <xf numFmtId="0" fontId="1" fillId="0" borderId="3" xfId="0" applyFont="1" applyBorder="1"/>
    <xf numFmtId="0" fontId="0" fillId="0" borderId="3" xfId="0" applyBorder="1"/>
    <xf numFmtId="2" fontId="0" fillId="0" borderId="3" xfId="0" applyNumberFormat="1" applyBorder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Cortex-A9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EU Binomial Tree</c:v>
              </c:pt>
              <c:pt idx="1">
                <c:v>US Binomial Tree</c:v>
              </c:pt>
              <c:pt idx="2">
                <c:v>EU Monte Carlo</c:v>
              </c:pt>
            </c:strLit>
          </c:cat>
          <c:val>
            <c:numRef>
              <c:f>Sheet1!$E$3:$E$5</c:f>
              <c:numCache>
                <c:formatCode>General</c:formatCode>
                <c:ptCount val="3"/>
                <c:pt idx="0">
                  <c:v>0.95063471999999938</c:v>
                </c:pt>
                <c:pt idx="1">
                  <c:v>2.5408630799999985</c:v>
                </c:pt>
                <c:pt idx="2">
                  <c:v>17.665125811199992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2-4466-A176-1AFFB2FD6E1E}"/>
            </c:ext>
          </c:extLst>
        </c:ser>
        <c:ser>
          <c:idx val="1"/>
          <c:order val="1"/>
          <c:tx>
            <c:v>Zynq-7020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EU Binomial Tree</c:v>
              </c:pt>
              <c:pt idx="1">
                <c:v>US Binomial Tree</c:v>
              </c:pt>
              <c:pt idx="2">
                <c:v>EU Monte Carlo</c:v>
              </c:pt>
            </c:strLit>
          </c:cat>
          <c:val>
            <c:numRef>
              <c:f>Sheet1!$F$3:$F$5</c:f>
              <c:numCache>
                <c:formatCode>General</c:formatCode>
                <c:ptCount val="3"/>
                <c:pt idx="0">
                  <c:v>1.3625406143999992</c:v>
                </c:pt>
                <c:pt idx="1">
                  <c:v>2.0460585095999999</c:v>
                </c:pt>
                <c:pt idx="2">
                  <c:v>22.612323182400001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2-4466-A176-1AFFB2FD6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817936"/>
        <c:axId val="467821872"/>
      </c:barChart>
      <c:catAx>
        <c:axId val="46781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21872"/>
        <c:crosses val="autoZero"/>
        <c:auto val="1"/>
        <c:lblAlgn val="ctr"/>
        <c:lblOffset val="100"/>
        <c:noMultiLvlLbl val="0"/>
      </c:catAx>
      <c:valAx>
        <c:axId val="4678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Use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104775</xdr:rowOff>
    </xdr:from>
    <xdr:to>
      <xdr:col>15</xdr:col>
      <xdr:colOff>295275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B815C-9433-4934-8B97-F2C1E1E65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4"/>
  <sheetViews>
    <sheetView tabSelected="1" workbookViewId="0">
      <selection activeCell="E19" sqref="E19:H24"/>
    </sheetView>
  </sheetViews>
  <sheetFormatPr defaultRowHeight="15"/>
  <cols>
    <col min="2" max="2" width="11.140625" bestFit="1" customWidth="1"/>
    <col min="3" max="3" width="11.140625" customWidth="1"/>
    <col min="4" max="4" width="12.7109375" bestFit="1" customWidth="1"/>
    <col min="5" max="5" width="12.7109375" customWidth="1"/>
    <col min="6" max="6" width="12.140625" bestFit="1" customWidth="1"/>
    <col min="7" max="7" width="14" bestFit="1" customWidth="1"/>
  </cols>
  <sheetData>
    <row r="2" spans="2:7">
      <c r="B2" s="2" t="s">
        <v>0</v>
      </c>
      <c r="C2" s="3" t="s">
        <v>1</v>
      </c>
      <c r="D2" s="3" t="s">
        <v>2</v>
      </c>
      <c r="E2" s="3" t="s">
        <v>3</v>
      </c>
      <c r="F2" s="2" t="s">
        <v>4</v>
      </c>
    </row>
    <row r="3" spans="2:7">
      <c r="B3" s="1" t="s">
        <v>5</v>
      </c>
      <c r="C3" s="4"/>
      <c r="D3" s="4">
        <v>419.48974620196498</v>
      </c>
      <c r="E3" s="4">
        <f t="shared" ref="E3:E4" si="0">$C$15*(D13-$D$12)*E13</f>
        <v>0.95063471999999938</v>
      </c>
      <c r="F3" s="1">
        <f>$C$12*(F13-$F$12)*G13</f>
        <v>1.3625406143999992</v>
      </c>
    </row>
    <row r="4" spans="2:7">
      <c r="B4" s="1" t="s">
        <v>6</v>
      </c>
      <c r="C4" s="4"/>
      <c r="D4" s="4">
        <v>322.63868174258999</v>
      </c>
      <c r="E4" s="4">
        <f t="shared" si="0"/>
        <v>2.5408630799999985</v>
      </c>
      <c r="F4" s="1">
        <f t="shared" ref="F4:F5" si="1">$C$12*(F14-$F$12)*G14</f>
        <v>2.0460585095999999</v>
      </c>
    </row>
    <row r="5" spans="2:7">
      <c r="B5" s="1" t="s">
        <v>7</v>
      </c>
      <c r="C5" s="4"/>
      <c r="D5" s="4">
        <v>8294.2615331301604</v>
      </c>
      <c r="E5" s="4">
        <f>$C$15*(D15-$D$12)*E15</f>
        <v>17.665125811199992</v>
      </c>
      <c r="F5" s="1">
        <f t="shared" si="1"/>
        <v>22.612323182400001</v>
      </c>
    </row>
    <row r="6" spans="2:7">
      <c r="B6" s="1" t="s">
        <v>8</v>
      </c>
      <c r="C6" s="4"/>
      <c r="D6" s="4">
        <v>482.4748917398</v>
      </c>
      <c r="E6" s="5" t="s">
        <v>9</v>
      </c>
      <c r="F6" s="6" t="s">
        <v>9</v>
      </c>
      <c r="G6" t="s">
        <v>10</v>
      </c>
    </row>
    <row r="7" spans="2:7">
      <c r="B7" s="1" t="s">
        <v>11</v>
      </c>
      <c r="C7" s="4"/>
      <c r="D7" s="4">
        <v>283.56858786377398</v>
      </c>
      <c r="E7" s="5" t="s">
        <v>9</v>
      </c>
      <c r="F7" s="6" t="s">
        <v>9</v>
      </c>
      <c r="G7">
        <v>334.88156452566199</v>
      </c>
    </row>
    <row r="8" spans="2:7">
      <c r="B8" t="s">
        <v>12</v>
      </c>
      <c r="D8" s="7">
        <v>363.15632671049701</v>
      </c>
    </row>
    <row r="11" spans="2:7">
      <c r="B11" s="2" t="s">
        <v>13</v>
      </c>
      <c r="C11" s="2" t="s">
        <v>14</v>
      </c>
      <c r="D11" s="2" t="s">
        <v>15</v>
      </c>
      <c r="E11" s="2" t="s">
        <v>16</v>
      </c>
      <c r="F11" s="2" t="s">
        <v>17</v>
      </c>
      <c r="G11" s="2" t="s">
        <v>18</v>
      </c>
    </row>
    <row r="12" spans="2:7">
      <c r="B12" s="1" t="s">
        <v>19</v>
      </c>
      <c r="C12" s="1">
        <v>5.04</v>
      </c>
      <c r="D12" s="1">
        <v>0.23</v>
      </c>
      <c r="E12" s="6" t="s">
        <v>9</v>
      </c>
      <c r="F12" s="1">
        <v>0.23</v>
      </c>
      <c r="G12" s="6" t="s">
        <v>9</v>
      </c>
    </row>
    <row r="13" spans="2:7">
      <c r="B13" s="1" t="s">
        <v>5</v>
      </c>
      <c r="C13" s="1">
        <v>5.04</v>
      </c>
      <c r="D13" s="1">
        <v>0.25</v>
      </c>
      <c r="E13" s="1">
        <v>9.4308999999999994</v>
      </c>
      <c r="F13" s="1">
        <v>0.28999999999999998</v>
      </c>
      <c r="G13" s="1">
        <v>4.5057559999999999</v>
      </c>
    </row>
    <row r="14" spans="2:7">
      <c r="B14" s="1" t="s">
        <v>6</v>
      </c>
      <c r="C14" s="1">
        <v>5.04</v>
      </c>
      <c r="D14" s="1">
        <v>0.25</v>
      </c>
      <c r="E14" s="1">
        <v>25.206975</v>
      </c>
      <c r="F14" s="1">
        <v>0.32</v>
      </c>
      <c r="G14" s="1">
        <v>4.5107109999999997</v>
      </c>
    </row>
    <row r="15" spans="2:7">
      <c r="B15" s="1" t="s">
        <v>7</v>
      </c>
      <c r="C15" s="1">
        <v>5.04</v>
      </c>
      <c r="D15" s="1">
        <v>0.25</v>
      </c>
      <c r="E15" s="1">
        <v>175.24926400000001</v>
      </c>
      <c r="F15" s="1">
        <v>0.26</v>
      </c>
      <c r="G15" s="1">
        <v>149.552402</v>
      </c>
    </row>
    <row r="19" spans="5:8">
      <c r="F19" s="11" t="s">
        <v>20</v>
      </c>
      <c r="G19" s="11"/>
      <c r="H19" s="11"/>
    </row>
    <row r="20" spans="5:8">
      <c r="E20" s="8" t="s">
        <v>0</v>
      </c>
      <c r="F20" s="8" t="s">
        <v>21</v>
      </c>
      <c r="G20" s="8" t="s">
        <v>22</v>
      </c>
      <c r="H20" s="8" t="s">
        <v>23</v>
      </c>
    </row>
    <row r="21" spans="5:8">
      <c r="E21" s="9" t="s">
        <v>5</v>
      </c>
      <c r="F21" s="10">
        <f>13*5.13609</f>
        <v>66.769170000000003</v>
      </c>
      <c r="G21" s="10">
        <f>80*5.13609</f>
        <v>410.88720000000001</v>
      </c>
      <c r="H21" s="10">
        <v>419.48974620196498</v>
      </c>
    </row>
    <row r="22" spans="5:8">
      <c r="E22" s="9" t="s">
        <v>6</v>
      </c>
      <c r="F22" s="10">
        <f>13*2.47994</f>
        <v>32.239220000000003</v>
      </c>
      <c r="G22" s="10">
        <f>80*2.47994</f>
        <v>198.39519999999999</v>
      </c>
      <c r="H22" s="10">
        <v>322.63868174258999</v>
      </c>
    </row>
    <row r="23" spans="5:8">
      <c r="E23" s="9" t="s">
        <v>7</v>
      </c>
      <c r="F23" s="10">
        <f>20.17203*13</f>
        <v>262.23638999999997</v>
      </c>
      <c r="G23" s="10">
        <f>20.17203*80</f>
        <v>1613.7624000000001</v>
      </c>
      <c r="H23" s="10">
        <v>8294.2615331301604</v>
      </c>
    </row>
    <row r="24" spans="5:8">
      <c r="E24" s="9" t="s">
        <v>8</v>
      </c>
      <c r="F24" s="10">
        <f>13*7.3299</f>
        <v>95.288700000000006</v>
      </c>
      <c r="G24" s="10">
        <f>80*7.3299</f>
        <v>586.39200000000005</v>
      </c>
      <c r="H24" s="10">
        <v>482.4748917398</v>
      </c>
    </row>
  </sheetData>
  <mergeCells count="1">
    <mergeCell ref="F19:H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2019-09-09T15:14:10Z</dcterms:created>
  <dcterms:modified xsi:type="dcterms:W3CDTF">2019-09-17T21:10:28Z</dcterms:modified>
  <cp:category/>
  <cp:contentStatus/>
</cp:coreProperties>
</file>