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trlProps/ctrlProp2.xml" ContentType="application/vnd.ms-excel.controlproperties+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tables/table1.xml" ContentType="application/vnd.openxmlformats-officedocument.spreadsheetml.table+xml"/>
  <Override PartName="/xl/slicers/slicer4.xml" ContentType="application/vnd.ms-excel.slicer+xml"/>
  <Override PartName="/xl/charts/chartEx4.xml" ContentType="application/vnd.ms-office.chartex+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Excel_tutorial\Project\"/>
    </mc:Choice>
  </mc:AlternateContent>
  <bookViews>
    <workbookView xWindow="0" yWindow="0" windowWidth="16110" windowHeight="6705"/>
  </bookViews>
  <sheets>
    <sheet name="Sales Dashboard" sheetId="10" r:id="rId1"/>
    <sheet name="DATA ANALYSIS" sheetId="2" r:id="rId2"/>
    <sheet name="sales &amp; profit  by month" sheetId="3" r:id="rId3"/>
    <sheet name="Sales Generated by Customers" sheetId="4" r:id="rId4"/>
    <sheet name=" Sales  by  Country" sheetId="5" r:id="rId5"/>
    <sheet name="Sales breakup by Segment" sheetId="6" r:id="rId6"/>
    <sheet name="Profit generated  by month" sheetId="7" r:id="rId7"/>
    <sheet name="Unit solid Splits" sheetId="8" r:id="rId8"/>
    <sheet name="Sheet8" sheetId="9" r:id="rId9"/>
    <sheet name="Sales Data" sheetId="1" r:id="rId10"/>
  </sheets>
  <definedNames>
    <definedName name="_xlchart.v1.0" hidden="1">'Sales breakup by Segment'!$E$4:$E$8</definedName>
    <definedName name="_xlchart.v1.1" hidden="1">'Sales breakup by Segment'!$F$3</definedName>
    <definedName name="_xlchart.v1.2" hidden="1">'Sales breakup by Segment'!$F$4:$F$8</definedName>
    <definedName name="_xlchart.v1.3" hidden="1">Sheet8!$E$5:$F$16</definedName>
    <definedName name="_xlchart.v1.4" hidden="1">Sheet8!$G$5:$G$16</definedName>
    <definedName name="_xlchart.v1.5" hidden="1">'Sales breakup by Segment'!$E$4:$E$8</definedName>
    <definedName name="_xlchart.v1.6" hidden="1">'Sales breakup by Segment'!$F$3</definedName>
    <definedName name="_xlchart.v1.7" hidden="1">'Sales breakup by Segment'!$F$4:$F$8</definedName>
    <definedName name="_xlchart.v1.8" hidden="1">Sheet8!$E$5:$F$16</definedName>
    <definedName name="_xlchart.v1.9" hidden="1">Sheet8!$G$5:$G$16</definedName>
    <definedName name="_xlnm.Print_Area" localSheetId="0">'Sales Dashboard'!$A$1:$V$31</definedName>
    <definedName name="Slicer_Month">#N/A</definedName>
    <definedName name="Slicer_Year">#N/A</definedName>
    <definedName name="Slicer_Year1">#N/A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D14" i="2"/>
  <c r="D12" i="2"/>
  <c r="D11" i="3"/>
  <c r="D13" i="3"/>
  <c r="D12" i="3"/>
  <c r="D14" i="3"/>
  <c r="D5" i="3"/>
  <c r="D15" i="3"/>
  <c r="D6" i="3"/>
  <c r="D4" i="3"/>
  <c r="D7" i="3"/>
  <c r="D9" i="3"/>
  <c r="D8" i="3"/>
  <c r="D10" i="3"/>
  <c r="F3" i="4" l="1"/>
  <c r="G3" i="4" s="1"/>
  <c r="J6" i="1"/>
  <c r="J3" i="1"/>
  <c r="J2" i="1"/>
  <c r="D4" i="2"/>
  <c r="G8" i="4" l="1"/>
  <c r="G10" i="4"/>
  <c r="H7" i="4"/>
  <c r="H9" i="4"/>
  <c r="H11" i="4"/>
  <c r="G9" i="4"/>
  <c r="G11" i="4"/>
  <c r="H8" i="4"/>
  <c r="H10" i="4"/>
  <c r="G7" i="4"/>
</calcChain>
</file>

<file path=xl/sharedStrings.xml><?xml version="1.0" encoding="utf-8"?>
<sst xmlns="http://schemas.openxmlformats.org/spreadsheetml/2006/main" count="6604" uniqueCount="325">
  <si>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</si>
  <si>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</si>
  <si>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</si>
  <si>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</si>
  <si>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</si>
  <si>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</si>
  <si>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</si>
  <si>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</si>
  <si>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</si>
  <si>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</si>
  <si>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</si>
  <si>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</si>
  <si>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</si>
  <si>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</si>
  <si>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</si>
  <si>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</si>
  <si>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</si>
  <si>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</si>
  <si>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</si>
  <si>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</si>
  <si>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</si>
  <si>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</si>
  <si>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</si>
  <si>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</si>
  <si>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</si>
  <si>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</si>
  <si>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</si>
  <si>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</si>
  <si>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</si>
  <si>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</si>
  <si>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</si>
  <si>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</si>
  <si>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</si>
  <si>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</si>
  <si>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</si>
  <si>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</si>
  <si>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</si>
  <si>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</si>
  <si>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</si>
  <si>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</si>
  <si>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</si>
  <si>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</si>
  <si>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</si>
  <si>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</si>
  <si>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</si>
  <si>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</si>
  <si>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</si>
  <si>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</si>
  <si>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</si>
  <si>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</si>
  <si>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</si>
  <si>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</si>
  <si>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</si>
  <si>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</si>
  <si>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</si>
  <si>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</si>
  <si>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</si>
  <si>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</si>
  <si>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</si>
  <si>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</si>
  <si>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</si>
  <si>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</si>
  <si>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</si>
  <si>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</si>
  <si>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</si>
  <si>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</si>
  <si>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</si>
  <si>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</si>
  <si>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</si>
  <si>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</si>
  <si>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</si>
  <si>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</si>
  <si>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</si>
  <si>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</si>
  <si>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</si>
  <si>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</si>
  <si>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</si>
  <si>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</si>
  <si>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</si>
  <si>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</si>
  <si>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</si>
  <si>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</si>
  <si>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</si>
  <si>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</si>
  <si>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</si>
  <si>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</si>
  <si>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</si>
  <si>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</si>
  <si>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</si>
  <si>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</si>
  <si>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</si>
  <si>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</si>
  <si>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</si>
  <si>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</si>
  <si>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</si>
  <si>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</si>
  <si>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</si>
  <si>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</si>
  <si>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</si>
  <si>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</si>
  <si>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</si>
  <si>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</si>
  <si>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</si>
  <si>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</si>
  <si>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</si>
  <si>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</si>
  <si>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</si>
  <si>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</si>
  <si>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</si>
  <si>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</si>
  <si>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</si>
  <si>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</si>
  <si>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</si>
  <si>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</si>
  <si>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</si>
  <si>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</si>
  <si>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</si>
  <si>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</si>
  <si>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</si>
  <si>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</si>
  <si>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</si>
  <si>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</si>
  <si>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</si>
  <si>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</si>
  <si>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</si>
  <si>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</si>
  <si>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</si>
  <si>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</si>
  <si>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</si>
  <si>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</si>
  <si>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</si>
  <si>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</si>
  <si>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</si>
  <si>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</si>
  <si>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</si>
  <si>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</si>
  <si>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</si>
  <si>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</si>
  <si>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</si>
  <si>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</si>
  <si>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</si>
  <si>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</si>
  <si>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</si>
  <si>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</si>
  <si>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</si>
  <si>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</si>
  <si>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</si>
  <si>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</si>
  <si>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</si>
  <si>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</si>
  <si>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</si>
  <si>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</si>
  <si>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</si>
  <si>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</si>
  <si>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</si>
  <si>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</si>
  <si>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</si>
  <si>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</si>
  <si>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</si>
  <si>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</si>
  <si>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</si>
  <si>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</si>
  <si>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</si>
  <si>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</si>
  <si>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</si>
  <si>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</si>
  <si>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</si>
  <si>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</si>
  <si>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</si>
  <si>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</si>
  <si>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</si>
  <si>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</si>
  <si>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</si>
  <si>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</si>
  <si>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</si>
  <si>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</si>
  <si>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</si>
  <si>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</si>
  <si>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</si>
  <si>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</si>
  <si>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</si>
  <si>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</si>
  <si>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</si>
  <si>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</si>
  <si>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</si>
  <si>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</si>
  <si>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</si>
  <si>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</si>
  <si>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</si>
  <si>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</si>
  <si>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</si>
  <si>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</si>
  <si>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</si>
  <si>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</si>
  <si>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</si>
  <si>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</si>
  <si>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</si>
  <si>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</si>
  <si>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</si>
  <si>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</si>
  <si>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</si>
  <si>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</si>
  <si>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</si>
  <si>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</si>
  <si>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</si>
  <si>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</si>
  <si>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</si>
  <si>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</si>
  <si>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</si>
  <si>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</si>
  <si>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</si>
  <si>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</si>
  <si>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</si>
  <si>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</si>
  <si>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</si>
  <si>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</si>
  <si>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</si>
  <si>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</si>
  <si>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</si>
  <si>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</si>
  <si>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</si>
  <si>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</si>
  <si>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</si>
  <si>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</si>
  <si>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</si>
  <si>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</si>
  <si>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</si>
  <si>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</si>
  <si>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</si>
  <si>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</si>
  <si>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</si>
  <si>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</si>
  <si>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</si>
  <si>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</si>
  <si>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</si>
  <si>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</si>
  <si>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</si>
  <si>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</si>
  <si>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</si>
  <si>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</si>
  <si>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</si>
  <si>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</si>
  <si>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</si>
  <si>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</si>
  <si>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</si>
  <si>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</si>
  <si>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</si>
  <si>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</si>
  <si>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</si>
  <si>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</si>
  <si>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</si>
  <si>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</si>
  <si>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</si>
  <si>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</si>
  <si>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</si>
  <si>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</si>
  <si>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</si>
  <si>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</si>
  <si>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</si>
  <si>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</si>
  <si>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</si>
  <si>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</si>
  <si>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</si>
  <si>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</si>
  <si>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</si>
  <si>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</si>
  <si>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</si>
  <si>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</si>
  <si>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</si>
  <si>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</si>
  <si>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</si>
  <si>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</si>
  <si>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</si>
  <si>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</si>
  <si>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</si>
  <si>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</si>
  <si>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</si>
  <si>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</si>
  <si>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</si>
  <si>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</si>
  <si>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</si>
  <si>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</si>
  <si>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</si>
  <si>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</si>
  <si>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</si>
  <si>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</si>
  <si>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</si>
  <si>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</si>
  <si>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</si>
  <si>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</si>
  <si>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</si>
  <si>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</si>
  <si>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</si>
  <si>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</si>
  <si>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</si>
  <si>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</si>
  <si>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</si>
  <si>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</si>
  <si>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</si>
  <si>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</si>
  <si>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</si>
  <si>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</si>
  <si>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</si>
  <si>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</si>
  <si>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</si>
  <si>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</si>
  <si>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</si>
  <si>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</si>
  <si>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</si>
  <si>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</si>
  <si>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</si>
  <si>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</si>
  <si>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</si>
  <si>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Margin</t>
  </si>
  <si>
    <t>max Product Saling</t>
  </si>
  <si>
    <t>Row Labels</t>
  </si>
  <si>
    <t>Grand Total</t>
  </si>
  <si>
    <t>Profit OF Each Month</t>
  </si>
  <si>
    <t>segement</t>
  </si>
  <si>
    <t>sales(%)</t>
  </si>
  <si>
    <t>Total</t>
  </si>
  <si>
    <t>sales</t>
  </si>
  <si>
    <t>Yr 2021</t>
  </si>
  <si>
    <t>yr 2021</t>
  </si>
  <si>
    <t>yr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</si>
</sst>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_ * #,##0.00_ ;_ * \-#,##0.00_ ;_ * &quot;-&quot;??_ ;_ @_ "/>
    <numFmt numFmtId="165" formatCode="_(* #,##0.0_);_(* \(#,##0.0\);_(* &quot;-&quot;?_);_(@_)"/>
    <numFmt numFmtId="166" formatCode="0.0%"/>
    <numFmt numFmtId="167" formatCode="_ * #,##0.0_ ;_ * \-#,##0.0_ ;_ * &quot;-&quot;??_ ;_ @_ "/>
    <numFmt numFmtId="168" formatCode="_ * #,##0_ ;_ * \-#,##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2" tint="-0.499984740745262"/>
        <bgColor indexed="64"/>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0" fontId="2" fillId="2" borderId="0" xfId="0" applyFont="1" applyFill="1"/>
    <xf numFmtId="164" fontId="0" fillId="0" borderId="0" xfId="1" applyFont="1"/>
    <xf numFmtId="14" fontId="0" fillId="0" borderId="0" xfId="0" applyNumberFormat="1"/>
    <xf numFmtId="0" fontId="0" fillId="0" borderId="0" xfId="0" applyNumberFormat="1"/>
    <xf numFmtId="0" fontId="2" fillId="3" borderId="1" xfId="0" applyFont="1" applyFill="1" applyBorder="1"/>
    <xf numFmtId="9" fontId="0" fillId="0" borderId="0" xfId="2"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horizontal="left" indent="1"/>
    </xf>
    <xf numFmtId="0" fontId="2" fillId="0" borderId="0" xfId="0" applyFont="1"/>
    <xf numFmtId="0" fontId="2" fillId="0" borderId="1" xfId="0" applyFont="1" applyBorder="1"/>
    <xf numFmtId="0" fontId="0" fillId="4" borderId="0" xfId="0" applyFill="1"/>
    <xf numFmtId="0" fontId="3" fillId="4" borderId="0" xfId="0" applyFont="1" applyFill="1" applyAlignment="1">
      <alignment vertical="center"/>
    </xf>
    <xf numFmtId="44" fontId="0" fillId="0" borderId="0" xfId="0" applyNumberFormat="1"/>
    <xf numFmtId="0" fontId="0" fillId="4" borderId="0" xfId="0" applyFill="1" applyAlignment="1">
      <alignment horizontal="center"/>
    </xf>
    <xf numFmtId="0" fontId="0" fillId="2" borderId="0" xfId="0" applyFill="1" applyAlignment="1">
      <alignment horizontal="center"/>
    </xf>
  </cellXfs>
  <cellStyles count="3">
    <cellStyle name="Comma" xfId="1" builtinId="3"/>
    <cellStyle name="Normal" xfId="0" builtinId="0"/>
    <cellStyle name="Percent" xfId="2" builtinId="5"/>
  </cellStyles>
  <dxfs count="63">
    <dxf>
      <numFmt numFmtId="0" formatCode="General"/>
    </dxf>
    <dxf>
      <numFmt numFmtId="0" formatCode="General"/>
    </dxf>
    <dxf>
      <numFmt numFmtId="0" formatCode="General"/>
    </dxf>
    <dxf>
      <numFmt numFmtId="0" formatCode="General"/>
    </dxf>
    <dxf>
      <numFmt numFmtId="0" formatCode="General"/>
    </dxf>
    <dxf>
      <numFmt numFmtId="169" formatCode="dd/mm/yyyy"/>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
      <numFmt numFmtId="168" formatCode="_ * #,##0_ ;_ * \-#,##0_ ;_ * &quot;-&quot;??_ ;_ @_ "/>
    </dxf>
    <dxf>
      <font>
        <b/>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numFmt numFmtId="168" formatCode="_ * #,##0_ ;_ * \-#,##0_ ;_ * &quot;-&quot;??_ ;_ @_ "/>
    </dxf>
    <dxf>
      <numFmt numFmtId="167" formatCode="_ * #,##0.0_ ;_ * \-#,##0.0_ ;_ * &quot;-&quot;??_ ;_ @_ "/>
    </dxf>
    <dxf>
      <numFmt numFmtId="164" formatCode="_ * #,##0.00_ ;_ * \-#,##0.00_ ;_ * &quot;-&quot;??_ ;_ @_ "/>
    </dxf>
    <dxf>
      <numFmt numFmtId="168" formatCode="_ * #,##0_ ;_ * \-#,##0_ ;_ * &quot;-&quot;??_ ;_ @_ "/>
    </dxf>
    <dxf>
      <numFmt numFmtId="168" formatCode="_ * #,##0_ ;_ * \-#,##0_ ;_ * &quot;-&quot;??_ ;_ @_ "/>
    </dxf>
    <dxf>
      <numFmt numFmtId="168" formatCode="_ * #,##0_ ;_ * \-#,##0_ ;_ * &quot;-&quot;??_ ;_ @_ "/>
    </dxf>
    <dxf>
      <numFmt numFmtId="167" formatCode="_ * #,##0.0_ ;_ * \-#,##0.0_ ;_ * &quot;-&quot;??_ ;_ @_ "/>
    </dxf>
    <dxf>
      <numFmt numFmtId="167" formatCode="_ * #,##0.0_ ;_ * \-#,##0.0_ ;_ * &quot;-&quot;??_ ;_ @_ "/>
    </dxf>
    <dxf>
      <numFmt numFmtId="167" formatCode="_ * #,##0.0_ ;_ * \-#,##0.0_ ;_ * &quot;-&quot;??_ ;_ @_ "/>
    </dxf>
    <dxf>
      <numFmt numFmtId="164" formatCode="_ * #,##0.00_ ;_ * \-#,##0.00_ ;_ * &quot;-&quot;??_ ;_ @_ "/>
    </dxf>
    <dxf>
      <numFmt numFmtId="164" formatCode="_ * #,##0.00_ ;_ * \-#,##0.00_ ;_ * &quot;-&quot;??_ ;_ @_ "/>
    </dxf>
    <dxf>
      <numFmt numFmtId="164" formatCode="_ * #,##0.00_ ;_ * \-#,##0.00_ ;_ * &quot;-&quot;??_ ;_ @_ "/>
    </dxf>
    <dxf>
      <numFmt numFmtId="168" formatCode="_ * #,##0_ ;_ * \-#,##0_ ;_ * &quot;-&quot;??_ ;_ @_ "/>
    </dxf>
    <dxf>
      <numFmt numFmtId="168" formatCode="_ * #,##0_ ;_ * \-#,##0_ ;_ * &quot;-&quot;??_ ;_ @_ "/>
    </dxf>
    <dxf>
      <numFmt numFmtId="168" formatCode="_ * #,##0_ ;_ * \-#,##0_ ;_ * &quot;-&quot;??_ ;_ @_ "/>
    </dxf>
    <dxf>
      <numFmt numFmtId="167" formatCode="_ * #,##0.0_ ;_ * \-#,##0.0_ ;_ * &quot;-&quot;??_ ;_ @_ "/>
    </dxf>
    <dxf>
      <numFmt numFmtId="167" formatCode="_ * #,##0.0_ ;_ * \-#,##0.0_ ;_ * &quot;-&quot;??_ ;_ @_ "/>
    </dxf>
    <dxf>
      <numFmt numFmtId="167" formatCode="_ * #,##0.0_ ;_ * \-#,##0.0_ ;_ * &quot;-&quot;??_ ;_ @_ "/>
    </dxf>
    <dxf>
      <numFmt numFmtId="164" formatCode="_ * #,##0.00_ ;_ * \-#,##0.00_ ;_ * &quot;-&quot;??_ ;_ @_ "/>
    </dxf>
    <dxf>
      <numFmt numFmtId="164" formatCode="_ * #,##0.00_ ;_ * \-#,##0.00_ ;_ * &quot;-&quot;??_ ;_ @_ "/>
    </dxf>
    <dxf>
      <numFmt numFmtId="164" formatCode="_ * #,##0.00_ ;_ * \-#,##0.00_ ;_ * &quot;-&quot;??_ ;_ @_ "/>
    </dxf>
    <dxf>
      <numFmt numFmtId="166" formatCode="0.0%"/>
    </dxf>
    <dxf>
      <numFmt numFmtId="13" formatCode="0%"/>
    </dxf>
    <dxf>
      <numFmt numFmtId="166" formatCode="0.0%"/>
    </dxf>
    <dxf>
      <numFmt numFmtId="1" formatCode="0"/>
    </dxf>
    <dxf>
      <numFmt numFmtId="167" formatCode="_ * #,##0.0_ ;_ * \-#,##0.0_ ;_ * &quot;-&quot;??_ ;_ @_ "/>
    </dxf>
    <dxf>
      <numFmt numFmtId="164" formatCode="_ * #,##0.00_ ;_ * \-#,##0.00_ ;_ * &quot;-&quot;??_ ;_ @_ "/>
    </dxf>
    <dxf>
      <numFmt numFmtId="164" formatCode="_ * #,##0.00_ ;_ * \-#,##0.00_ ;_ * &quot;-&quot;??_ ;_ @_ "/>
    </dxf>
    <dxf>
      <numFmt numFmtId="164" formatCode="_ * #,##0.00_ ;_ * \-#,##0.00_ ;_ * &quot;-&quot;??_ ;_ @_ "/>
    </dxf>
    <dxf>
      <numFmt numFmtId="168" formatCode="_ * #,##0_ ;_ * \-#,##0_ ;_ * &quot;-&quot;??_ ;_ @_ "/>
    </dxf>
    <dxf>
      <numFmt numFmtId="167" formatCode="_ * #,##0.0_ ;_ * \-#,##0.0_ ;_ * &quot;-&quot;??_ ;_ @_ "/>
    </dxf>
    <dxf>
      <numFmt numFmtId="164" formatCode="_ * #,##0.00_ ;_ * \-#,##0.00_ ;_ * &quot;-&quot;??_ ;_ @_ "/>
    </dxf>
    <dxf>
      <numFmt numFmtId="164" formatCode="_ * #,##0.00_ ;_ * \-#,##0.00_ ;_ * &quot;-&quot;??_ ;_ @_ "/>
    </dxf>
    <dxf>
      <numFmt numFmtId="13" formatCode="0%"/>
    </dxf>
    <dxf>
      <numFmt numFmtId="13" formatCode="0%"/>
    </dxf>
    <dxf>
      <numFmt numFmtId="166" formatCode="0.0%"/>
    </dxf>
    <dxf>
      <numFmt numFmtId="13" formatCode="0%"/>
    </dxf>
    <dxf>
      <numFmt numFmtId="1" formatCode="0"/>
    </dxf>
    <dxf>
      <numFmt numFmtId="170" formatCode="0.0"/>
    </dxf>
    <dxf>
      <numFmt numFmtId="34" formatCode="_(&quot;$&quot;* #,##0.00_);_(&quot;$&quot;* \(#,##0.00\);_(&quot;$&quot;* &quot;-&quot;??_);_(@_)"/>
    </dxf>
    <dxf>
      <numFmt numFmtId="165" formatCode="_(* #,##0.0_);_(* \(#,##0.0\);_(* &quot;-&quot;?_);_(@_)"/>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tableStyleElement type="wholeTable" dxfId="62"/>
      <tableStyleElement type="headerRow" dxfId="61"/>
    </tableStyle>
  </tableStyles>
  <colors>
    <mruColors>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Data_Dashboard.xlsx]sales &amp; profit  by month!PivotTable3</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4522730238830645"/>
          <c:y val="0.19774011299435029"/>
          <c:w val="0.82949870216499177"/>
          <c:h val="0.6424106944259087"/>
        </c:manualLayout>
      </c:layout>
      <c:barChart>
        <c:barDir val="col"/>
        <c:grouping val="clustered"/>
        <c:varyColors val="0"/>
        <c:ser>
          <c:idx val="0"/>
          <c:order val="0"/>
          <c:tx>
            <c:strRef>
              <c:f>'sales &amp; profit  by month'!$B$3</c:f>
              <c:strCache>
                <c:ptCount val="1"/>
                <c:pt idx="0">
                  <c:v>Sum of Sales</c:v>
                </c:pt>
              </c:strCache>
            </c:strRef>
          </c:tx>
          <c:spPr>
            <a:solidFill>
              <a:schemeClr val="accent1"/>
            </a:solidFill>
            <a:ln>
              <a:noFill/>
            </a:ln>
            <a:effectLst/>
          </c:spPr>
          <c:invertIfNegative val="0"/>
          <c:cat>
            <c:strRef>
              <c:f>'sales &amp; profit  by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&amp; profit  by month'!$B$4:$B$15</c:f>
              <c:numCache>
                <c:formatCode>_ * #,##0.0_ ;_ * \-#,##0.0_ ;_ * "-"??_ ;_ @_ </c:formatCode>
                <c:ptCount val="12"/>
                <c:pt idx="0">
                  <c:v>10870125.609999999</c:v>
                </c:pt>
                <c:pt idx="1">
                  <c:v>6964945.1249999991</c:v>
                </c:pt>
                <c:pt idx="2">
                  <c:v>8188402</c:v>
                </c:pt>
                <c:pt idx="3">
                  <c:v>11001632.279999997</c:v>
                </c:pt>
                <c:pt idx="4">
                  <c:v>11253334.614999996</c:v>
                </c:pt>
                <c:pt idx="5">
                  <c:v>10844099.65</c:v>
                </c:pt>
                <c:pt idx="6">
                  <c:v>13152143.790000003</c:v>
                </c:pt>
                <c:pt idx="7">
                  <c:v>11259071.219999999</c:v>
                </c:pt>
                <c:pt idx="8">
                  <c:v>9120754.1449999977</c:v>
                </c:pt>
                <c:pt idx="9">
                  <c:v>6777940.169999999</c:v>
                </c:pt>
                <c:pt idx="10">
                  <c:v>7978278.3199999984</c:v>
                </c:pt>
                <c:pt idx="11">
                  <c:v>11315623.334999997</c:v>
                </c:pt>
              </c:numCache>
            </c:numRef>
          </c:val>
          <c:extLst>
            <c:ext xmlns:c16="http://schemas.microsoft.com/office/drawing/2014/chart" uri="{C3380CC4-5D6E-409C-BE32-E72D297353CC}">
              <c16:uniqueId val="{00000000-B00E-4CB1-A303-29FD900D5511}"/>
            </c:ext>
          </c:extLst>
        </c:ser>
        <c:ser>
          <c:idx val="1"/>
          <c:order val="1"/>
          <c:tx>
            <c:strRef>
              <c:f>'sales &amp; profit  by month'!$C$3</c:f>
              <c:strCache>
                <c:ptCount val="1"/>
                <c:pt idx="0">
                  <c:v>Sum of Profit</c:v>
                </c:pt>
              </c:strCache>
            </c:strRef>
          </c:tx>
          <c:spPr>
            <a:solidFill>
              <a:schemeClr val="accent2"/>
            </a:solidFill>
            <a:ln>
              <a:noFill/>
            </a:ln>
            <a:effectLst/>
          </c:spPr>
          <c:invertIfNegative val="0"/>
          <c:cat>
            <c:strRef>
              <c:f>'sales &amp; profit  by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&amp; profit  by month'!$C$4:$C$15</c:f>
              <c:numCache>
                <c:formatCode>_ * #,##0.0_ ;_ * \-#,##0.0_ ;_ * "-"??_ ;_ @_ </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extLst>
            <c:ext xmlns:c16="http://schemas.microsoft.com/office/drawing/2014/chart" uri="{C3380CC4-5D6E-409C-BE32-E72D297353CC}">
              <c16:uniqueId val="{00000001-B00E-4CB1-A303-29FD900D5511}"/>
            </c:ext>
          </c:extLst>
        </c:ser>
        <c:dLbls>
          <c:showLegendKey val="0"/>
          <c:showVal val="0"/>
          <c:showCatName val="0"/>
          <c:showSerName val="0"/>
          <c:showPercent val="0"/>
          <c:showBubbleSize val="0"/>
        </c:dLbls>
        <c:gapWidth val="219"/>
        <c:overlap val="-27"/>
        <c:axId val="487074768"/>
        <c:axId val="487072800"/>
      </c:barChart>
      <c:catAx>
        <c:axId val="48707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7072800"/>
        <c:crosses val="autoZero"/>
        <c:auto val="1"/>
        <c:lblAlgn val="ctr"/>
        <c:lblOffset val="100"/>
        <c:noMultiLvlLbl val="0"/>
      </c:catAx>
      <c:valAx>
        <c:axId val="48707280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0"/>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7074768"/>
        <c:crosses val="autoZero"/>
        <c:crossBetween val="between"/>
        <c:dispUnits>
          <c:builtInUnit val="millions"/>
        </c:dispUnits>
      </c:valAx>
      <c:spPr>
        <a:noFill/>
        <a:ln>
          <a:noFill/>
        </a:ln>
        <a:effectLst/>
      </c:spPr>
    </c:plotArea>
    <c:legend>
      <c:legendPos val="r"/>
      <c:layout>
        <c:manualLayout>
          <c:xMode val="edge"/>
          <c:yMode val="edge"/>
          <c:x val="0.44433926422180653"/>
          <c:y val="4.872814626985187E-2"/>
          <c:w val="0.54461101202128737"/>
          <c:h val="7.76849503981493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Data_Dashboard.xlsx]Unit solid Splits!PivotTable10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solid Splits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'Unit solid Splits'!$B$3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AC-489C-9976-EF0E70449C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AC-489C-9976-EF0E70449C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AC-489C-9976-EF0E70449C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AC-489C-9976-EF0E70449C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AC-489C-9976-EF0E70449C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AC-489C-9976-EF0E70449C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'Unit solid Splits'!$A$4:$A$9</c:f>
              <c:strCache>
                <c:ptCount val="6"/>
                <c:pt idx="0">
                  <c:v>Amarilla</c:v>
                </c:pt>
                <c:pt idx="1">
                  <c:v>Carretera</c:v>
                </c:pt>
                <c:pt idx="2">
                  <c:v>Montana</c:v>
                </c:pt>
                <c:pt idx="3">
                  <c:v>Paseo</c:v>
                </c:pt>
                <c:pt idx="4">
                  <c:v>Velo</c:v>
                </c:pt>
                <c:pt idx="5">
                  <c:v>VTT</c:v>
                </c:pt>
              </c:strCache>
            </c:strRef>
          </c:cat>
          <c:val>
            <c:numRef>
              <c:f>'Unit solid Splits'!$B$4:$B$9</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5549-4E49-B7F9-56919042140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400"/>
              <a:t>Sales Generated by Customers</a:t>
            </a:r>
          </a:p>
        </c:rich>
      </c:tx>
      <c:layout>
        <c:manualLayout>
          <c:xMode val="edge"/>
          <c:yMode val="edge"/>
          <c:x val="0.10537414965986394"/>
          <c:y val="1.12517630715364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lotArea>
      <c:layout>
        <c:manualLayout>
          <c:layoutTarget val="inner"/>
          <c:xMode val="edge"/>
          <c:yMode val="edge"/>
          <c:x val="0.15630739180858208"/>
          <c:y val="0.22801033901180603"/>
          <c:w val="0.76009570896661172"/>
          <c:h val="0.46046365877269141"/>
        </c:manualLayout>
      </c:layout>
      <c:barChart>
        <c:barDir val="bar"/>
        <c:grouping val="clustered"/>
        <c:varyColors val="0"/>
        <c:ser>
          <c:idx val="0"/>
          <c:order val="0"/>
          <c:tx>
            <c:strRef>
              <c:f>'Sales Generated by Customers'!$G$7</c:f>
              <c:strCache>
                <c:ptCount val="1"/>
                <c:pt idx="0">
                  <c:v>CUST_ID_068</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Customers'!$H$7</c:f>
              <c:numCache>
                <c:formatCode>General</c:formatCode>
                <c:ptCount val="1"/>
                <c:pt idx="0">
                  <c:v>497477.5</c:v>
                </c:pt>
              </c:numCache>
            </c:numRef>
          </c:val>
          <c:extLst>
            <c:ext xmlns:c16="http://schemas.microsoft.com/office/drawing/2014/chart" uri="{C3380CC4-5D6E-409C-BE32-E72D297353CC}">
              <c16:uniqueId val="{00000000-9EE6-45F4-8105-B49052EBD477}"/>
            </c:ext>
          </c:extLst>
        </c:ser>
        <c:ser>
          <c:idx val="1"/>
          <c:order val="1"/>
          <c:tx>
            <c:strRef>
              <c:f>'Sales Generated by Customers'!$G$8</c:f>
              <c:strCache>
                <c:ptCount val="1"/>
                <c:pt idx="0">
                  <c:v>CUST_ID_069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Customers'!$H$8</c:f>
              <c:numCache>
                <c:formatCode>General</c:formatCode>
                <c:ptCount val="1"/>
                <c:pt idx="0">
                  <c:v>1998627</c:v>
                </c:pt>
              </c:numCache>
            </c:numRef>
          </c:val>
          <c:extLst>
            <c:ext xmlns:c16="http://schemas.microsoft.com/office/drawing/2014/chart" uri="{C3380CC4-5D6E-409C-BE32-E72D297353CC}">
              <c16:uniqueId val="{00000001-9EE6-45F4-8105-B49052EBD477}"/>
            </c:ext>
          </c:extLst>
        </c:ser>
        <c:ser>
          <c:idx val="2"/>
          <c:order val="2"/>
          <c:tx>
            <c:strRef>
              <c:f>'Sales Generated by Customers'!$G$9</c:f>
              <c:strCache>
                <c:ptCount val="1"/>
                <c:pt idx="0">
                  <c:v>CUST_ID_070</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Customers'!$H$9</c:f>
              <c:numCache>
                <c:formatCode>General</c:formatCode>
                <c:ptCount val="1"/>
                <c:pt idx="0">
                  <c:v>2326353</c:v>
                </c:pt>
              </c:numCache>
            </c:numRef>
          </c:val>
          <c:extLst>
            <c:ext xmlns:c16="http://schemas.microsoft.com/office/drawing/2014/chart" uri="{C3380CC4-5D6E-409C-BE32-E72D297353CC}">
              <c16:uniqueId val="{00000002-9EE6-45F4-8105-B49052EBD477}"/>
            </c:ext>
          </c:extLst>
        </c:ser>
        <c:ser>
          <c:idx val="3"/>
          <c:order val="3"/>
          <c:tx>
            <c:strRef>
              <c:f>'Sales Generated by Customers'!$G$10</c:f>
              <c:strCache>
                <c:ptCount val="1"/>
                <c:pt idx="0">
                  <c:v>CUST_ID_071</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Customers'!$H$10</c:f>
              <c:numCache>
                <c:formatCode>General</c:formatCode>
                <c:ptCount val="1"/>
                <c:pt idx="0">
                  <c:v>53551.799999999996</c:v>
                </c:pt>
              </c:numCache>
            </c:numRef>
          </c:val>
          <c:extLst>
            <c:ext xmlns:c16="http://schemas.microsoft.com/office/drawing/2014/chart" uri="{C3380CC4-5D6E-409C-BE32-E72D297353CC}">
              <c16:uniqueId val="{00000003-9EE6-45F4-8105-B49052EBD477}"/>
            </c:ext>
          </c:extLst>
        </c:ser>
        <c:ser>
          <c:idx val="4"/>
          <c:order val="4"/>
          <c:tx>
            <c:strRef>
              <c:f>'Sales Generated by Customers'!$G$11</c:f>
              <c:strCache>
                <c:ptCount val="1"/>
                <c:pt idx="0">
                  <c:v>CUST_ID_072</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Customers'!$H$11</c:f>
              <c:numCache>
                <c:formatCode>General</c:formatCode>
                <c:ptCount val="1"/>
                <c:pt idx="0">
                  <c:v>1959650.4900000002</c:v>
                </c:pt>
              </c:numCache>
            </c:numRef>
          </c:val>
          <c:extLst>
            <c:ext xmlns:c16="http://schemas.microsoft.com/office/drawing/2014/chart" uri="{C3380CC4-5D6E-409C-BE32-E72D297353CC}">
              <c16:uniqueId val="{00000004-9EE6-45F4-8105-B49052EBD477}"/>
            </c:ext>
          </c:extLst>
        </c:ser>
        <c:dLbls>
          <c:dLblPos val="inEnd"/>
          <c:showLegendKey val="0"/>
          <c:showVal val="1"/>
          <c:showCatName val="0"/>
          <c:showSerName val="0"/>
          <c:showPercent val="0"/>
          <c:showBubbleSize val="0"/>
        </c:dLbls>
        <c:gapWidth val="65"/>
        <c:axId val="788555720"/>
        <c:axId val="788556048"/>
      </c:barChart>
      <c:catAx>
        <c:axId val="788555720"/>
        <c:scaling>
          <c:orientation val="minMax"/>
        </c:scaling>
        <c:delete val="1"/>
        <c:axPos val="l"/>
        <c:numFmt formatCode="General" sourceLinked="1"/>
        <c:majorTickMark val="none"/>
        <c:minorTickMark val="none"/>
        <c:tickLblPos val="nextTo"/>
        <c:crossAx val="788556048"/>
        <c:crosses val="autoZero"/>
        <c:auto val="1"/>
        <c:lblAlgn val="ctr"/>
        <c:lblOffset val="100"/>
        <c:noMultiLvlLbl val="0"/>
      </c:catAx>
      <c:valAx>
        <c:axId val="788556048"/>
        <c:scaling>
          <c:orientation val="minMax"/>
        </c:scaling>
        <c:delete val="0"/>
        <c:axPos val="b"/>
        <c:majorGridlines>
          <c:spPr>
            <a:ln w="19050" cap="flat" cmpd="sng" algn="ctr">
              <a:solidFill>
                <a:schemeClr val="accent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8555720"/>
        <c:crosses val="autoZero"/>
        <c:crossBetween val="between"/>
      </c:valAx>
      <c:spPr>
        <a:noFill/>
        <a:ln>
          <a:noFill/>
        </a:ln>
        <a:effectLst/>
      </c:spPr>
    </c:plotArea>
    <c:legend>
      <c:legendPos val="b"/>
      <c:layout>
        <c:manualLayout>
          <c:xMode val="edge"/>
          <c:yMode val="edge"/>
          <c:x val="5.6154794604162853E-2"/>
          <c:y val="0.80608245262117906"/>
          <c:w val="0.90939559299273642"/>
          <c:h val="0.163499296428250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 Sales  by  Country!PivotTable5</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by Country</a:t>
            </a:r>
          </a:p>
        </c:rich>
      </c:tx>
      <c:layout>
        <c:manualLayout>
          <c:xMode val="edge"/>
          <c:yMode val="edge"/>
          <c:x val="0.18439288174245155"/>
          <c:y val="3.375525930861077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1.7114354287831167E-2"/>
          <c:y val="0.17473352393389641"/>
          <c:w val="0.71575226256008151"/>
          <c:h val="0.82526647606610359"/>
        </c:manualLayout>
      </c:layout>
      <c:doughnutChart>
        <c:varyColors val="1"/>
        <c:ser>
          <c:idx val="0"/>
          <c:order val="0"/>
          <c:tx>
            <c:strRef>
              <c:f>' Sales  by  Country'!$B$3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547-4E49-9875-38B55349364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547-4E49-9875-38B55349364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547-4E49-9875-38B55349364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547-4E49-9875-38B55349364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547-4E49-9875-38B55349364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547-4E49-9875-38B55349364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547-4E49-9875-38B553493646}"/>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547-4E49-9875-38B5534936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 Sales  by  Country'!$A$4:$A$11</c:f>
              <c:strCache>
                <c:ptCount val="8"/>
                <c:pt idx="0">
                  <c:v>Canada</c:v>
                </c:pt>
                <c:pt idx="1">
                  <c:v>England</c:v>
                </c:pt>
                <c:pt idx="2">
                  <c:v>France</c:v>
                </c:pt>
                <c:pt idx="3">
                  <c:v>Germany</c:v>
                </c:pt>
                <c:pt idx="4">
                  <c:v>India</c:v>
                </c:pt>
                <c:pt idx="5">
                  <c:v>Italy</c:v>
                </c:pt>
                <c:pt idx="6">
                  <c:v>Japan</c:v>
                </c:pt>
                <c:pt idx="7">
                  <c:v>USA</c:v>
                </c:pt>
              </c:strCache>
            </c:strRef>
          </c:cat>
          <c:val>
            <c:numRef>
              <c:f>' Sales  by  Country'!$B$4:$B$11</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10-5547-4E49-9875-38B553493646}"/>
            </c:ext>
          </c:extLst>
        </c:ser>
        <c:dLbls>
          <c:showLegendKey val="0"/>
          <c:showVal val="0"/>
          <c:showCatName val="1"/>
          <c:showSerName val="0"/>
          <c:showPercent val="1"/>
          <c:showBubbleSize val="0"/>
          <c:showLeaderLines val="1"/>
        </c:dLbls>
        <c:firstSliceAng val="1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Data_Dashboard.xlsx]Profit generated  by month!PivotTable9</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Profit generated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
        <c:idx val="4"/>
        <c:spPr>
          <a:ln w="28575" cap="rnd">
            <a:solidFill>
              <a:schemeClr val="accent1">
                <a:alpha val="99000"/>
              </a:schemeClr>
            </a:solidFill>
            <a:round/>
          </a:ln>
          <a:effectLst/>
        </c:spPr>
        <c:marker>
          <c:symbol val="circle"/>
          <c:size val="5"/>
          <c:spPr>
            <a:solidFill>
              <a:schemeClr val="accent4">
                <a:lumMod val="75000"/>
              </a:schemeClr>
            </a:solidFill>
            <a:ln w="9525">
              <a:solidFill>
                <a:schemeClr val="accent1"/>
              </a:solidFill>
            </a:ln>
            <a:effectLst/>
          </c:spPr>
        </c:marker>
      </c:pivotFmt>
    </c:pivotFmts>
    <c:plotArea>
      <c:layout/>
      <c:lineChart>
        <c:grouping val="standard"/>
        <c:varyColors val="0"/>
        <c:ser>
          <c:idx val="0"/>
          <c:order val="0"/>
          <c:tx>
            <c:strRef>
              <c:f>'Profit generated  by month'!$B$3</c:f>
              <c:strCache>
                <c:ptCount val="1"/>
                <c:pt idx="0">
                  <c:v>Total</c:v>
                </c:pt>
              </c:strCache>
            </c:strRef>
          </c:tx>
          <c:spPr>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dPt>
            <c:idx val="6"/>
            <c:marker>
              <c:symbol val="circle"/>
              <c:size val="5"/>
              <c:spPr>
                <a:solidFill>
                  <a:schemeClr val="accent4">
                    <a:lumMod val="75000"/>
                  </a:schemeClr>
                </a:solidFill>
                <a:ln w="9525">
                  <a:solidFill>
                    <a:schemeClr val="accent1"/>
                  </a:solidFill>
                </a:ln>
                <a:effectLst/>
              </c:spPr>
            </c:marker>
            <c:bubble3D val="0"/>
            <c:extLst>
              <c:ext xmlns:c16="http://schemas.microsoft.com/office/drawing/2014/chart" uri="{C3380CC4-5D6E-409C-BE32-E72D297353CC}">
                <c16:uniqueId val="{00000001-986D-4F2B-8A9F-6977C8A5F4B1}"/>
              </c:ext>
            </c:extLst>
          </c:dPt>
          <c:dPt>
            <c:idx val="18"/>
            <c:marker>
              <c:symbol val="circle"/>
              <c:size val="5"/>
              <c:spPr>
                <a:solidFill>
                  <a:schemeClr val="accent4">
                    <a:lumMod val="75000"/>
                  </a:schemeClr>
                </a:solidFill>
                <a:ln w="9525">
                  <a:solidFill>
                    <a:schemeClr val="accent1"/>
                  </a:solidFill>
                </a:ln>
                <a:effectLst/>
              </c:spPr>
            </c:marker>
            <c:bubble3D val="0"/>
            <c:spPr>
              <a:ln w="28575" cap="rnd">
                <a:solidFill>
                  <a:schemeClr val="accent1">
                    <a:alpha val="99000"/>
                  </a:schemeClr>
                </a:solidFill>
                <a:round/>
              </a:ln>
              <a:effectLst/>
            </c:spPr>
            <c:extLst>
              <c:ext xmlns:c16="http://schemas.microsoft.com/office/drawing/2014/chart" uri="{C3380CC4-5D6E-409C-BE32-E72D297353CC}">
                <c16:uniqueId val="{00000001-C61C-43AF-82A5-627129E02CEF}"/>
              </c:ext>
            </c:extLst>
          </c:dPt>
          <c:cat>
            <c:multiLvlStrRef>
              <c:f>'Profit generated  by month'!$A$4:$A$30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'Profit generated  by month'!$B$4:$B$30</c:f>
              <c:numCache>
                <c:formatCode>_ * #,##0_ ;_ * \-#,##0_ ;_ * "-"??_ ;_ @_ </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extLst>
            <c:ext xmlns:c16="http://schemas.microsoft.com/office/drawing/2014/chart" uri="{C3380CC4-5D6E-409C-BE32-E72D297353CC}">
              <c16:uniqueId val="{00000000-74D7-475C-8063-B993CBD0FF7B}"/>
            </c:ext>
          </c:extLst>
        </c:ser>
        <c:dLbls>
          <c:showLegendKey val="0"/>
          <c:showVal val="0"/>
          <c:showCatName val="0"/>
          <c:showSerName val="0"/>
          <c:showPercent val="0"/>
          <c:showBubbleSize val="0"/>
        </c:dLbls>
        <c:marker val="1"/>
        <c:smooth val="0"/>
        <c:axId val="792813520"/>
        <c:axId val="792810568"/>
      </c:lineChart>
      <c:catAx>
        <c:axId val="7928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2810568"/>
        <c:crosses val="autoZero"/>
        <c:auto val="1"/>
        <c:lblAlgn val="ctr"/>
        <c:lblOffset val="100"/>
        <c:noMultiLvlLbl val="0"/>
      </c:catAx>
      <c:valAx>
        <c:axId val="792810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2813520"/>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Data_Dashboard.xlsx]Unit solid Splits!PivotTable10</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Unit solid Splits</a:t>
            </a:r>
          </a:p>
        </c:rich>
      </c:tx>
      <c:layout>
        <c:manualLayout>
          <c:xMode val="edge"/>
          <c:yMode val="edge"/>
          <c:x val="0.3047930283224401"/>
          <c:y val="2.8469761526517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'Unit solid Splits'!$B$3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1A-43E9-8041-E8CDF77719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1A-43E9-8041-E8CDF77719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1A-43E9-8041-E8CDF77719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1A-43E9-8041-E8CDF77719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1A-43E9-8041-E8CDF77719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1A-43E9-8041-E8CDF77719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'Unit solid Splits'!$A$4:$A$9</c:f>
              <c:strCache>
                <c:ptCount val="6"/>
                <c:pt idx="0">
                  <c:v>Amarilla</c:v>
                </c:pt>
                <c:pt idx="1">
                  <c:v>Carretera</c:v>
                </c:pt>
                <c:pt idx="2">
                  <c:v>Montana</c:v>
                </c:pt>
                <c:pt idx="3">
                  <c:v>Paseo</c:v>
                </c:pt>
                <c:pt idx="4">
                  <c:v>Velo</c:v>
                </c:pt>
                <c:pt idx="5">
                  <c:v>VTT</c:v>
                </c:pt>
              </c:strCache>
            </c:strRef>
          </c:cat>
          <c:val>
            <c:numRef>
              <c:f>'Unit solid Splits'!$B$4:$B$9</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C-281A-43E9-8041-E8CDF777194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Data_Dashboard.xlsx]sales &amp; profit  by month!PivotTable3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'sales &amp; profit  by month'!$B$3</c:f>
              <c:strCache>
                <c:ptCount val="1"/>
                <c:pt idx="0">
                  <c:v>Sum of Sales</c:v>
                </c:pt>
              </c:strCache>
            </c:strRef>
          </c:tx>
          <c:spPr>
            <a:solidFill>
              <a:schemeClr val="accent1"/>
            </a:solidFill>
            <a:ln>
              <a:noFill/>
            </a:ln>
            <a:effectLst/>
          </c:spPr>
          <c:invertIfNegative val="0"/>
          <c:cat>
            <c:strRef>
              <c:f>'sales &amp; profit  by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&amp; profit  by month'!$B$4:$B$15</c:f>
              <c:numCache>
                <c:formatCode>_ * #,##0.0_ ;_ * \-#,##0.0_ ;_ * "-"??_ ;_ @_ </c:formatCode>
                <c:ptCount val="12"/>
                <c:pt idx="0">
                  <c:v>10870125.609999999</c:v>
                </c:pt>
                <c:pt idx="1">
                  <c:v>6964945.1249999991</c:v>
                </c:pt>
                <c:pt idx="2">
                  <c:v>8188402</c:v>
                </c:pt>
                <c:pt idx="3">
                  <c:v>11001632.279999997</c:v>
                </c:pt>
                <c:pt idx="4">
                  <c:v>11253334.614999996</c:v>
                </c:pt>
                <c:pt idx="5">
                  <c:v>10844099.65</c:v>
                </c:pt>
                <c:pt idx="6">
                  <c:v>13152143.790000003</c:v>
                </c:pt>
                <c:pt idx="7">
                  <c:v>11259071.219999999</c:v>
                </c:pt>
                <c:pt idx="8">
                  <c:v>9120754.1449999977</c:v>
                </c:pt>
                <c:pt idx="9">
                  <c:v>6777940.169999999</c:v>
                </c:pt>
                <c:pt idx="10">
                  <c:v>7978278.3199999984</c:v>
                </c:pt>
                <c:pt idx="11">
                  <c:v>11315623.334999997</c:v>
                </c:pt>
              </c:numCache>
            </c:numRef>
          </c:val>
          <c:extLst>
            <c:ext xmlns:c16="http://schemas.microsoft.com/office/drawing/2014/chart" uri="{C3380CC4-5D6E-409C-BE32-E72D297353CC}">
              <c16:uniqueId val="{00000000-84AC-431E-84B1-3FA40816B55F}"/>
            </c:ext>
          </c:extLst>
        </c:ser>
        <c:ser>
          <c:idx val="1"/>
          <c:order val="1"/>
          <c:tx>
            <c:strRef>
              <c:f>'sales &amp; profit  by month'!$C$3</c:f>
              <c:strCache>
                <c:ptCount val="1"/>
                <c:pt idx="0">
                  <c:v>Sum of Profit</c:v>
                </c:pt>
              </c:strCache>
            </c:strRef>
          </c:tx>
          <c:spPr>
            <a:solidFill>
              <a:schemeClr val="accent2"/>
            </a:solidFill>
            <a:ln>
              <a:noFill/>
            </a:ln>
            <a:effectLst/>
          </c:spPr>
          <c:invertIfNegative val="0"/>
          <c:cat>
            <c:strRef>
              <c:f>'sales &amp; profit  by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&amp; profit  by month'!$C$4:$C$15</c:f>
              <c:numCache>
                <c:formatCode>_ * #,##0.0_ ;_ * \-#,##0.0_ ;_ * "-"??_ ;_ @_ </c:formatCode>
                <c:ptCount val="12"/>
                <c:pt idx="0">
                  <c:v>1852011.11</c:v>
                </c:pt>
                <c:pt idx="1">
                  <c:v>924611.12500000012</c:v>
                </c:pt>
                <c:pt idx="2">
                  <c:v>1161268.0000000002</c:v>
                </c:pt>
                <c:pt idx="3">
                  <c:v>1563250.28</c:v>
                </c:pt>
                <c:pt idx="4">
                  <c:v>1558715.6150000002</c:v>
                </c:pt>
                <c:pt idx="5">
                  <c:v>1262862.1499999999</c:v>
                </c:pt>
                <c:pt idx="6">
                  <c:v>1936353.79</c:v>
                </c:pt>
                <c:pt idx="7">
                  <c:v>1719525.2200000002</c:v>
                </c:pt>
                <c:pt idx="8">
                  <c:v>1309154.1450000003</c:v>
                </c:pt>
                <c:pt idx="9">
                  <c:v>726638.17000000016</c:v>
                </c:pt>
                <c:pt idx="10">
                  <c:v>1302452.8199999998</c:v>
                </c:pt>
                <c:pt idx="11">
                  <c:v>1576859.8350000002</c:v>
                </c:pt>
              </c:numCache>
            </c:numRef>
          </c:val>
          <c:extLst>
            <c:ext xmlns:c16="http://schemas.microsoft.com/office/drawing/2014/chart" uri="{C3380CC4-5D6E-409C-BE32-E72D297353CC}">
              <c16:uniqueId val="{00000001-84AC-431E-84B1-3FA40816B55F}"/>
            </c:ext>
          </c:extLst>
        </c:ser>
        <c:dLbls>
          <c:showLegendKey val="0"/>
          <c:showVal val="0"/>
          <c:showCatName val="0"/>
          <c:showSerName val="0"/>
          <c:showPercent val="0"/>
          <c:showBubbleSize val="0"/>
        </c:dLbls>
        <c:gapWidth val="219"/>
        <c:overlap val="-27"/>
        <c:axId val="487074768"/>
        <c:axId val="487072800"/>
      </c:barChart>
      <c:catAx>
        <c:axId val="48707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72800"/>
        <c:crosses val="autoZero"/>
        <c:auto val="1"/>
        <c:lblAlgn val="ctr"/>
        <c:lblOffset val="100"/>
        <c:noMultiLvlLbl val="0"/>
      </c:catAx>
      <c:valAx>
        <c:axId val="48707280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0"/>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74768"/>
        <c:crosses val="autoZero"/>
        <c:crossBetween val="between"/>
        <c:dispUnits>
          <c:builtInUnit val="millions"/>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Generated by Customers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'Sales Generated by Customers'!$G$7</c:f>
              <c:strCache>
                <c:ptCount val="1"/>
                <c:pt idx="0">
                  <c:v>CUST_ID_068</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Customers'!$H$7</c:f>
              <c:numCache>
                <c:formatCode>General</c:formatCode>
                <c:ptCount val="1"/>
                <c:pt idx="0">
                  <c:v>497477.5</c:v>
                </c:pt>
              </c:numCache>
            </c:numRef>
          </c:val>
          <c:extLst>
            <c:ext xmlns:c16="http://schemas.microsoft.com/office/drawing/2014/chart" uri="{C3380CC4-5D6E-409C-BE32-E72D297353CC}">
              <c16:uniqueId val="{00000000-DC6B-41C1-A23B-8B6881E6BE94}"/>
            </c:ext>
          </c:extLst>
        </c:ser>
        <c:ser>
          <c:idx val="1"/>
          <c:order val="1"/>
          <c:tx>
            <c:strRef>
              <c:f>'Sales Generated by Customers'!$G$8</c:f>
              <c:strCache>
                <c:ptCount val="1"/>
                <c:pt idx="0">
                  <c:v>CUST_ID_069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Customers'!$H$8</c:f>
              <c:numCache>
                <c:formatCode>General</c:formatCode>
                <c:ptCount val="1"/>
                <c:pt idx="0">
                  <c:v>1998627</c:v>
                </c:pt>
              </c:numCache>
            </c:numRef>
          </c:val>
          <c:extLst>
            <c:ext xmlns:c16="http://schemas.microsoft.com/office/drawing/2014/chart" uri="{C3380CC4-5D6E-409C-BE32-E72D297353CC}">
              <c16:uniqueId val="{00000001-DC6B-41C1-A23B-8B6881E6BE94}"/>
            </c:ext>
          </c:extLst>
        </c:ser>
        <c:ser>
          <c:idx val="2"/>
          <c:order val="2"/>
          <c:tx>
            <c:strRef>
              <c:f>'Sales Generated by Customers'!$G$9</c:f>
              <c:strCache>
                <c:ptCount val="1"/>
                <c:pt idx="0">
                  <c:v>CUST_ID_070</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Customers'!$H$9</c:f>
              <c:numCache>
                <c:formatCode>General</c:formatCode>
                <c:ptCount val="1"/>
                <c:pt idx="0">
                  <c:v>2326353</c:v>
                </c:pt>
              </c:numCache>
            </c:numRef>
          </c:val>
          <c:extLst>
            <c:ext xmlns:c16="http://schemas.microsoft.com/office/drawing/2014/chart" uri="{C3380CC4-5D6E-409C-BE32-E72D297353CC}">
              <c16:uniqueId val="{00000002-DC6B-41C1-A23B-8B6881E6BE94}"/>
            </c:ext>
          </c:extLst>
        </c:ser>
        <c:ser>
          <c:idx val="3"/>
          <c:order val="3"/>
          <c:tx>
            <c:strRef>
              <c:f>'Sales Generated by Customers'!$G$10</c:f>
              <c:strCache>
                <c:ptCount val="1"/>
                <c:pt idx="0">
                  <c:v>CUST_ID_071</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Customers'!$H$10</c:f>
              <c:numCache>
                <c:formatCode>General</c:formatCode>
                <c:ptCount val="1"/>
                <c:pt idx="0">
                  <c:v>53551.799999999996</c:v>
                </c:pt>
              </c:numCache>
            </c:numRef>
          </c:val>
          <c:extLst>
            <c:ext xmlns:c16="http://schemas.microsoft.com/office/drawing/2014/chart" uri="{C3380CC4-5D6E-409C-BE32-E72D297353CC}">
              <c16:uniqueId val="{00000003-DC6B-41C1-A23B-8B6881E6BE94}"/>
            </c:ext>
          </c:extLst>
        </c:ser>
        <c:ser>
          <c:idx val="4"/>
          <c:order val="4"/>
          <c:tx>
            <c:strRef>
              <c:f>'Sales Generated by Customers'!$G$11</c:f>
              <c:strCache>
                <c:ptCount val="1"/>
                <c:pt idx="0">
                  <c:v>CUST_ID_072</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Customers'!$H$11</c:f>
              <c:numCache>
                <c:formatCode>General</c:formatCode>
                <c:ptCount val="1"/>
                <c:pt idx="0">
                  <c:v>1959650.4900000002</c:v>
                </c:pt>
              </c:numCache>
            </c:numRef>
          </c:val>
          <c:extLst>
            <c:ext xmlns:c16="http://schemas.microsoft.com/office/drawing/2014/chart" uri="{C3380CC4-5D6E-409C-BE32-E72D297353CC}">
              <c16:uniqueId val="{00000004-DC6B-41C1-A23B-8B6881E6BE94}"/>
            </c:ext>
          </c:extLst>
        </c:ser>
        <c:dLbls>
          <c:dLblPos val="inEnd"/>
          <c:showLegendKey val="0"/>
          <c:showVal val="1"/>
          <c:showCatName val="0"/>
          <c:showSerName val="0"/>
          <c:showPercent val="0"/>
          <c:showBubbleSize val="0"/>
        </c:dLbls>
        <c:gapWidth val="65"/>
        <c:axId val="788555720"/>
        <c:axId val="788556048"/>
      </c:barChart>
      <c:catAx>
        <c:axId val="7885557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8556048"/>
        <c:crosses val="autoZero"/>
        <c:auto val="1"/>
        <c:lblAlgn val="ctr"/>
        <c:lblOffset val="100"/>
        <c:noMultiLvlLbl val="0"/>
      </c:catAx>
      <c:valAx>
        <c:axId val="788556048"/>
        <c:scaling>
          <c:orientation val="minMax"/>
        </c:scaling>
        <c:delete val="0"/>
        <c:axPos val="b"/>
        <c:majorGridlines>
          <c:spPr>
            <a:ln w="19050" cap="flat" cmpd="sng" algn="ctr">
              <a:solidFill>
                <a:schemeClr val="accent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8555720"/>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 Sales  by  Country!PivotTable5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 Sales  by  Country'!$B$3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0B0-4F32-A75C-ABA3DAD8B49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0B0-4F32-A75C-ABA3DAD8B49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0B0-4F32-A75C-ABA3DAD8B49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0B0-4F32-A75C-ABA3DAD8B49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0B0-4F32-A75C-ABA3DAD8B49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0B0-4F32-A75C-ABA3DAD8B49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0B0-4F32-A75C-ABA3DAD8B49E}"/>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0B0-4F32-A75C-ABA3DAD8B4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 Sales  by  Country'!$A$4:$A$11</c:f>
              <c:strCache>
                <c:ptCount val="8"/>
                <c:pt idx="0">
                  <c:v>Canada</c:v>
                </c:pt>
                <c:pt idx="1">
                  <c:v>England</c:v>
                </c:pt>
                <c:pt idx="2">
                  <c:v>France</c:v>
                </c:pt>
                <c:pt idx="3">
                  <c:v>Germany</c:v>
                </c:pt>
                <c:pt idx="4">
                  <c:v>India</c:v>
                </c:pt>
                <c:pt idx="5">
                  <c:v>Italy</c:v>
                </c:pt>
                <c:pt idx="6">
                  <c:v>Japan</c:v>
                </c:pt>
                <c:pt idx="7">
                  <c:v>USA</c:v>
                </c:pt>
              </c:strCache>
            </c:strRef>
          </c:cat>
          <c:val>
            <c:numRef>
              <c:f>' Sales  by  Country'!$B$4:$B$11</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28F1-4541-A3FE-1328D9134510}"/>
            </c:ext>
          </c:extLst>
        </c:ser>
        <c:dLbls>
          <c:showLegendKey val="0"/>
          <c:showVal val="0"/>
          <c:showCatName val="1"/>
          <c:showSerName val="0"/>
          <c:showPercent val="1"/>
          <c:showBubbleSize val="0"/>
          <c:showLeaderLines val="1"/>
        </c:dLbls>
        <c:firstSliceAng val="1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Data_Dashboard.xlsx]Profit generated  by month!PivotTable9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generated</a:t>
            </a:r>
            <a:r>
              <a:rPr lang="en-US" baseline="0"/>
              <a: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'Profit generated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generated  by month'!$A$4:$A$30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'Profit generated  by month'!$B$4:$B$30</c:f>
              <c:numCache>
                <c:formatCode>_ * #,##0_ ;_ * \-#,##0_ ;_ * "-"??_ ;_ @_ </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extLst>
            <c:ext xmlns:c16="http://schemas.microsoft.com/office/drawing/2014/chart" uri="{C3380CC4-5D6E-409C-BE32-E72D297353CC}">
              <c16:uniqueId val="{00000000-2D5A-4C08-92C4-01314D58E1D8}"/>
            </c:ext>
          </c:extLst>
        </c:ser>
        <c:dLbls>
          <c:showLegendKey val="0"/>
          <c:showVal val="0"/>
          <c:showCatName val="0"/>
          <c:showSerName val="0"/>
          <c:showPercent val="0"/>
          <c:showBubbleSize val="0"/>
        </c:dLbls>
        <c:marker val="1"/>
        <c:smooth val="0"/>
        <c:axId val="792813520"/>
        <c:axId val="792810568"/>
      </c:lineChart>
      <c:catAx>
        <c:axId val="7928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10568"/>
        <c:crosses val="autoZero"/>
        <c:auto val="1"/>
        <c:lblAlgn val="ctr"/>
        <c:lblOffset val="100"/>
        <c:noMultiLvlLbl val="0"/>
      </c:catAx>
      <c:valAx>
        <c:axId val="792810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13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a:solidFill>
                  <a:schemeClr val="bg1"/>
                </a:solidFill>
              </a:defRPr>
            </a:pPr>
            <a:r>
              <a:rPr lang="en-US">
                <a:solidFill>
                  <a:schemeClr val="bg1"/>
                </a:solidFill>
              </a:rPr>
              <a:t>Sales breakup by Segment</a:t>
            </a:r>
          </a:p>
        </cx:rich>
      </cx:tx>
    </cx:title>
    <cx:plotArea>
      <cx:plotAreaRegion>
        <cx:series layoutId="treemap" uniqueId="{30E145D0-0EF1-4576-A3E1-27D03C217A74}">
          <cx:tx>
            <cx:txData>
              <cx:f>_xlchart.v1.1</cx:f>
              <cx:v>sales(%)</cx:v>
            </cx:txData>
          </cx:tx>
          <cx:dataLabels pos="inEnd">
            <cx:visibility seriesName="0" categoryName="1" value="1"/>
            <cx:separator>
</cx:separator>
          </cx:dataLabels>
          <cx:dataId val="0"/>
          <cx:layoutPr>
            <cx:parentLabelLayout val="overlapping"/>
          </cx:layoutPr>
        </cx:series>
      </cx:plotAreaRegion>
    </cx:plotArea>
  </cx:chart>
  <cx:spPr>
    <a:solidFill>
      <a:schemeClr val="accent1">
        <a:lumMod val="7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title pos="t" align="ctr" overlay="0">
      <cx:tx>
        <cx:rich>
          <a:bodyPr spcFirstLastPara="1" vertOverflow="ellipsis" wrap="square" lIns="0" tIns="0" rIns="0" bIns="0" anchor="ctr" anchorCtr="1"/>
          <a:lstStyle/>
          <a:p>
            <a:pPr algn="ctr">
              <a:defRPr/>
            </a:pPr>
            <a:r>
              <a:rPr lang="en-US"/>
              <a:t> </a:t>
            </a:r>
          </a:p>
        </cx:rich>
      </cx:tx>
    </cx:title>
    <cx:plotArea>
      <cx:plotAreaRegion>
        <cx:plotSurface>
          <cx:spPr>
            <a:solidFill>
              <a:schemeClr val="accent1"/>
            </a:solidFill>
          </cx:spPr>
        </cx:plotSurface>
        <cx:series layoutId="sunburst" uniqueId="{08C82C6B-817B-4577-846B-BFE394B660C6}">
          <cx:dataLabels pos="ctr">
            <cx:visibility seriesName="0" categoryName="1" value="1"/>
            <cx:separator>
</cx:separator>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title pos="t" align="ctr" overlay="0">
      <cx:tx>
        <cx:rich>
          <a:bodyPr spcFirstLastPara="1" vertOverflow="ellipsis" wrap="square" lIns="0" tIns="0" rIns="0" bIns="0" anchor="ctr" anchorCtr="1"/>
          <a:lstStyle/>
          <a:p>
            <a:pPr algn="ctr">
              <a:defRPr/>
            </a:pPr>
            <a:r>
              <a:rPr lang="en-US"/>
              <a:t>Sales breakup by Segment</a:t>
            </a:r>
          </a:p>
        </cx:rich>
      </cx:tx>
    </cx:title>
    <cx:plotArea>
      <cx:plotAreaRegion>
        <cx:series layoutId="treemap" uniqueId="{30E145D0-0EF1-4576-A3E1-27D03C217A74}">
          <cx:tx>
            <cx:txData>
              <cx:f>_xlchart.v1.6</cx:f>
              <cx:v>sales(%)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
        <cx:rich>
          <a:bodyPr spcFirstLastPara="1" vertOverflow="ellipsis" wrap="square" lIns="0" tIns="0" rIns="0" bIns="0" anchor="ctr" anchorCtr="1"/>
          <a:lstStyle/>
          <a:p>
            <a:pPr algn="ctr">
              <a:defRPr/>
            </a:pPr>
            <a:r>
              <a:rPr lang="en-US"/>
              <a:t> </a:t>
            </a:r>
          </a:p>
        </cx:rich>
      </cx:tx>
    </cx:title>
    <cx:plotArea>
      <cx:plotAreaRegion>
        <cx:plotSurface>
          <cx:spPr>
            <a:solidFill>
              <a:schemeClr val="accent1"/>
            </a:solidFill>
          </cx:spPr>
        </cx:plotSurface>
        <cx:series layoutId="sunburst" uniqueId="{08C82C6B-817B-4577-846B-BFE394B660C6}">
          <cx:dataLabels pos="ctr">
            <cx:visibility seriesName="0" categoryName="1" value="1"/>
            <cx:separator>
</cx:separator>
          </cx:dataLabels>
          <cx:dataId val="0"/>
        </cx:series>
      </cx:plotAreaRegion>
    </cx:plotArea>
    <cx:legend pos="b"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2" fmlaLink="'Sales Generated by Customers'!$D$3" max="150" min="1" page="5" val="68"/>
</file>

<file path=xl/ctrlProps/ctrlProp2.xml><?xml version="1.0" encoding="utf-8"?>
<formControlPr xmlns="http://schemas.microsoft.com/office/spreadsheetml/2009/9/main" objectType="Scroll" dx="22" fmlaLink="$D$3" max="150" min="1" page="5" val="68"/>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1</xdr:colOff>
      <xdr:row>4</xdr:row>
      <xdr:rowOff>66675</xdr:rowOff>
    </xdr:from>
    <xdr:to>
      <xdr:col>4</xdr:col>
      <xdr:colOff>485775</xdr:colOff>
      <xdr:row>15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4</xdr:row>
      <xdr:rowOff>104775</xdr:rowOff>
    </xdr:from>
    <xdr:to>
      <xdr:col>10</xdr:col>
      <xdr:colOff>171450</xdr:colOff>
      <xdr:row>16</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absolute">
        <xdr:from>
          <xdr:col>4</xdr:col>
          <xdr:colOff>542925</xdr:colOff>
          <xdr:row>4</xdr:row>
          <xdr:rowOff>85725</xdr:rowOff>
        </xdr:from>
        <xdr:to>
          <xdr:col>5</xdr:col>
          <xdr:colOff>180975</xdr:colOff>
          <xdr:row>16</xdr:row>
          <xdr:rowOff>9525</xdr:rowOff>
        </xdr:to>
        <xdr:sp macro="" textlink="">
          <xdr:nvSpPr>
            <xdr:cNvPr id="10241" name="Scroll Bar 1" hidden="1">
              <a:extLst>
                <a:ext uri="{63B3BB69-23CF-44E3-9099-C40C66FF867C}">
                  <a14:compatExt spid="_x0000_s1024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10</xdr:col>
      <xdr:colOff>257173</xdr:colOff>
      <xdr:row>4</xdr:row>
      <xdr:rowOff>95248</xdr:rowOff>
    </xdr:from>
    <xdr:to>
      <xdr:col>15</xdr:col>
      <xdr:colOff>202405</xdr:colOff>
      <xdr:row>16</xdr:row>
      <xdr:rowOff>95249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16</xdr:row>
      <xdr:rowOff>85724</xdr:rowOff>
    </xdr:from>
    <xdr:to>
      <xdr:col>4</xdr:col>
      <xdr:colOff>561975</xdr:colOff>
      <xdr:row>30</xdr:row>
      <xdr:rowOff>133349</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19050</xdr:colOff>
      <xdr:row>16</xdr:row>
      <xdr:rowOff>85724</xdr:rowOff>
    </xdr:from>
    <xdr:to>
      <xdr:col>10</xdr:col>
      <xdr:colOff>104775</xdr:colOff>
      <xdr:row>30</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190498</xdr:colOff>
      <xdr:row>16</xdr:row>
      <xdr:rowOff>123826</xdr:rowOff>
    </xdr:from>
    <xdr:to>
      <xdr:col>15</xdr:col>
      <xdr:colOff>214312</xdr:colOff>
      <xdr:row>30</xdr:row>
      <xdr:rowOff>123826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321469</xdr:colOff>
      <xdr:row>4</xdr:row>
      <xdr:rowOff>178594</xdr:rowOff>
    </xdr:from>
    <xdr:to>
      <xdr:col>21</xdr:col>
      <xdr:colOff>602166</xdr:colOff>
      <xdr:row>9</xdr:row>
      <xdr:rowOff>187247</xdr:rowOff>
    </xdr:to>
    <mc:AlternateContent xmlns:mc="http://schemas.openxmlformats.org/markup-compatibility/2006">
      <mc:Choice xmlns:a14="http://schemas.microsoft.com/office/drawing/2010/main" Requires="a14">
        <xdr:graphicFrame macro="">
          <xdr:nvGraphicFramePr>
            <xdr:cNvPr id="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465469" y="940594"/>
              <a:ext cx="3938297" cy="961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345281</xdr:colOff>
      <xdr:row>10</xdr:row>
      <xdr:rowOff>9582</xdr:rowOff>
    </xdr:from>
    <xdr:to>
      <xdr:col>19</xdr:col>
      <xdr:colOff>128111</xdr:colOff>
      <xdr:row>13</xdr:row>
      <xdr:rowOff>90428</xdr:rowOff>
    </xdr:to>
    <mc:AlternateContent xmlns:mc="http://schemas.openxmlformats.org/markup-compatibility/2006">
      <mc:Choice xmlns:a14="http://schemas.microsoft.com/office/drawing/2010/main" Requires="a14">
        <xdr:graphicFrame macro="">
          <xdr:nvGraphicFramePr>
            <xdr:cNvPr id="10"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9489281" y="1914582"/>
              <a:ext cx="2221230" cy="652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259557</xdr:colOff>
      <xdr:row>13</xdr:row>
      <xdr:rowOff>121443</xdr:rowOff>
    </xdr:from>
    <xdr:to>
      <xdr:col>21</xdr:col>
      <xdr:colOff>571500</xdr:colOff>
      <xdr:row>30</xdr:row>
      <xdr:rowOff>150018</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19</xdr:col>
      <xdr:colOff>178594</xdr:colOff>
      <xdr:row>10</xdr:row>
      <xdr:rowOff>31887</xdr:rowOff>
    </xdr:from>
    <xdr:to>
      <xdr:col>22</xdr:col>
      <xdr:colOff>22116</xdr:colOff>
      <xdr:row>13</xdr:row>
      <xdr:rowOff>100467</xdr:rowOff>
    </xdr:to>
    <mc:AlternateContent xmlns:mc="http://schemas.openxmlformats.org/markup-compatibility/2006">
      <mc:Choice xmlns:sle15="http://schemas.microsoft.com/office/drawing/2012/slicer" Requires="sle15">
        <xdr:graphicFrame macro="">
          <xdr:nvGraphicFramePr>
            <xdr:cNvPr id="12"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1760994" y="1936887"/>
              <a:ext cx="1672322" cy="6400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6</xdr:col>
      <xdr:colOff>309563</xdr:colOff>
      <xdr:row>0</xdr:row>
      <xdr:rowOff>76200</xdr:rowOff>
    </xdr:from>
    <xdr:to>
      <xdr:col>9</xdr:col>
      <xdr:colOff>250031</xdr:colOff>
      <xdr:row>4</xdr:row>
      <xdr:rowOff>57150</xdr:rowOff>
    </xdr:to>
    <xdr:sp macro="" textlink="">
      <xdr:nvSpPr>
        <xdr:cNvPr id="4" name="Rounded Rectangle 3"/>
        <xdr:cNvSpPr/>
      </xdr:nvSpPr>
      <xdr:spPr>
        <a:xfrm>
          <a:off x="3952876" y="76200"/>
          <a:ext cx="1762124" cy="742950"/>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i="0" u="none" strike="noStrike">
              <a:solidFill>
                <a:schemeClr val="bg1"/>
              </a:solidFill>
              <a:effectLst/>
              <a:latin typeface="+mn-lt"/>
              <a:ea typeface="+mn-ea"/>
              <a:cs typeface="+mn-cs"/>
            </a:rPr>
            <a:t>  Totel Sales</a:t>
          </a:r>
          <a:r>
            <a:rPr lang="en-US">
              <a:solidFill>
                <a:schemeClr val="bg1"/>
              </a:solidFill>
            </a:rPr>
            <a:t> </a:t>
          </a:r>
        </a:p>
        <a:p>
          <a:pPr algn="ctr"/>
          <a:r>
            <a:rPr lang="en-US" sz="1100" b="0" i="0" u="none" strike="noStrike">
              <a:solidFill>
                <a:schemeClr val="bg1"/>
              </a:solidFill>
              <a:effectLst/>
              <a:latin typeface="+mn-lt"/>
              <a:ea typeface="+mn-ea"/>
              <a:cs typeface="+mn-cs"/>
            </a:rPr>
            <a:t>   118,726,350.3 </a:t>
          </a:r>
          <a:endParaRPr lang="en-US" sz="1100">
            <a:solidFill>
              <a:schemeClr val="bg1"/>
            </a:solidFill>
          </a:endParaRPr>
        </a:p>
      </xdr:txBody>
    </xdr:sp>
    <xdr:clientData/>
  </xdr:twoCellAnchor>
  <xdr:twoCellAnchor>
    <xdr:from>
      <xdr:col>16</xdr:col>
      <xdr:colOff>33337</xdr:colOff>
      <xdr:row>0</xdr:row>
      <xdr:rowOff>69057</xdr:rowOff>
    </xdr:from>
    <xdr:to>
      <xdr:col>18</xdr:col>
      <xdr:colOff>523875</xdr:colOff>
      <xdr:row>4</xdr:row>
      <xdr:rowOff>135732</xdr:rowOff>
    </xdr:to>
    <xdr:sp macro="" textlink="">
      <xdr:nvSpPr>
        <xdr:cNvPr id="14" name="Rounded Rectangle 13"/>
        <xdr:cNvSpPr/>
      </xdr:nvSpPr>
      <xdr:spPr>
        <a:xfrm>
          <a:off x="9748837" y="69057"/>
          <a:ext cx="1704976" cy="82867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i="0" u="none" strike="noStrike">
              <a:solidFill>
                <a:schemeClr val="bg1"/>
              </a:solidFill>
              <a:effectLst/>
              <a:latin typeface="+mn-lt"/>
              <a:ea typeface="+mn-ea"/>
              <a:cs typeface="+mn-cs"/>
            </a:rPr>
            <a:t> Units Sold</a:t>
          </a:r>
          <a:r>
            <a:rPr lang="en-US">
              <a:solidFill>
                <a:schemeClr val="bg1"/>
              </a:solidFill>
            </a:rPr>
            <a:t> </a:t>
          </a:r>
          <a:r>
            <a:rPr lang="en-US" sz="1100" b="0" i="0" u="none" strike="noStrike">
              <a:solidFill>
                <a:schemeClr val="bg1"/>
              </a:solidFill>
              <a:effectLst/>
              <a:latin typeface="+mn-lt"/>
              <a:ea typeface="+mn-ea"/>
              <a:cs typeface="+mn-cs"/>
            </a:rPr>
            <a:t>             1,125,806.0 </a:t>
          </a:r>
          <a:endParaRPr lang="en-US" sz="1100">
            <a:solidFill>
              <a:schemeClr val="bg1"/>
            </a:solidFill>
          </a:endParaRPr>
        </a:p>
      </xdr:txBody>
    </xdr:sp>
    <xdr:clientData/>
  </xdr:twoCellAnchor>
  <xdr:twoCellAnchor>
    <xdr:from>
      <xdr:col>18</xdr:col>
      <xdr:colOff>583406</xdr:colOff>
      <xdr:row>0</xdr:row>
      <xdr:rowOff>66675</xdr:rowOff>
    </xdr:from>
    <xdr:to>
      <xdr:col>21</xdr:col>
      <xdr:colOff>585787</xdr:colOff>
      <xdr:row>4</xdr:row>
      <xdr:rowOff>114300</xdr:rowOff>
    </xdr:to>
    <xdr:sp macro="" textlink="">
      <xdr:nvSpPr>
        <xdr:cNvPr id="15" name="Rounded Rectangle 14"/>
        <xdr:cNvSpPr/>
      </xdr:nvSpPr>
      <xdr:spPr>
        <a:xfrm>
          <a:off x="11513344" y="66675"/>
          <a:ext cx="1824037" cy="80962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a:solidFill>
                <a:schemeClr val="bg1"/>
              </a:solidFill>
            </a:rPr>
            <a:t>   Top Selling Product </a:t>
          </a:r>
        </a:p>
        <a:p>
          <a:pPr algn="ctr"/>
          <a:r>
            <a:rPr lang="en-US" sz="1100" b="0" i="0" u="none" strike="noStrike">
              <a:solidFill>
                <a:schemeClr val="bg1"/>
              </a:solidFill>
              <a:effectLst/>
              <a:latin typeface="+mn-lt"/>
              <a:ea typeface="+mn-ea"/>
              <a:cs typeface="+mn-cs"/>
            </a:rPr>
            <a:t>PROD_ID_002</a:t>
          </a:r>
          <a:r>
            <a:rPr lang="en-US">
              <a:solidFill>
                <a:schemeClr val="bg1"/>
              </a:solidFill>
            </a:rPr>
            <a:t> </a:t>
          </a:r>
          <a:r>
            <a:rPr lang="en-US" sz="1100" b="0" i="0" u="none" strike="noStrike">
              <a:solidFill>
                <a:schemeClr val="bg1"/>
              </a:solidFill>
              <a:effectLst/>
              <a:latin typeface="+mn-lt"/>
              <a:ea typeface="+mn-ea"/>
              <a:cs typeface="+mn-cs"/>
            </a:rPr>
            <a:t>33011143.95</a:t>
          </a:r>
          <a:r>
            <a:rPr lang="en-US">
              <a:solidFill>
                <a:schemeClr val="bg1"/>
              </a:solidFill>
            </a:rPr>
            <a:t> </a:t>
          </a:r>
          <a:endParaRPr lang="en-US" sz="1100">
            <a:solidFill>
              <a:schemeClr val="bg1"/>
            </a:solidFill>
          </a:endParaRPr>
        </a:p>
      </xdr:txBody>
    </xdr:sp>
    <xdr:clientData/>
  </xdr:twoCellAnchor>
  <xdr:twoCellAnchor>
    <xdr:from>
      <xdr:col>12</xdr:col>
      <xdr:colOff>431005</xdr:colOff>
      <xdr:row>0</xdr:row>
      <xdr:rowOff>66675</xdr:rowOff>
    </xdr:from>
    <xdr:to>
      <xdr:col>15</xdr:col>
      <xdr:colOff>583406</xdr:colOff>
      <xdr:row>4</xdr:row>
      <xdr:rowOff>66675</xdr:rowOff>
    </xdr:to>
    <xdr:sp macro="" textlink="">
      <xdr:nvSpPr>
        <xdr:cNvPr id="16" name="Rounded Rectangle 15"/>
        <xdr:cNvSpPr/>
      </xdr:nvSpPr>
      <xdr:spPr>
        <a:xfrm>
          <a:off x="7717630" y="66675"/>
          <a:ext cx="1974057" cy="762000"/>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i="0" u="none" strike="noStrike">
              <a:solidFill>
                <a:schemeClr val="bg1"/>
              </a:solidFill>
              <a:effectLst/>
              <a:latin typeface="+mn-lt"/>
              <a:ea typeface="+mn-ea"/>
              <a:cs typeface="+mn-cs"/>
            </a:rPr>
            <a:t>Profit(%)</a:t>
          </a:r>
        </a:p>
        <a:p>
          <a:pPr algn="ctr"/>
          <a:r>
            <a:rPr lang="en-US">
              <a:solidFill>
                <a:schemeClr val="bg1"/>
              </a:solidFill>
            </a:rPr>
            <a:t> </a:t>
          </a:r>
          <a:r>
            <a:rPr lang="en-US" sz="1100" b="0" i="0" u="none" strike="noStrike">
              <a:solidFill>
                <a:schemeClr val="bg1"/>
              </a:solidFill>
              <a:effectLst/>
              <a:latin typeface="+mn-lt"/>
              <a:ea typeface="+mn-ea"/>
              <a:cs typeface="+mn-cs"/>
            </a:rPr>
            <a:t>14%</a:t>
          </a:r>
          <a:r>
            <a:rPr lang="en-US">
              <a:solidFill>
                <a:schemeClr val="bg1"/>
              </a:solidFill>
            </a:rPr>
            <a:t> </a:t>
          </a:r>
          <a:endParaRPr lang="en-US" sz="1100">
            <a:solidFill>
              <a:schemeClr val="bg1"/>
            </a:solidFill>
          </a:endParaRPr>
        </a:p>
      </xdr:txBody>
    </xdr:sp>
    <xdr:clientData/>
  </xdr:twoCellAnchor>
  <xdr:twoCellAnchor>
    <xdr:from>
      <xdr:col>0</xdr:col>
      <xdr:colOff>0</xdr:colOff>
      <xdr:row>0</xdr:row>
      <xdr:rowOff>76200</xdr:rowOff>
    </xdr:from>
    <xdr:to>
      <xdr:col>6</xdr:col>
      <xdr:colOff>261937</xdr:colOff>
      <xdr:row>4</xdr:row>
      <xdr:rowOff>57150</xdr:rowOff>
    </xdr:to>
    <xdr:sp macro="" textlink="">
      <xdr:nvSpPr>
        <xdr:cNvPr id="17" name="Rounded Rectangle 16"/>
        <xdr:cNvSpPr/>
      </xdr:nvSpPr>
      <xdr:spPr>
        <a:xfrm>
          <a:off x="0" y="76200"/>
          <a:ext cx="3905250" cy="742950"/>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1100" b="1" i="0" u="none" strike="noStrike">
              <a:solidFill>
                <a:schemeClr val="bg1"/>
              </a:solidFill>
              <a:effectLst/>
              <a:latin typeface="+mn-lt"/>
              <a:ea typeface="+mn-ea"/>
              <a:cs typeface="+mn-cs"/>
            </a:rPr>
            <a:t>Sales Dashboard</a:t>
          </a:r>
        </a:p>
      </xdr:txBody>
    </xdr:sp>
    <xdr:clientData/>
  </xdr:twoCellAnchor>
  <xdr:twoCellAnchor>
    <xdr:from>
      <xdr:col>9</xdr:col>
      <xdr:colOff>345281</xdr:colOff>
      <xdr:row>0</xdr:row>
      <xdr:rowOff>92869</xdr:rowOff>
    </xdr:from>
    <xdr:to>
      <xdr:col>12</xdr:col>
      <xdr:colOff>330994</xdr:colOff>
      <xdr:row>4</xdr:row>
      <xdr:rowOff>64294</xdr:rowOff>
    </xdr:to>
    <xdr:sp macro="" textlink="">
      <xdr:nvSpPr>
        <xdr:cNvPr id="18" name="Rounded Rectangle 17"/>
        <xdr:cNvSpPr/>
      </xdr:nvSpPr>
      <xdr:spPr>
        <a:xfrm>
          <a:off x="5810250" y="92869"/>
          <a:ext cx="1807369" cy="73342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0" i="0" u="none" strike="noStrike" baseline="0">
              <a:solidFill>
                <a:schemeClr val="bg1"/>
              </a:solidFill>
              <a:effectLst/>
              <a:latin typeface="+mn-lt"/>
              <a:ea typeface="+mn-ea"/>
              <a:cs typeface="+mn-cs"/>
            </a:rPr>
            <a:t>  Profit (</a:t>
          </a:r>
          <a:r>
            <a:rPr lang="en-US" sz="1100" b="0" i="0">
              <a:solidFill>
                <a:schemeClr val="bg1"/>
              </a:solidFill>
              <a:effectLst/>
              <a:latin typeface="+mn-lt"/>
              <a:ea typeface="+mn-ea"/>
              <a:cs typeface="+mn-cs"/>
            </a:rPr>
            <a:t>  $  </a:t>
          </a:r>
          <a:r>
            <a:rPr lang="en-US" sz="1100" b="0" i="0" u="none" strike="noStrike" baseline="0">
              <a:solidFill>
                <a:schemeClr val="bg1"/>
              </a:solidFill>
              <a:effectLst/>
              <a:latin typeface="+mn-lt"/>
              <a:ea typeface="+mn-ea"/>
              <a:cs typeface="+mn-cs"/>
            </a:rPr>
            <a:t>)</a:t>
          </a:r>
          <a:endParaRPr lang="en-US" sz="1100" b="0" i="0" u="none" strike="noStrike">
            <a:solidFill>
              <a:schemeClr val="bg1"/>
            </a:solidFill>
            <a:effectLst/>
            <a:latin typeface="+mn-lt"/>
            <a:ea typeface="+mn-ea"/>
            <a:cs typeface="+mn-cs"/>
          </a:endParaRPr>
        </a:p>
        <a:p>
          <a:pPr algn="ctr"/>
          <a:r>
            <a:rPr lang="en-US" sz="1100" b="0" i="0" u="none" strike="noStrike">
              <a:solidFill>
                <a:schemeClr val="bg1"/>
              </a:solidFill>
              <a:effectLst/>
              <a:latin typeface="+mn-lt"/>
              <a:ea typeface="+mn-ea"/>
              <a:cs typeface="+mn-cs"/>
            </a:rPr>
            <a:t>  $  16,893,702.26 </a:t>
          </a:r>
          <a:endParaRPr 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238124</xdr:colOff>
      <xdr:row>2</xdr:row>
      <xdr:rowOff>85725</xdr:rowOff>
    </xdr:from>
    <xdr:to>
      <xdr:col>11</xdr:col>
      <xdr:colOff>552449</xdr:colOff>
      <xdr:row>13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5</xdr:col>
          <xdr:colOff>209550</xdr:colOff>
          <xdr:row>5</xdr:row>
          <xdr:rowOff>123825</xdr:rowOff>
        </xdr:from>
        <xdr:to>
          <xdr:col>5</xdr:col>
          <xdr:colOff>457200</xdr:colOff>
          <xdr:row>11</xdr:row>
          <xdr:rowOff>19050</xdr:rowOff>
        </xdr:to>
        <xdr:sp macro="" textlink="">
          <xdr:nvSpPr>
            <xdr:cNvPr id="4097" name="Scroll Bar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9</xdr:col>
      <xdr:colOff>85725</xdr:colOff>
      <xdr:row>1</xdr:row>
      <xdr:rowOff>180975</xdr:rowOff>
    </xdr:from>
    <xdr:to>
      <xdr:col>16</xdr:col>
      <xdr:colOff>390525</xdr:colOff>
      <xdr:row>16</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61912</xdr:colOff>
      <xdr:row>2</xdr:row>
      <xdr:rowOff>104775</xdr:rowOff>
    </xdr:from>
    <xdr:to>
      <xdr:col>11</xdr:col>
      <xdr:colOff>366712</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238125</xdr:colOff>
      <xdr:row>1</xdr:row>
      <xdr:rowOff>19050</xdr:rowOff>
    </xdr:from>
    <xdr:to>
      <xdr:col>14</xdr:col>
      <xdr:colOff>542925</xdr:colOff>
      <xdr:row>15</xdr:row>
      <xdr:rowOff>95250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433387</xdr:colOff>
      <xdr:row>3</xdr:row>
      <xdr:rowOff>161925</xdr:rowOff>
    </xdr:from>
    <xdr:to>
      <xdr:col>13</xdr:col>
      <xdr:colOff>128587</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271462</xdr:colOff>
      <xdr:row>4</xdr:row>
      <xdr:rowOff>152400</xdr:rowOff>
    </xdr:from>
    <xdr:to>
      <xdr:col>10</xdr:col>
      <xdr:colOff>576262</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152400</xdr:colOff>
      <xdr:row>6</xdr:row>
      <xdr:rowOff>95251</xdr:rowOff>
    </xdr:from>
    <xdr:to>
      <xdr:col>14</xdr:col>
      <xdr:colOff>257176</xdr:colOff>
      <xdr:row>12</xdr:row>
      <xdr:rowOff>133351</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29525" y="1238251"/>
              <a:ext cx="1933576"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104775</xdr:colOff>
      <xdr:row>2</xdr:row>
      <xdr:rowOff>104776</xdr:rowOff>
    </xdr:from>
    <xdr:to>
      <xdr:col>14</xdr:col>
      <xdr:colOff>285750</xdr:colOff>
      <xdr:row>6</xdr:row>
      <xdr:rowOff>38100</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581900" y="485776"/>
              <a:ext cx="2009775"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561976</xdr:colOff>
      <xdr:row>0</xdr:row>
      <xdr:rowOff>114300</xdr:rowOff>
    </xdr:from>
    <xdr:to>
      <xdr:col>16</xdr:col>
      <xdr:colOff>495300</xdr:colOff>
      <xdr:row>22</xdr:row>
      <xdr:rowOff>171450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xdr:col>
      <xdr:colOff>895349</xdr:colOff>
      <xdr:row>17</xdr:row>
      <xdr:rowOff>57152</xdr:rowOff>
    </xdr:from>
    <xdr:to>
      <xdr:col>7</xdr:col>
      <xdr:colOff>276225</xdr:colOff>
      <xdr:row>20</xdr:row>
      <xdr:rowOff>85726</xdr:rowOff>
    </xdr:to>
    <mc:AlternateContent xmlns:mc="http://schemas.openxmlformats.org/markup-compatibility/2006" xmlns:sle15="http://schemas.microsoft.com/office/drawing/2012/slicer">
      <mc:Choice Requires="sle15">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00449" y="3295652"/>
              <a:ext cx="1809751" cy="6000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10.522542013889" createdVersion="6" refreshedVersion="6" minRefreshableVersion="3" recordCount="700">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164">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Sales" numFmtId="164">
      <sharedItems containsSemiMixedTypes="0" containsString="0" containsNumber="1" minValue="1655.08" maxValue="1159200"/>
    </cacheField>
    <cacheField name="Sales ('000)" numFmtId="164">
      <sharedItems containsSemiMixedTypes="0" containsString="0" containsNumber="1" minValue="1.6550799999999999" maxValue="1159.2"/>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Profit ('000)" numFmtId="164">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345"/>
    <n v="5"/>
    <n v="125"/>
    <n v="43125"/>
    <n v="0"/>
    <n v="43125"/>
    <n v="43.125"/>
    <n v="41400"/>
    <n v="1725"/>
    <n v="1.7250000000000001"/>
    <d v="2021-09-22T00:00:00"/>
    <x v="0"/>
    <s v="Q3"/>
    <x v="0"/>
    <s v="James Smith"/>
    <x v="0"/>
    <x v="0"/>
  </r>
  <r>
    <x v="1"/>
    <x v="1"/>
    <x v="1"/>
    <s v="None"/>
    <n v="549"/>
    <n v="10"/>
    <n v="15"/>
    <n v="8235"/>
    <n v="0"/>
    <n v="8235"/>
    <n v="8.2349999999999994"/>
    <n v="5490"/>
    <n v="2745"/>
    <n v="2.7450000000000001"/>
    <d v="2021-01-11T00:00:00"/>
    <x v="1"/>
    <s v="Q1"/>
    <x v="0"/>
    <s v="Emma Johnson"/>
    <x v="1"/>
    <x v="1"/>
  </r>
  <r>
    <x v="2"/>
    <x v="2"/>
    <x v="1"/>
    <s v="None"/>
    <n v="788"/>
    <n v="10"/>
    <n v="300"/>
    <n v="236400"/>
    <n v="0"/>
    <n v="236400"/>
    <n v="236.4"/>
    <n v="197000"/>
    <n v="39400"/>
    <n v="39.4"/>
    <d v="2022-01-27T00:00:00"/>
    <x v="1"/>
    <s v="Q1"/>
    <x v="0"/>
    <s v="Noah Williams"/>
    <x v="1"/>
    <x v="2"/>
  </r>
  <r>
    <x v="3"/>
    <x v="3"/>
    <x v="1"/>
    <s v="None"/>
    <n v="1725"/>
    <n v="10"/>
    <n v="350"/>
    <n v="603750"/>
    <n v="0"/>
    <n v="603750"/>
    <n v="603.75"/>
    <n v="448500"/>
    <n v="155250"/>
    <n v="155.25"/>
    <d v="2021-08-01T00:00:00"/>
    <x v="2"/>
    <s v="Q3"/>
    <x v="0"/>
    <s v="Olivia Brown"/>
    <x v="1"/>
    <x v="3"/>
  </r>
  <r>
    <x v="4"/>
    <x v="4"/>
    <x v="1"/>
    <s v="None"/>
    <n v="912"/>
    <n v="10"/>
    <n v="12"/>
    <n v="10944"/>
    <n v="0"/>
    <n v="10944"/>
    <n v="10.944000000000001"/>
    <n v="2736"/>
    <n v="8208"/>
    <n v="8.2080000000000002"/>
    <d v="2022-07-08T00:00:00"/>
    <x v="3"/>
    <s v="Q3"/>
    <x v="0"/>
    <s v="Liam Jones"/>
    <x v="1"/>
    <x v="4"/>
  </r>
  <r>
    <x v="1"/>
    <x v="5"/>
    <x v="1"/>
    <s v="None"/>
    <n v="2152"/>
    <n v="10"/>
    <n v="15"/>
    <n v="32280"/>
    <n v="0"/>
    <n v="32280"/>
    <n v="32.28"/>
    <n v="21520"/>
    <n v="10760"/>
    <n v="10.76"/>
    <d v="2022-09-28T00:00:00"/>
    <x v="0"/>
    <s v="Q3"/>
    <x v="0"/>
    <s v="Ava Davis"/>
    <x v="1"/>
    <x v="5"/>
  </r>
  <r>
    <x v="0"/>
    <x v="6"/>
    <x v="2"/>
    <s v="None"/>
    <n v="345"/>
    <n v="120"/>
    <n v="125"/>
    <n v="43125"/>
    <n v="0"/>
    <n v="43125"/>
    <n v="43.125"/>
    <n v="41400"/>
    <n v="1725"/>
    <n v="1.7250000000000001"/>
    <d v="2021-09-26T00:00:00"/>
    <x v="0"/>
    <s v="Q3"/>
    <x v="0"/>
    <s v="Ethan Miller"/>
    <x v="2"/>
    <x v="6"/>
  </r>
  <r>
    <x v="3"/>
    <x v="7"/>
    <x v="3"/>
    <s v="None"/>
    <n v="1527"/>
    <n v="250"/>
    <n v="350"/>
    <n v="534450"/>
    <n v="0"/>
    <n v="534450"/>
    <n v="534.45000000000005"/>
    <n v="397020"/>
    <n v="137430"/>
    <n v="137.43"/>
    <d v="2021-02-11T00:00:00"/>
    <x v="4"/>
    <s v="Q1"/>
    <x v="0"/>
    <s v="Isabella Wilson"/>
    <x v="3"/>
    <x v="7"/>
  </r>
  <r>
    <x v="0"/>
    <x v="8"/>
    <x v="4"/>
    <s v="Low"/>
    <n v="330"/>
    <n v="3"/>
    <n v="125"/>
    <n v="41250"/>
    <n v="412.5"/>
    <n v="40837.5"/>
    <n v="40.837499999999999"/>
    <n v="39600"/>
    <n v="1237.5"/>
    <n v="1.2375"/>
    <d v="2022-01-12T00:00:00"/>
    <x v="1"/>
    <s v="Q1"/>
    <x v="0"/>
    <s v="Mason Taylor"/>
    <x v="4"/>
    <x v="0"/>
  </r>
  <r>
    <x v="4"/>
    <x v="9"/>
    <x v="4"/>
    <s v="Low"/>
    <n v="766"/>
    <n v="3"/>
    <n v="12"/>
    <n v="9192"/>
    <n v="91.92"/>
    <n v="9100.08"/>
    <n v="9.1000800000000002"/>
    <n v="2298"/>
    <n v="6802.08"/>
    <n v="6.8020800000000001"/>
    <d v="2022-04-06T00:00:00"/>
    <x v="5"/>
    <s v="Q2"/>
    <x v="0"/>
    <s v="Sophia Anderson"/>
    <x v="4"/>
    <x v="1"/>
  </r>
  <r>
    <x v="2"/>
    <x v="10"/>
    <x v="4"/>
    <s v="Low"/>
    <n v="494"/>
    <n v="3"/>
    <n v="300"/>
    <n v="148200"/>
    <n v="1482"/>
    <n v="146718"/>
    <n v="146.71799999999999"/>
    <n v="123500"/>
    <n v="23218"/>
    <n v="23.218"/>
    <d v="2021-11-19T00:00:00"/>
    <x v="6"/>
    <s v="Q4"/>
    <x v="0"/>
    <s v="Benjamin Martinez"/>
    <x v="4"/>
    <x v="2"/>
  </r>
  <r>
    <x v="2"/>
    <x v="11"/>
    <x v="0"/>
    <s v="Low"/>
    <n v="2498"/>
    <n v="5"/>
    <n v="300"/>
    <n v="749400"/>
    <n v="7494"/>
    <n v="741906"/>
    <n v="741.90599999999995"/>
    <n v="624500"/>
    <n v="117406"/>
    <n v="117.40600000000001"/>
    <d v="2021-12-20T00:00:00"/>
    <x v="7"/>
    <s v="Q4"/>
    <x v="0"/>
    <s v="Mia Thomas"/>
    <x v="0"/>
    <x v="3"/>
  </r>
  <r>
    <x v="0"/>
    <x v="12"/>
    <x v="0"/>
    <s v="Low"/>
    <n v="663"/>
    <n v="5"/>
    <n v="125"/>
    <n v="82875"/>
    <n v="828.75"/>
    <n v="82046.25"/>
    <n v="82.046250000000001"/>
    <n v="79560"/>
    <n v="2486.25"/>
    <n v="2.4862500000000001"/>
    <d v="2021-02-27T00:00:00"/>
    <x v="4"/>
    <s v="Q1"/>
    <x v="0"/>
    <s v="Logan Jackson"/>
    <x v="0"/>
    <x v="4"/>
  </r>
  <r>
    <x v="4"/>
    <x v="13"/>
    <x v="1"/>
    <s v="Low"/>
    <n v="766"/>
    <n v="10"/>
    <n v="12"/>
    <n v="9192"/>
    <n v="91.92"/>
    <n v="9100.08"/>
    <n v="9.1000800000000002"/>
    <n v="2298"/>
    <n v="6802.08"/>
    <n v="6.8020800000000001"/>
    <d v="2022-07-10T00:00:00"/>
    <x v="3"/>
    <s v="Q3"/>
    <x v="0"/>
    <s v="Charlotte White"/>
    <x v="1"/>
    <x v="5"/>
  </r>
  <r>
    <x v="0"/>
    <x v="14"/>
    <x v="2"/>
    <s v="Low"/>
    <n v="663"/>
    <n v="120"/>
    <n v="125"/>
    <n v="82875"/>
    <n v="828.75"/>
    <n v="82046.25"/>
    <n v="82.046250000000001"/>
    <n v="79560"/>
    <n v="2486.25"/>
    <n v="2.4862500000000001"/>
    <d v="2022-03-29T00:00:00"/>
    <x v="8"/>
    <s v="Q1"/>
    <x v="0"/>
    <s v="Samuel Taylor"/>
    <x v="2"/>
    <x v="6"/>
  </r>
  <r>
    <x v="3"/>
    <x v="15"/>
    <x v="2"/>
    <s v="Low"/>
    <n v="2092"/>
    <n v="120"/>
    <n v="7"/>
    <n v="14644"/>
    <n v="146.44"/>
    <n v="14497.56"/>
    <n v="14.49756"/>
    <n v="10460"/>
    <n v="4037.5599999999995"/>
    <n v="4.0375599999999991"/>
    <d v="2022-10-19T00:00:00"/>
    <x v="9"/>
    <s v="Q4"/>
    <x v="0"/>
    <s v="Harper Davis"/>
    <x v="2"/>
    <x v="7"/>
  </r>
  <r>
    <x v="2"/>
    <x v="16"/>
    <x v="3"/>
    <s v="Low"/>
    <n v="494"/>
    <n v="250"/>
    <n v="300"/>
    <n v="148200"/>
    <n v="1482"/>
    <n v="146718"/>
    <n v="146.71799999999999"/>
    <n v="123500"/>
    <n v="23218"/>
    <n v="23.218"/>
    <d v="2022-07-31T00:00:00"/>
    <x v="3"/>
    <s v="Q3"/>
    <x v="0"/>
    <s v="Henry Anderson"/>
    <x v="3"/>
    <x v="0"/>
  </r>
  <r>
    <x v="4"/>
    <x v="17"/>
    <x v="5"/>
    <s v="Low"/>
    <n v="1989"/>
    <n v="260"/>
    <n v="12"/>
    <n v="23868"/>
    <n v="238.68"/>
    <n v="23629.32"/>
    <n v="23.62932"/>
    <n v="5967"/>
    <n v="17662.32"/>
    <n v="17.662320000000001"/>
    <d v="2022-03-29T00:00:00"/>
    <x v="8"/>
    <s v="Q1"/>
    <x v="0"/>
    <s v="Amelia Garcia"/>
    <x v="5"/>
    <x v="1"/>
  </r>
  <r>
    <x v="1"/>
    <x v="18"/>
    <x v="5"/>
    <s v="Low"/>
    <n v="321"/>
    <n v="260"/>
    <n v="15"/>
    <n v="4815"/>
    <n v="48.15"/>
    <n v="4766.8500000000004"/>
    <n v="4.7668500000000007"/>
    <n v="3210"/>
    <n v="1556.8500000000004"/>
    <n v="1.5568500000000003"/>
    <d v="2022-07-27T00:00:00"/>
    <x v="3"/>
    <s v="Q3"/>
    <x v="0"/>
    <s v="Jackson Martinez"/>
    <x v="5"/>
    <x v="2"/>
  </r>
  <r>
    <x v="2"/>
    <x v="19"/>
    <x v="4"/>
    <s v="Low"/>
    <n v="214"/>
    <n v="3"/>
    <n v="300"/>
    <n v="64200"/>
    <n v="1284"/>
    <n v="62916"/>
    <n v="62.915999999999997"/>
    <n v="53500"/>
    <n v="9416"/>
    <n v="9.4160000000000004"/>
    <d v="2021-08-30T00:00:00"/>
    <x v="2"/>
    <s v="Q3"/>
    <x v="0"/>
    <s v="Abigail Robinson"/>
    <x v="4"/>
    <x v="3"/>
  </r>
  <r>
    <x v="3"/>
    <x v="20"/>
    <x v="4"/>
    <s v="Low"/>
    <n v="2145"/>
    <n v="3"/>
    <n v="7"/>
    <n v="15015"/>
    <n v="300.3"/>
    <n v="14714.7"/>
    <n v="14.714700000000001"/>
    <n v="10725"/>
    <n v="3989.7000000000007"/>
    <n v="3.9897000000000009"/>
    <d v="2021-10-15T00:00:00"/>
    <x v="9"/>
    <s v="Q4"/>
    <x v="0"/>
    <s v="Aiden Lewis"/>
    <x v="4"/>
    <x v="4"/>
  </r>
  <r>
    <x v="0"/>
    <x v="21"/>
    <x v="0"/>
    <s v="Low"/>
    <n v="1660"/>
    <n v="5"/>
    <n v="125"/>
    <n v="207500"/>
    <n v="4150"/>
    <n v="203350"/>
    <n v="203.35"/>
    <n v="199200"/>
    <n v="4150"/>
    <n v="4.1500000000000004"/>
    <d v="2022-10-30T00:00:00"/>
    <x v="9"/>
    <s v="Q4"/>
    <x v="0"/>
    <s v="Emily Clark"/>
    <x v="0"/>
    <x v="5"/>
  </r>
  <r>
    <x v="0"/>
    <x v="22"/>
    <x v="1"/>
    <s v="Low"/>
    <n v="809"/>
    <n v="10"/>
    <n v="125"/>
    <n v="101125"/>
    <n v="2022.5"/>
    <n v="99102.5"/>
    <n v="99.102500000000006"/>
    <n v="97080"/>
    <n v="2022.5"/>
    <n v="2.0225"/>
    <d v="2021-12-10T00:00:00"/>
    <x v="7"/>
    <s v="Q4"/>
    <x v="0"/>
    <s v="Sebastian Lee"/>
    <x v="1"/>
    <x v="6"/>
  </r>
  <r>
    <x v="0"/>
    <x v="23"/>
    <x v="1"/>
    <s v="Low"/>
    <n v="2145"/>
    <n v="10"/>
    <n v="125"/>
    <n v="268125"/>
    <n v="5362.5"/>
    <n v="262762.5"/>
    <n v="262.76249999999999"/>
    <n v="257400"/>
    <n v="5362.5"/>
    <n v="5.3624999999999998"/>
    <d v="2021-05-23T00:00:00"/>
    <x v="10"/>
    <s v="Q2"/>
    <x v="0"/>
    <s v="Elizabeth Green"/>
    <x v="1"/>
    <x v="7"/>
  </r>
  <r>
    <x v="4"/>
    <x v="24"/>
    <x v="1"/>
    <s v="Low"/>
    <n v="1785"/>
    <n v="10"/>
    <n v="12"/>
    <n v="21420"/>
    <n v="428.4"/>
    <n v="20991.599999999999"/>
    <n v="20.991599999999998"/>
    <n v="5355"/>
    <n v="15636.599999999999"/>
    <n v="15.636599999999998"/>
    <d v="2021-02-18T00:00:00"/>
    <x v="4"/>
    <s v="Q1"/>
    <x v="0"/>
    <s v="Alexander Perez"/>
    <x v="1"/>
    <x v="0"/>
  </r>
  <r>
    <x v="1"/>
    <x v="25"/>
    <x v="1"/>
    <s v="Low"/>
    <n v="1925"/>
    <n v="10"/>
    <n v="15"/>
    <n v="28875"/>
    <n v="577.5"/>
    <n v="28297.5"/>
    <n v="28.297499999999999"/>
    <n v="19250"/>
    <n v="9047.5"/>
    <n v="9.0474999999999994"/>
    <d v="2021-01-28T00:00:00"/>
    <x v="1"/>
    <s v="Q1"/>
    <x v="0"/>
    <s v="Avery Turner"/>
    <x v="1"/>
    <x v="1"/>
  </r>
  <r>
    <x v="3"/>
    <x v="26"/>
    <x v="1"/>
    <s v="Low"/>
    <n v="2013"/>
    <n v="10"/>
    <n v="7"/>
    <n v="14091"/>
    <n v="281.82"/>
    <n v="13809.18"/>
    <n v="13.80918"/>
    <n v="10065"/>
    <n v="3744.1800000000003"/>
    <n v="3.7441800000000005"/>
    <d v="2022-12-21T00:00:00"/>
    <x v="7"/>
    <s v="Q4"/>
    <x v="0"/>
    <s v="Michael Hill"/>
    <x v="1"/>
    <x v="2"/>
  </r>
  <r>
    <x v="3"/>
    <x v="27"/>
    <x v="2"/>
    <s v="Low"/>
    <n v="2966"/>
    <n v="120"/>
    <n v="350"/>
    <n v="1038100"/>
    <n v="20762"/>
    <n v="1017338"/>
    <n v="1017.338"/>
    <n v="771160"/>
    <n v="246178"/>
    <n v="246.178"/>
    <d v="2022-01-13T00:00:00"/>
    <x v="1"/>
    <s v="Q1"/>
    <x v="0"/>
    <s v="Sofia Phillips"/>
    <x v="2"/>
    <x v="3"/>
  </r>
  <r>
    <x v="0"/>
    <x v="28"/>
    <x v="2"/>
    <s v="Low"/>
    <n v="809"/>
    <n v="120"/>
    <n v="125"/>
    <n v="101125"/>
    <n v="2022.5"/>
    <n v="99102.5"/>
    <n v="99.102500000000006"/>
    <n v="97080"/>
    <n v="2022.5"/>
    <n v="2.0225"/>
    <d v="2022-11-08T00:00:00"/>
    <x v="6"/>
    <s v="Q4"/>
    <x v="0"/>
    <s v="Elijah Martin"/>
    <x v="2"/>
    <x v="4"/>
  </r>
  <r>
    <x v="0"/>
    <x v="29"/>
    <x v="2"/>
    <s v="Low"/>
    <n v="2145"/>
    <n v="120"/>
    <n v="125"/>
    <n v="268125"/>
    <n v="5362.5"/>
    <n v="262762.5"/>
    <n v="262.76249999999999"/>
    <n v="257400"/>
    <n v="5362.5"/>
    <n v="5.3624999999999998"/>
    <d v="2021-01-19T00:00:00"/>
    <x v="1"/>
    <s v="Q1"/>
    <x v="0"/>
    <s v="Sophia Turner"/>
    <x v="2"/>
    <x v="5"/>
  </r>
  <r>
    <x v="3"/>
    <x v="30"/>
    <x v="2"/>
    <s v="Low"/>
    <n v="544"/>
    <n v="120"/>
    <n v="20"/>
    <n v="10880"/>
    <n v="217.6"/>
    <n v="10662.4"/>
    <n v="10.6624"/>
    <n v="5440"/>
    <n v="5222.3999999999996"/>
    <n v="5.2223999999999995"/>
    <d v="2021-07-30T00:00:00"/>
    <x v="3"/>
    <s v="Q3"/>
    <x v="0"/>
    <s v="Benjamin Lee"/>
    <x v="2"/>
    <x v="6"/>
  </r>
  <r>
    <x v="2"/>
    <x v="31"/>
    <x v="3"/>
    <s v="Low"/>
    <n v="214"/>
    <n v="250"/>
    <n v="300"/>
    <n v="64200"/>
    <n v="1284"/>
    <n v="62916"/>
    <n v="62.915999999999997"/>
    <n v="53500"/>
    <n v="9416"/>
    <n v="9.4160000000000004"/>
    <d v="2021-02-21T00:00:00"/>
    <x v="4"/>
    <s v="Q1"/>
    <x v="0"/>
    <s v="Mia White"/>
    <x v="3"/>
    <x v="7"/>
  </r>
  <r>
    <x v="3"/>
    <x v="32"/>
    <x v="3"/>
    <s v="Low"/>
    <n v="266"/>
    <n v="250"/>
    <n v="350"/>
    <n v="93100"/>
    <n v="1862"/>
    <n v="91238"/>
    <n v="91.238"/>
    <n v="69160"/>
    <n v="22078"/>
    <n v="22.077999999999999"/>
    <d v="2022-01-28T00:00:00"/>
    <x v="1"/>
    <s v="Q1"/>
    <x v="0"/>
    <s v="Logan Garcia"/>
    <x v="3"/>
    <x v="0"/>
  </r>
  <r>
    <x v="3"/>
    <x v="33"/>
    <x v="3"/>
    <s v="Low"/>
    <n v="1940"/>
    <n v="250"/>
    <n v="350"/>
    <n v="679000"/>
    <n v="13580"/>
    <n v="665420"/>
    <n v="665.42"/>
    <n v="504400"/>
    <n v="161020"/>
    <n v="161.02000000000001"/>
    <d v="2022-01-12T00:00:00"/>
    <x v="1"/>
    <s v="Q1"/>
    <x v="0"/>
    <s v="Charlotte Davis"/>
    <x v="3"/>
    <x v="1"/>
  </r>
  <r>
    <x v="3"/>
    <x v="34"/>
    <x v="5"/>
    <s v="Low"/>
    <n v="2966"/>
    <n v="260"/>
    <n v="350"/>
    <n v="1038100"/>
    <n v="20762"/>
    <n v="1017338"/>
    <n v="1017.338"/>
    <n v="771160"/>
    <n v="246178"/>
    <n v="246.178"/>
    <d v="2022-07-01T00:00:00"/>
    <x v="3"/>
    <s v="Q3"/>
    <x v="0"/>
    <s v="Samuel Johnson"/>
    <x v="5"/>
    <x v="2"/>
  </r>
  <r>
    <x v="4"/>
    <x v="35"/>
    <x v="4"/>
    <s v="Low"/>
    <n v="908"/>
    <n v="3"/>
    <n v="12"/>
    <n v="10896"/>
    <n v="326.88"/>
    <n v="10569.12"/>
    <n v="10.569120000000002"/>
    <n v="2724"/>
    <n v="7845.1200000000008"/>
    <n v="7.8451200000000005"/>
    <d v="2022-12-11T00:00:00"/>
    <x v="7"/>
    <s v="Q4"/>
    <x v="0"/>
    <s v="Harper Anderson"/>
    <x v="4"/>
    <x v="3"/>
  </r>
  <r>
    <x v="3"/>
    <x v="36"/>
    <x v="0"/>
    <s v="Low"/>
    <n v="1797"/>
    <n v="5"/>
    <n v="350"/>
    <n v="628950"/>
    <n v="18868.5"/>
    <n v="610081.5"/>
    <n v="610.08150000000001"/>
    <n v="467220"/>
    <n v="142861.5"/>
    <n v="142.86150000000001"/>
    <d v="2021-05-16T00:00:00"/>
    <x v="10"/>
    <s v="Q2"/>
    <x v="0"/>
    <s v="Henry Martinez"/>
    <x v="0"/>
    <x v="4"/>
  </r>
  <r>
    <x v="1"/>
    <x v="37"/>
    <x v="1"/>
    <s v="Low"/>
    <n v="1945"/>
    <n v="10"/>
    <n v="15"/>
    <n v="29175"/>
    <n v="875.25"/>
    <n v="28299.75"/>
    <n v="28.29975"/>
    <n v="19450"/>
    <n v="8849.75"/>
    <n v="8.8497500000000002"/>
    <d v="2022-05-02T00:00:00"/>
    <x v="10"/>
    <s v="Q2"/>
    <x v="0"/>
    <s v="Amelia Wilson"/>
    <x v="1"/>
    <x v="5"/>
  </r>
  <r>
    <x v="1"/>
    <x v="38"/>
    <x v="3"/>
    <s v="Low"/>
    <n v="1945"/>
    <n v="250"/>
    <n v="15"/>
    <n v="29175"/>
    <n v="875.25"/>
    <n v="28299.75"/>
    <n v="28.29975"/>
    <n v="19450"/>
    <n v="8849.75"/>
    <n v="8.8497500000000002"/>
    <d v="2022-04-02T00:00:00"/>
    <x v="5"/>
    <s v="Q2"/>
    <x v="0"/>
    <s v="Jackson Turner"/>
    <x v="3"/>
    <x v="6"/>
  </r>
  <r>
    <x v="3"/>
    <x v="39"/>
    <x v="1"/>
    <s v="Low"/>
    <n v="1760"/>
    <n v="10"/>
    <n v="7"/>
    <n v="12320"/>
    <n v="369.6"/>
    <n v="11950.4"/>
    <n v="11.9504"/>
    <n v="8800"/>
    <n v="3150.3999999999996"/>
    <n v="3.1503999999999994"/>
    <d v="2021-11-03T00:00:00"/>
    <x v="6"/>
    <s v="Q4"/>
    <x v="0"/>
    <s v="Abigail Lewis"/>
    <x v="1"/>
    <x v="7"/>
  </r>
  <r>
    <x v="1"/>
    <x v="1"/>
    <x v="1"/>
    <s v="Low"/>
    <n v="2261"/>
    <n v="10"/>
    <n v="15"/>
    <n v="33915"/>
    <n v="1356.6"/>
    <n v="32558.400000000001"/>
    <n v="32.558399999999999"/>
    <n v="22610"/>
    <n v="9948.4000000000015"/>
    <n v="9.9484000000000012"/>
    <d v="2022-04-10T00:00:00"/>
    <x v="5"/>
    <s v="Q2"/>
    <x v="0"/>
    <s v="Emma Johnson"/>
    <x v="1"/>
    <x v="1"/>
  </r>
  <r>
    <x v="3"/>
    <x v="40"/>
    <x v="2"/>
    <s v="Low"/>
    <n v="736"/>
    <n v="120"/>
    <n v="20"/>
    <n v="14720"/>
    <n v="588.79999999999995"/>
    <n v="14131.2"/>
    <n v="14.131200000000002"/>
    <n v="7360"/>
    <n v="6771.2000000000007"/>
    <n v="6.7712000000000003"/>
    <d v="2022-07-12T00:00:00"/>
    <x v="3"/>
    <s v="Q3"/>
    <x v="0"/>
    <s v="Aiden Clark"/>
    <x v="2"/>
    <x v="0"/>
  </r>
  <r>
    <x v="3"/>
    <x v="41"/>
    <x v="4"/>
    <s v="Low"/>
    <n v="2851"/>
    <n v="3"/>
    <n v="7"/>
    <n v="19957"/>
    <n v="798.28"/>
    <n v="19158.72"/>
    <n v="19.158720000000002"/>
    <n v="14255"/>
    <n v="4903.7200000000012"/>
    <n v="4.9037200000000007"/>
    <d v="2022-12-20T00:00:00"/>
    <x v="7"/>
    <s v="Q4"/>
    <x v="0"/>
    <s v="Emily Garcia"/>
    <x v="4"/>
    <x v="1"/>
  </r>
  <r>
    <x v="3"/>
    <x v="42"/>
    <x v="0"/>
    <s v="Low"/>
    <n v="2851"/>
    <n v="5"/>
    <n v="7"/>
    <n v="19957"/>
    <n v="798.28"/>
    <n v="19158.72"/>
    <n v="19.158720000000002"/>
    <n v="14255"/>
    <n v="4903.7200000000012"/>
    <n v="4.9037200000000007"/>
    <d v="2021-07-14T00:00:00"/>
    <x v="3"/>
    <s v="Q3"/>
    <x v="0"/>
    <s v="Sebastian Phillips"/>
    <x v="0"/>
    <x v="2"/>
  </r>
  <r>
    <x v="1"/>
    <x v="25"/>
    <x v="1"/>
    <s v="Low"/>
    <n v="671"/>
    <n v="10"/>
    <n v="15"/>
    <n v="10065"/>
    <n v="402.6"/>
    <n v="9662.4"/>
    <n v="9.6623999999999999"/>
    <n v="6710"/>
    <n v="2952.3999999999996"/>
    <n v="2.9523999999999995"/>
    <d v="2021-01-15T00:00:00"/>
    <x v="1"/>
    <s v="Q1"/>
    <x v="0"/>
    <s v="Avery Turner"/>
    <x v="1"/>
    <x v="1"/>
  </r>
  <r>
    <x v="1"/>
    <x v="43"/>
    <x v="1"/>
    <s v="Low"/>
    <n v="1514"/>
    <n v="10"/>
    <n v="15"/>
    <n v="22710"/>
    <n v="908.4"/>
    <n v="21801.599999999999"/>
    <n v="21.801599999999997"/>
    <n v="15140"/>
    <n v="6661.5999999999985"/>
    <n v="6.6615999999999982"/>
    <d v="2022-03-22T00:00:00"/>
    <x v="8"/>
    <s v="Q1"/>
    <x v="0"/>
    <s v="Elizabeth Martin"/>
    <x v="1"/>
    <x v="3"/>
  </r>
  <r>
    <x v="3"/>
    <x v="15"/>
    <x v="2"/>
    <s v="Low"/>
    <n v="2646"/>
    <n v="120"/>
    <n v="20"/>
    <n v="52920"/>
    <n v="2116.8000000000002"/>
    <n v="50803.199999999997"/>
    <n v="50.803199999999997"/>
    <n v="26460"/>
    <n v="24343.199999999997"/>
    <n v="24.343199999999996"/>
    <d v="2022-06-05T00:00:00"/>
    <x v="11"/>
    <s v="Q2"/>
    <x v="0"/>
    <s v="Harper Davis"/>
    <x v="2"/>
    <x v="7"/>
  </r>
  <r>
    <x v="3"/>
    <x v="32"/>
    <x v="3"/>
    <s v="Low"/>
    <n v="349"/>
    <n v="250"/>
    <n v="350"/>
    <n v="122150"/>
    <n v="4886"/>
    <n v="117264"/>
    <n v="117.264"/>
    <n v="90740"/>
    <n v="26524"/>
    <n v="26.524000000000001"/>
    <d v="2021-02-16T00:00:00"/>
    <x v="4"/>
    <s v="Q1"/>
    <x v="0"/>
    <s v="Logan Garcia"/>
    <x v="3"/>
    <x v="0"/>
  </r>
  <r>
    <x v="1"/>
    <x v="44"/>
    <x v="3"/>
    <s v="Low"/>
    <n v="1514"/>
    <n v="250"/>
    <n v="15"/>
    <n v="22710"/>
    <n v="908.4"/>
    <n v="21801.599999999999"/>
    <n v="21.801599999999997"/>
    <n v="15140"/>
    <n v="6661.5999999999985"/>
    <n v="6.6615999999999982"/>
    <d v="2021-09-15T00:00:00"/>
    <x v="0"/>
    <s v="Q3"/>
    <x v="0"/>
    <s v="Alexander Hill"/>
    <x v="3"/>
    <x v="4"/>
  </r>
  <r>
    <x v="1"/>
    <x v="45"/>
    <x v="5"/>
    <s v="Low"/>
    <n v="671"/>
    <n v="260"/>
    <n v="15"/>
    <n v="10065"/>
    <n v="402.6"/>
    <n v="9662.4"/>
    <n v="9.6623999999999999"/>
    <n v="6710"/>
    <n v="2952.3999999999996"/>
    <n v="2.9523999999999995"/>
    <d v="2022-10-19T00:00:00"/>
    <x v="9"/>
    <s v="Q4"/>
    <x v="0"/>
    <s v="Avery Anderson"/>
    <x v="5"/>
    <x v="5"/>
  </r>
  <r>
    <x v="3"/>
    <x v="46"/>
    <x v="5"/>
    <s v="Low"/>
    <n v="1778"/>
    <n v="260"/>
    <n v="350"/>
    <n v="622300"/>
    <n v="24892"/>
    <n v="597408"/>
    <n v="597.40800000000002"/>
    <n v="462280"/>
    <n v="135128"/>
    <n v="135.12799999999999"/>
    <d v="2021-12-31T00:00:00"/>
    <x v="7"/>
    <s v="Q4"/>
    <x v="0"/>
    <s v="Michael Wilson"/>
    <x v="5"/>
    <x v="6"/>
  </r>
  <r>
    <x v="3"/>
    <x v="36"/>
    <x v="0"/>
    <s v="Medium"/>
    <n v="1159"/>
    <n v="5"/>
    <n v="7"/>
    <n v="8113"/>
    <n v="405.65"/>
    <n v="7707.35"/>
    <n v="7.7073499999999999"/>
    <n v="5795"/>
    <n v="1912.3500000000004"/>
    <n v="1.9123500000000004"/>
    <d v="2022-08-17T00:00:00"/>
    <x v="2"/>
    <s v="Q3"/>
    <x v="0"/>
    <s v="Henry Martinez"/>
    <x v="0"/>
    <x v="4"/>
  </r>
  <r>
    <x v="3"/>
    <x v="3"/>
    <x v="1"/>
    <s v="Medium"/>
    <n v="2349"/>
    <n v="10"/>
    <n v="7"/>
    <n v="16443"/>
    <n v="822.15"/>
    <n v="15620.85"/>
    <n v="15.620850000000001"/>
    <n v="11745"/>
    <n v="3875.8500000000004"/>
    <n v="3.8758500000000002"/>
    <d v="2022-09-28T00:00:00"/>
    <x v="0"/>
    <s v="Q3"/>
    <x v="0"/>
    <s v="Olivia Brown"/>
    <x v="1"/>
    <x v="3"/>
  </r>
  <r>
    <x v="3"/>
    <x v="34"/>
    <x v="5"/>
    <s v="Medium"/>
    <n v="1159"/>
    <n v="260"/>
    <n v="7"/>
    <n v="8113"/>
    <n v="405.65"/>
    <n v="7707.35"/>
    <n v="7.7073499999999999"/>
    <n v="5795"/>
    <n v="1912.3500000000004"/>
    <n v="1.9123500000000004"/>
    <d v="2021-03-28T00:00:00"/>
    <x v="8"/>
    <s v="Q1"/>
    <x v="0"/>
    <s v="Samuel Johnson"/>
    <x v="5"/>
    <x v="2"/>
  </r>
  <r>
    <x v="3"/>
    <x v="47"/>
    <x v="4"/>
    <s v="Medium"/>
    <n v="1016"/>
    <n v="3"/>
    <n v="7"/>
    <n v="7112"/>
    <n v="355.6"/>
    <n v="6756.4"/>
    <n v="6.7563999999999993"/>
    <n v="5080"/>
    <n v="1676.3999999999996"/>
    <n v="1.6763999999999997"/>
    <d v="2022-05-24T00:00:00"/>
    <x v="10"/>
    <s v="Q2"/>
    <x v="0"/>
    <s v="Sofia Turner"/>
    <x v="4"/>
    <x v="7"/>
  </r>
  <r>
    <x v="3"/>
    <x v="48"/>
    <x v="0"/>
    <s v="Medium"/>
    <n v="720"/>
    <n v="5"/>
    <n v="350"/>
    <n v="252000"/>
    <n v="12600"/>
    <n v="239400"/>
    <n v="239.4"/>
    <n v="187200"/>
    <n v="52200"/>
    <n v="52.2"/>
    <d v="2021-04-08T00:00:00"/>
    <x v="5"/>
    <s v="Q2"/>
    <x v="0"/>
    <s v="Elijah Perez"/>
    <x v="0"/>
    <x v="0"/>
  </r>
  <r>
    <x v="2"/>
    <x v="49"/>
    <x v="0"/>
    <s v="Medium"/>
    <n v="1100"/>
    <n v="5"/>
    <n v="300"/>
    <n v="330000"/>
    <n v="16500"/>
    <n v="313500"/>
    <n v="313.5"/>
    <n v="275000"/>
    <n v="38500"/>
    <n v="38.5"/>
    <d v="2021-01-20T00:00:00"/>
    <x v="1"/>
    <s v="Q1"/>
    <x v="0"/>
    <s v="Mia Hill"/>
    <x v="0"/>
    <x v="1"/>
  </r>
  <r>
    <x v="3"/>
    <x v="3"/>
    <x v="1"/>
    <s v="Medium"/>
    <n v="1228"/>
    <n v="10"/>
    <n v="350"/>
    <n v="429800"/>
    <n v="21490"/>
    <n v="408310"/>
    <n v="408.31"/>
    <n v="319280"/>
    <n v="89030"/>
    <n v="89.03"/>
    <d v="2021-01-09T00:00:00"/>
    <x v="1"/>
    <s v="Q1"/>
    <x v="0"/>
    <s v="Olivia Brown"/>
    <x v="1"/>
    <x v="3"/>
  </r>
  <r>
    <x v="3"/>
    <x v="3"/>
    <x v="1"/>
    <s v="Medium"/>
    <n v="1389"/>
    <n v="10"/>
    <n v="20"/>
    <n v="27780"/>
    <n v="1389"/>
    <n v="26391"/>
    <n v="26.390999999999998"/>
    <n v="13890"/>
    <n v="12501"/>
    <n v="12.500999999999999"/>
    <d v="2021-12-16T00:00:00"/>
    <x v="7"/>
    <s v="Q4"/>
    <x v="0"/>
    <s v="Olivia Brown"/>
    <x v="1"/>
    <x v="3"/>
  </r>
  <r>
    <x v="0"/>
    <x v="50"/>
    <x v="1"/>
    <s v="Medium"/>
    <n v="704"/>
    <n v="10"/>
    <n v="125"/>
    <n v="88000"/>
    <n v="4400"/>
    <n v="83600"/>
    <n v="83.6"/>
    <n v="84480"/>
    <n v="-880"/>
    <n v="-0.88"/>
    <d v="2021-07-25T00:00:00"/>
    <x v="3"/>
    <s v="Q3"/>
    <x v="0"/>
    <s v="Logan Phillips"/>
    <x v="1"/>
    <x v="2"/>
  </r>
  <r>
    <x v="3"/>
    <x v="3"/>
    <x v="1"/>
    <s v="Medium"/>
    <n v="1802"/>
    <n v="10"/>
    <n v="20"/>
    <n v="36040"/>
    <n v="1802"/>
    <n v="34238"/>
    <n v="34.238"/>
    <n v="18020"/>
    <n v="16218"/>
    <n v="16.218"/>
    <d v="2021-09-30T00:00:00"/>
    <x v="0"/>
    <s v="Q3"/>
    <x v="0"/>
    <s v="Olivia Brown"/>
    <x v="1"/>
    <x v="3"/>
  </r>
  <r>
    <x v="3"/>
    <x v="51"/>
    <x v="1"/>
    <s v="Medium"/>
    <n v="2136"/>
    <n v="10"/>
    <n v="7"/>
    <n v="14952"/>
    <n v="747.6"/>
    <n v="14204.4"/>
    <n v="14.2044"/>
    <n v="10680"/>
    <n v="3524.3999999999996"/>
    <n v="3.5243999999999995"/>
    <d v="2021-07-22T00:00:00"/>
    <x v="3"/>
    <s v="Q3"/>
    <x v="0"/>
    <s v="Charlotte Martin"/>
    <x v="1"/>
    <x v="3"/>
  </r>
  <r>
    <x v="1"/>
    <x v="37"/>
    <x v="1"/>
    <s v="Medium"/>
    <n v="2116"/>
    <n v="10"/>
    <n v="15"/>
    <n v="31740"/>
    <n v="1587"/>
    <n v="30153"/>
    <n v="30.152999999999999"/>
    <n v="21160"/>
    <n v="8993"/>
    <n v="8.9930000000000003"/>
    <d v="2022-03-16T00:00:00"/>
    <x v="8"/>
    <s v="Q1"/>
    <x v="0"/>
    <s v="Amelia Wilson"/>
    <x v="1"/>
    <x v="5"/>
  </r>
  <r>
    <x v="0"/>
    <x v="52"/>
    <x v="2"/>
    <s v="Medium"/>
    <n v="704"/>
    <n v="120"/>
    <n v="125"/>
    <n v="88000"/>
    <n v="4400"/>
    <n v="83600"/>
    <n v="83.6"/>
    <n v="84480"/>
    <n v="-880"/>
    <n v="-0.88"/>
    <d v="2021-04-25T00:00:00"/>
    <x v="5"/>
    <s v="Q2"/>
    <x v="0"/>
    <s v="Samuel Hill"/>
    <x v="2"/>
    <x v="4"/>
  </r>
  <r>
    <x v="3"/>
    <x v="53"/>
    <x v="2"/>
    <s v="Medium"/>
    <n v="1033"/>
    <n v="120"/>
    <n v="20"/>
    <n v="20660"/>
    <n v="1033"/>
    <n v="19627"/>
    <n v="19.626999999999999"/>
    <n v="10330"/>
    <n v="9297"/>
    <n v="9.2970000000000006"/>
    <d v="2022-10-28T00:00:00"/>
    <x v="9"/>
    <s v="Q4"/>
    <x v="0"/>
    <s v="Harper Wilson"/>
    <x v="2"/>
    <x v="5"/>
  </r>
  <r>
    <x v="3"/>
    <x v="54"/>
    <x v="3"/>
    <s v="Medium"/>
    <n v="1389"/>
    <n v="250"/>
    <n v="20"/>
    <n v="27780"/>
    <n v="1389"/>
    <n v="26391"/>
    <n v="26.390999999999998"/>
    <n v="13890"/>
    <n v="12501"/>
    <n v="12.500999999999999"/>
    <d v="2021-09-07T00:00:00"/>
    <x v="0"/>
    <s v="Q3"/>
    <x v="0"/>
    <s v="Henry Turner"/>
    <x v="3"/>
    <x v="6"/>
  </r>
  <r>
    <x v="3"/>
    <x v="32"/>
    <x v="3"/>
    <s v="Medium"/>
    <n v="1265"/>
    <n v="250"/>
    <n v="20"/>
    <n v="25300"/>
    <n v="1265"/>
    <n v="24035"/>
    <n v="24.035"/>
    <n v="12650"/>
    <n v="11385"/>
    <n v="11.385"/>
    <d v="2021-07-03T00:00:00"/>
    <x v="3"/>
    <s v="Q3"/>
    <x v="0"/>
    <s v="Logan Garcia"/>
    <x v="3"/>
    <x v="0"/>
  </r>
  <r>
    <x v="3"/>
    <x v="55"/>
    <x v="3"/>
    <s v="Medium"/>
    <n v="2297"/>
    <n v="250"/>
    <n v="20"/>
    <n v="45940"/>
    <n v="2297"/>
    <n v="43643"/>
    <n v="43.643000000000001"/>
    <n v="22970"/>
    <n v="20673"/>
    <n v="20.672999999999998"/>
    <d v="2021-07-31T00:00:00"/>
    <x v="3"/>
    <s v="Q3"/>
    <x v="0"/>
    <s v="Amelia Perez"/>
    <x v="3"/>
    <x v="7"/>
  </r>
  <r>
    <x v="3"/>
    <x v="46"/>
    <x v="5"/>
    <s v="Medium"/>
    <n v="1228"/>
    <n v="260"/>
    <n v="350"/>
    <n v="429800"/>
    <n v="21490"/>
    <n v="408310"/>
    <n v="408.31"/>
    <n v="319280"/>
    <n v="89030"/>
    <n v="89.03"/>
    <d v="2022-01-11T00:00:00"/>
    <x v="1"/>
    <s v="Q1"/>
    <x v="0"/>
    <s v="Michael Wilson"/>
    <x v="5"/>
    <x v="6"/>
  </r>
  <r>
    <x v="4"/>
    <x v="35"/>
    <x v="4"/>
    <s v="Medium"/>
    <n v="2299"/>
    <n v="3"/>
    <n v="12"/>
    <n v="27588"/>
    <n v="1655.28"/>
    <n v="25932.720000000001"/>
    <n v="25.93272"/>
    <n v="6897"/>
    <n v="19035.72"/>
    <n v="19.035720000000001"/>
    <d v="2022-01-01T00:00:00"/>
    <x v="1"/>
    <s v="Q1"/>
    <x v="0"/>
    <s v="Harper Anderson"/>
    <x v="4"/>
    <x v="3"/>
  </r>
  <r>
    <x v="3"/>
    <x v="56"/>
    <x v="4"/>
    <s v="Medium"/>
    <n v="263"/>
    <n v="3"/>
    <n v="7"/>
    <n v="1841"/>
    <n v="110.46"/>
    <n v="1730.54"/>
    <n v="1.73054"/>
    <n v="1315"/>
    <n v="415.53999999999996"/>
    <n v="0.41553999999999996"/>
    <d v="2021-04-15T00:00:00"/>
    <x v="5"/>
    <s v="Q2"/>
    <x v="0"/>
    <s v="Jackson Hill"/>
    <x v="4"/>
    <x v="0"/>
  </r>
  <r>
    <x v="0"/>
    <x v="57"/>
    <x v="4"/>
    <s v="Medium"/>
    <n v="887"/>
    <n v="3"/>
    <n v="125"/>
    <n v="110875"/>
    <n v="6652.5"/>
    <n v="104222.5"/>
    <n v="104.2225"/>
    <n v="106440"/>
    <n v="-2217.5"/>
    <n v="-2.2174999999999998"/>
    <d v="2022-08-16T00:00:00"/>
    <x v="2"/>
    <s v="Q3"/>
    <x v="0"/>
    <s v="Abigail Phillips"/>
    <x v="4"/>
    <x v="1"/>
  </r>
  <r>
    <x v="3"/>
    <x v="58"/>
    <x v="0"/>
    <s v="Medium"/>
    <n v="1403"/>
    <n v="5"/>
    <n v="7"/>
    <n v="9821"/>
    <n v="589.26"/>
    <n v="9231.74"/>
    <n v="9.2317400000000003"/>
    <n v="7015"/>
    <n v="2216.7399999999998"/>
    <n v="2.2167399999999997"/>
    <d v="2022-09-25T00:00:00"/>
    <x v="0"/>
    <s v="Q3"/>
    <x v="0"/>
    <s v="Aiden Martin"/>
    <x v="0"/>
    <x v="2"/>
  </r>
  <r>
    <x v="4"/>
    <x v="59"/>
    <x v="1"/>
    <s v="Medium"/>
    <n v="2299"/>
    <n v="10"/>
    <n v="12"/>
    <n v="27588"/>
    <n v="1655.28"/>
    <n v="25932.720000000001"/>
    <n v="25.93272"/>
    <n v="6897"/>
    <n v="19035.72"/>
    <n v="19.035720000000001"/>
    <d v="2021-04-25T00:00:00"/>
    <x v="5"/>
    <s v="Q2"/>
    <x v="0"/>
    <s v="Emily Garcia"/>
    <x v="1"/>
    <x v="3"/>
  </r>
  <r>
    <x v="3"/>
    <x v="26"/>
    <x v="1"/>
    <s v="Medium"/>
    <n v="727"/>
    <n v="10"/>
    <n v="350"/>
    <n v="254450"/>
    <n v="15267"/>
    <n v="239183"/>
    <n v="239.18299999999999"/>
    <n v="189020"/>
    <n v="50163"/>
    <n v="50.162999999999997"/>
    <d v="2022-04-19T00:00:00"/>
    <x v="5"/>
    <s v="Q2"/>
    <x v="0"/>
    <s v="Michael Hill"/>
    <x v="1"/>
    <x v="2"/>
  </r>
  <r>
    <x v="2"/>
    <x v="60"/>
    <x v="2"/>
    <s v="Medium"/>
    <n v="1221"/>
    <n v="120"/>
    <n v="300"/>
    <n v="366300"/>
    <n v="21978"/>
    <n v="344322"/>
    <n v="344.322"/>
    <n v="305250"/>
    <n v="39072"/>
    <n v="39.072000000000003"/>
    <d v="2021-05-25T00:00:00"/>
    <x v="10"/>
    <s v="Q2"/>
    <x v="0"/>
    <s v="Benjamin Martin"/>
    <x v="2"/>
    <x v="4"/>
  </r>
  <r>
    <x v="3"/>
    <x v="53"/>
    <x v="2"/>
    <s v="Medium"/>
    <n v="2076"/>
    <n v="120"/>
    <n v="350"/>
    <n v="726600"/>
    <n v="43596"/>
    <n v="683004"/>
    <n v="683.00400000000002"/>
    <n v="539760"/>
    <n v="143244"/>
    <n v="143.244"/>
    <d v="2021-09-24T00:00:00"/>
    <x v="0"/>
    <s v="Q3"/>
    <x v="0"/>
    <s v="Harper Wilson"/>
    <x v="2"/>
    <x v="5"/>
  </r>
  <r>
    <x v="2"/>
    <x v="61"/>
    <x v="3"/>
    <s v="Medium"/>
    <n v="1221"/>
    <n v="250"/>
    <n v="300"/>
    <n v="366300"/>
    <n v="21978"/>
    <n v="344322"/>
    <n v="344.322"/>
    <n v="305250"/>
    <n v="39072"/>
    <n v="39.072000000000003"/>
    <d v="2021-08-20T00:00:00"/>
    <x v="2"/>
    <s v="Q3"/>
    <x v="0"/>
    <s v="Mia Lewis"/>
    <x v="3"/>
    <x v="5"/>
  </r>
  <r>
    <x v="3"/>
    <x v="33"/>
    <x v="3"/>
    <s v="Medium"/>
    <n v="1123"/>
    <n v="250"/>
    <n v="20"/>
    <n v="22460"/>
    <n v="1347.6"/>
    <n v="21112.400000000001"/>
    <n v="21.112400000000001"/>
    <n v="11230"/>
    <n v="9882.4000000000015"/>
    <n v="9.8824000000000023"/>
    <d v="2022-07-25T00:00:00"/>
    <x v="3"/>
    <s v="Q3"/>
    <x v="0"/>
    <s v="Charlotte Davis"/>
    <x v="3"/>
    <x v="1"/>
  </r>
  <r>
    <x v="2"/>
    <x v="62"/>
    <x v="3"/>
    <s v="Medium"/>
    <n v="2436"/>
    <n v="250"/>
    <n v="300"/>
    <n v="730800"/>
    <n v="43848"/>
    <n v="686952"/>
    <n v="686.952"/>
    <n v="609000"/>
    <n v="77952"/>
    <n v="77.951999999999998"/>
    <d v="2021-03-05T00:00:00"/>
    <x v="8"/>
    <s v="Q1"/>
    <x v="0"/>
    <s v="Logan Clark"/>
    <x v="3"/>
    <x v="6"/>
  </r>
  <r>
    <x v="3"/>
    <x v="63"/>
    <x v="5"/>
    <s v="Medium"/>
    <n v="727"/>
    <n v="260"/>
    <n v="350"/>
    <n v="254450"/>
    <n v="15267"/>
    <n v="239183"/>
    <n v="239.18299999999999"/>
    <n v="189020"/>
    <n v="50163"/>
    <n v="50.162999999999997"/>
    <d v="2022-02-21T00:00:00"/>
    <x v="4"/>
    <s v="Q1"/>
    <x v="0"/>
    <s v="Charlotte Anderson"/>
    <x v="5"/>
    <x v="7"/>
  </r>
  <r>
    <x v="3"/>
    <x v="64"/>
    <x v="5"/>
    <s v="Medium"/>
    <n v="1403"/>
    <n v="260"/>
    <n v="7"/>
    <n v="9821"/>
    <n v="589.26"/>
    <n v="9231.74"/>
    <n v="9.2317400000000003"/>
    <n v="7015"/>
    <n v="2216.7399999999998"/>
    <n v="2.2167399999999997"/>
    <d v="2021-09-08T00:00:00"/>
    <x v="0"/>
    <s v="Q3"/>
    <x v="0"/>
    <s v="Samuel Wilson"/>
    <x v="5"/>
    <x v="0"/>
  </r>
  <r>
    <x v="3"/>
    <x v="64"/>
    <x v="5"/>
    <s v="Medium"/>
    <n v="2076"/>
    <n v="260"/>
    <n v="350"/>
    <n v="726600"/>
    <n v="43596"/>
    <n v="683004"/>
    <n v="683.00400000000002"/>
    <n v="539760"/>
    <n v="143244"/>
    <n v="143.244"/>
    <d v="2022-08-21T00:00:00"/>
    <x v="2"/>
    <s v="Q3"/>
    <x v="0"/>
    <s v="Samuel Wilson"/>
    <x v="5"/>
    <x v="0"/>
  </r>
  <r>
    <x v="3"/>
    <x v="58"/>
    <x v="0"/>
    <s v="Medium"/>
    <n v="1757"/>
    <n v="5"/>
    <n v="20"/>
    <n v="35140"/>
    <n v="2108.4"/>
    <n v="33031.599999999999"/>
    <n v="33.031599999999997"/>
    <n v="17570"/>
    <n v="15461.599999999999"/>
    <n v="15.461599999999999"/>
    <d v="2022-05-18T00:00:00"/>
    <x v="10"/>
    <s v="Q2"/>
    <x v="0"/>
    <s v="Aiden Martin"/>
    <x v="0"/>
    <x v="2"/>
  </r>
  <r>
    <x v="3"/>
    <x v="51"/>
    <x v="1"/>
    <s v="Medium"/>
    <n v="1757"/>
    <n v="10"/>
    <n v="20"/>
    <n v="35140"/>
    <n v="2108.4"/>
    <n v="33031.599999999999"/>
    <n v="33.031599999999997"/>
    <n v="17570"/>
    <n v="15461.599999999999"/>
    <n v="15.461599999999999"/>
    <d v="2022-08-29T00:00:00"/>
    <x v="2"/>
    <s v="Q3"/>
    <x v="0"/>
    <s v="Charlotte Martin"/>
    <x v="1"/>
    <x v="3"/>
  </r>
  <r>
    <x v="3"/>
    <x v="65"/>
    <x v="4"/>
    <s v="Medium"/>
    <n v="1834"/>
    <n v="3"/>
    <n v="20"/>
    <n v="36680"/>
    <n v="2567.6"/>
    <n v="34112.400000000001"/>
    <n v="34.112400000000001"/>
    <n v="18340"/>
    <n v="15772.400000000001"/>
    <n v="15.772400000000001"/>
    <d v="2022-04-23T00:00:00"/>
    <x v="5"/>
    <s v="Q2"/>
    <x v="0"/>
    <s v="Harper Turner"/>
    <x v="4"/>
    <x v="1"/>
  </r>
  <r>
    <x v="3"/>
    <x v="51"/>
    <x v="1"/>
    <s v="Medium"/>
    <n v="1031"/>
    <n v="10"/>
    <n v="7"/>
    <n v="7217"/>
    <n v="505.19"/>
    <n v="6711.81"/>
    <n v="6.7118100000000007"/>
    <n v="5155"/>
    <n v="1556.8100000000004"/>
    <n v="1.5568100000000005"/>
    <d v="2022-02-06T00:00:00"/>
    <x v="4"/>
    <s v="Q1"/>
    <x v="0"/>
    <s v="Charlotte Martin"/>
    <x v="1"/>
    <x v="3"/>
  </r>
  <r>
    <x v="4"/>
    <x v="66"/>
    <x v="3"/>
    <s v="Medium"/>
    <n v="2215"/>
    <n v="250"/>
    <n v="12"/>
    <n v="26580"/>
    <n v="1860.6"/>
    <n v="24719.4"/>
    <n v="24.7194"/>
    <n v="6645"/>
    <n v="18074.400000000001"/>
    <n v="18.074400000000001"/>
    <d v="2021-01-02T00:00:00"/>
    <x v="1"/>
    <s v="Q1"/>
    <x v="0"/>
    <s v="Henry Phillips"/>
    <x v="3"/>
    <x v="2"/>
  </r>
  <r>
    <x v="0"/>
    <x v="67"/>
    <x v="0"/>
    <s v="Medium"/>
    <n v="2500"/>
    <n v="5"/>
    <n v="125"/>
    <n v="312500"/>
    <n v="21875"/>
    <n v="290625"/>
    <n v="290.625"/>
    <n v="300000"/>
    <n v="-9375"/>
    <n v="-9.375"/>
    <d v="2021-03-13T00:00:00"/>
    <x v="8"/>
    <s v="Q1"/>
    <x v="0"/>
    <s v="Amelia Martin"/>
    <x v="0"/>
    <x v="3"/>
  </r>
  <r>
    <x v="1"/>
    <x v="25"/>
    <x v="1"/>
    <s v="Medium"/>
    <n v="2931"/>
    <n v="10"/>
    <n v="15"/>
    <n v="43965"/>
    <n v="3077.55"/>
    <n v="40887.449999999997"/>
    <n v="40.887449999999994"/>
    <n v="29310"/>
    <n v="11577.449999999997"/>
    <n v="11.577449999999997"/>
    <d v="2021-09-12T00:00:00"/>
    <x v="0"/>
    <s v="Q3"/>
    <x v="0"/>
    <s v="Avery Turner"/>
    <x v="1"/>
    <x v="1"/>
  </r>
  <r>
    <x v="2"/>
    <x v="68"/>
    <x v="1"/>
    <s v="Medium"/>
    <n v="1123"/>
    <n v="10"/>
    <n v="300"/>
    <n v="336900"/>
    <n v="23583"/>
    <n v="313317"/>
    <n v="313.31700000000001"/>
    <n v="280750"/>
    <n v="32567"/>
    <n v="32.567"/>
    <d v="2021-06-16T00:00:00"/>
    <x v="11"/>
    <s v="Q2"/>
    <x v="0"/>
    <s v="Jackson Hill"/>
    <x v="1"/>
    <x v="4"/>
  </r>
  <r>
    <x v="2"/>
    <x v="69"/>
    <x v="1"/>
    <s v="Medium"/>
    <n v="1404"/>
    <n v="10"/>
    <n v="300"/>
    <n v="421200"/>
    <n v="29484"/>
    <n v="391716"/>
    <n v="391.71600000000001"/>
    <n v="351000"/>
    <n v="40716"/>
    <n v="40.716000000000001"/>
    <d v="2022-05-19T00:00:00"/>
    <x v="10"/>
    <s v="Q2"/>
    <x v="0"/>
    <s v="Abigail Garcia"/>
    <x v="1"/>
    <x v="5"/>
  </r>
  <r>
    <x v="4"/>
    <x v="70"/>
    <x v="1"/>
    <s v="Medium"/>
    <n v="2763"/>
    <n v="10"/>
    <n v="12"/>
    <n v="33156"/>
    <n v="2320.92"/>
    <n v="30835.08"/>
    <n v="30.835080000000001"/>
    <n v="8289"/>
    <n v="22546.080000000002"/>
    <n v="22.546080000000003"/>
    <d v="2021-04-07T00:00:00"/>
    <x v="5"/>
    <s v="Q2"/>
    <x v="0"/>
    <s v="Aiden Perez"/>
    <x v="1"/>
    <x v="6"/>
  </r>
  <r>
    <x v="3"/>
    <x v="71"/>
    <x v="1"/>
    <s v="Medium"/>
    <n v="2125"/>
    <n v="10"/>
    <n v="7"/>
    <n v="14875"/>
    <n v="1041.25"/>
    <n v="13833.75"/>
    <n v="13.83375"/>
    <n v="10625"/>
    <n v="3208.75"/>
    <n v="3.2087500000000002"/>
    <d v="2022-06-14T00:00:00"/>
    <x v="11"/>
    <s v="Q2"/>
    <x v="0"/>
    <s v="Emily Hill"/>
    <x v="1"/>
    <x v="7"/>
  </r>
  <r>
    <x v="3"/>
    <x v="40"/>
    <x v="2"/>
    <s v="Medium"/>
    <n v="1421"/>
    <n v="120"/>
    <n v="20"/>
    <n v="28420"/>
    <n v="1989.4"/>
    <n v="26430.6"/>
    <n v="26.430599999999998"/>
    <n v="14210"/>
    <n v="12220.599999999999"/>
    <n v="12.220599999999999"/>
    <d v="2022-02-11T00:00:00"/>
    <x v="4"/>
    <s v="Q1"/>
    <x v="0"/>
    <s v="Aiden Clark"/>
    <x v="2"/>
    <x v="0"/>
  </r>
  <r>
    <x v="3"/>
    <x v="27"/>
    <x v="2"/>
    <s v="Medium"/>
    <n v="588"/>
    <n v="120"/>
    <n v="20"/>
    <n v="11760"/>
    <n v="823.2"/>
    <n v="10936.8"/>
    <n v="10.9368"/>
    <n v="5880"/>
    <n v="5056.7999999999993"/>
    <n v="5.0567999999999991"/>
    <d v="2022-05-05T00:00:00"/>
    <x v="10"/>
    <s v="Q2"/>
    <x v="0"/>
    <s v="Sofia Phillips"/>
    <x v="2"/>
    <x v="3"/>
  </r>
  <r>
    <x v="0"/>
    <x v="72"/>
    <x v="5"/>
    <s v="Medium"/>
    <n v="994"/>
    <n v="260"/>
    <n v="125"/>
    <n v="124250"/>
    <n v="8697.5"/>
    <n v="115552.5"/>
    <n v="115.55249999999999"/>
    <n v="119280"/>
    <n v="-3727.5"/>
    <n v="-3.7275"/>
    <d v="2022-06-06T00:00:00"/>
    <x v="11"/>
    <s v="Q2"/>
    <x v="0"/>
    <s v="Benjamin Phillips"/>
    <x v="5"/>
    <x v="0"/>
  </r>
  <r>
    <x v="2"/>
    <x v="73"/>
    <x v="0"/>
    <s v="Medium"/>
    <n v="1283"/>
    <n v="5"/>
    <n v="300"/>
    <n v="384900"/>
    <n v="30792"/>
    <n v="354108"/>
    <n v="354.108"/>
    <n v="320750"/>
    <n v="33358"/>
    <n v="33.357999999999997"/>
    <d v="2021-08-13T00:00:00"/>
    <x v="2"/>
    <s v="Q3"/>
    <x v="0"/>
    <s v="Mia Turner"/>
    <x v="0"/>
    <x v="1"/>
  </r>
  <r>
    <x v="3"/>
    <x v="71"/>
    <x v="1"/>
    <s v="Medium"/>
    <n v="2409"/>
    <n v="10"/>
    <n v="7"/>
    <n v="16863"/>
    <n v="1349.04"/>
    <n v="15513.96"/>
    <n v="15.513959999999999"/>
    <n v="12045"/>
    <n v="3468.9599999999991"/>
    <n v="3.4689599999999992"/>
    <d v="2022-11-14T00:00:00"/>
    <x v="6"/>
    <s v="Q4"/>
    <x v="0"/>
    <s v="Emily Hill"/>
    <x v="1"/>
    <x v="7"/>
  </r>
  <r>
    <x v="3"/>
    <x v="71"/>
    <x v="1"/>
    <s v="Medium"/>
    <n v="2146"/>
    <n v="10"/>
    <n v="350"/>
    <n v="751100"/>
    <n v="60088"/>
    <n v="691012"/>
    <n v="691.01199999999994"/>
    <n v="557960"/>
    <n v="133052"/>
    <n v="133.05199999999999"/>
    <d v="2021-10-21T00:00:00"/>
    <x v="9"/>
    <s v="Q4"/>
    <x v="0"/>
    <s v="Emily Hill"/>
    <x v="1"/>
    <x v="7"/>
  </r>
  <r>
    <x v="3"/>
    <x v="39"/>
    <x v="1"/>
    <s v="Medium"/>
    <n v="1946"/>
    <n v="10"/>
    <n v="7"/>
    <n v="13622"/>
    <n v="1089.76"/>
    <n v="12532.24"/>
    <n v="12.53224"/>
    <n v="9730"/>
    <n v="2802.24"/>
    <n v="2.8022399999999998"/>
    <d v="2021-02-16T00:00:00"/>
    <x v="4"/>
    <s v="Q1"/>
    <x v="0"/>
    <s v="Abigail Lewis"/>
    <x v="1"/>
    <x v="7"/>
  </r>
  <r>
    <x v="2"/>
    <x v="60"/>
    <x v="2"/>
    <s v="Medium"/>
    <n v="386"/>
    <n v="120"/>
    <n v="300"/>
    <n v="115800"/>
    <n v="9264"/>
    <n v="106536"/>
    <n v="106.536"/>
    <n v="96500"/>
    <n v="10036"/>
    <n v="10.036"/>
    <d v="2022-11-12T00:00:00"/>
    <x v="6"/>
    <s v="Q4"/>
    <x v="0"/>
    <s v="Benjamin Martin"/>
    <x v="2"/>
    <x v="4"/>
  </r>
  <r>
    <x v="2"/>
    <x v="74"/>
    <x v="3"/>
    <s v="Medium"/>
    <n v="808"/>
    <n v="250"/>
    <n v="300"/>
    <n v="242400"/>
    <n v="19392"/>
    <n v="223008"/>
    <n v="223.00800000000001"/>
    <n v="202000"/>
    <n v="21008"/>
    <n v="21.007999999999999"/>
    <d v="2022-06-30T00:00:00"/>
    <x v="11"/>
    <s v="Q2"/>
    <x v="0"/>
    <s v="Logan Martin"/>
    <x v="3"/>
    <x v="2"/>
  </r>
  <r>
    <x v="4"/>
    <x v="75"/>
    <x v="5"/>
    <s v="Medium"/>
    <n v="1375"/>
    <n v="260"/>
    <n v="12"/>
    <n v="16500"/>
    <n v="1320"/>
    <n v="15180"/>
    <n v="15.18"/>
    <n v="4125"/>
    <n v="11055"/>
    <n v="11.055"/>
    <d v="2022-10-07T00:00:00"/>
    <x v="9"/>
    <s v="Q4"/>
    <x v="0"/>
    <s v="Charlotte Garcia"/>
    <x v="5"/>
    <x v="3"/>
  </r>
  <r>
    <x v="4"/>
    <x v="76"/>
    <x v="4"/>
    <s v="Medium"/>
    <n v="367"/>
    <n v="3"/>
    <n v="12"/>
    <n v="4404"/>
    <n v="396.36"/>
    <n v="4007.64"/>
    <n v="4.0076400000000003"/>
    <n v="1101"/>
    <n v="2906.64"/>
    <n v="2.9066399999999999"/>
    <d v="2022-02-17T00:00:00"/>
    <x v="4"/>
    <s v="Q1"/>
    <x v="0"/>
    <s v="Samuel Phillips"/>
    <x v="4"/>
    <x v="4"/>
  </r>
  <r>
    <x v="2"/>
    <x v="77"/>
    <x v="0"/>
    <s v="Medium"/>
    <n v="322"/>
    <n v="5"/>
    <n v="300"/>
    <n v="96600"/>
    <n v="8694"/>
    <n v="87906"/>
    <n v="87.906000000000006"/>
    <n v="80500"/>
    <n v="7406"/>
    <n v="7.4059999999999997"/>
    <d v="2021-06-14T00:00:00"/>
    <x v="11"/>
    <s v="Q2"/>
    <x v="0"/>
    <s v="Harper Hill"/>
    <x v="0"/>
    <x v="5"/>
  </r>
  <r>
    <x v="0"/>
    <x v="78"/>
    <x v="0"/>
    <s v="Medium"/>
    <n v="1857"/>
    <n v="5"/>
    <n v="125"/>
    <n v="232125"/>
    <n v="20891.25"/>
    <n v="211233.75"/>
    <n v="211.23374999999999"/>
    <n v="222840"/>
    <n v="-11606.25"/>
    <n v="-11.606249999999999"/>
    <d v="2022-04-29T00:00:00"/>
    <x v="5"/>
    <s v="Q2"/>
    <x v="0"/>
    <s v="Henry Turner"/>
    <x v="0"/>
    <x v="6"/>
  </r>
  <r>
    <x v="3"/>
    <x v="42"/>
    <x v="0"/>
    <s v="Medium"/>
    <n v="1611"/>
    <n v="5"/>
    <n v="7"/>
    <n v="11277"/>
    <n v="1014.93"/>
    <n v="10262.07"/>
    <n v="10.26207"/>
    <n v="8055"/>
    <n v="2207.0699999999997"/>
    <n v="2.2070699999999999"/>
    <d v="2022-11-30T00:00:00"/>
    <x v="6"/>
    <s v="Q4"/>
    <x v="0"/>
    <s v="Sebastian Phillips"/>
    <x v="0"/>
    <x v="2"/>
  </r>
  <r>
    <x v="2"/>
    <x v="79"/>
    <x v="0"/>
    <s v="Medium"/>
    <n v="334"/>
    <n v="5"/>
    <n v="300"/>
    <n v="100200"/>
    <n v="9018"/>
    <n v="91182"/>
    <n v="91.182000000000002"/>
    <n v="83500"/>
    <n v="7682"/>
    <n v="7.6820000000000004"/>
    <d v="2022-03-19T00:00:00"/>
    <x v="8"/>
    <s v="Q1"/>
    <x v="0"/>
    <s v="Amelia Martin"/>
    <x v="0"/>
    <x v="7"/>
  </r>
  <r>
    <x v="4"/>
    <x v="70"/>
    <x v="1"/>
    <s v="Medium"/>
    <n v="367"/>
    <n v="10"/>
    <n v="12"/>
    <n v="4404"/>
    <n v="396.36"/>
    <n v="4007.64"/>
    <n v="4.0076400000000003"/>
    <n v="1101"/>
    <n v="2906.64"/>
    <n v="2.9066399999999999"/>
    <d v="2022-06-25T00:00:00"/>
    <x v="11"/>
    <s v="Q2"/>
    <x v="0"/>
    <s v="Aiden Perez"/>
    <x v="1"/>
    <x v="6"/>
  </r>
  <r>
    <x v="4"/>
    <x v="13"/>
    <x v="1"/>
    <s v="Medium"/>
    <n v="1775"/>
    <n v="10"/>
    <n v="12"/>
    <n v="21300"/>
    <n v="1917"/>
    <n v="19383"/>
    <n v="19.382999999999999"/>
    <n v="5325"/>
    <n v="14058"/>
    <n v="14.058"/>
    <d v="2022-03-09T00:00:00"/>
    <x v="8"/>
    <s v="Q1"/>
    <x v="0"/>
    <s v="Charlotte White"/>
    <x v="1"/>
    <x v="5"/>
  </r>
  <r>
    <x v="4"/>
    <x v="80"/>
    <x v="3"/>
    <s v="Medium"/>
    <n v="2234"/>
    <n v="250"/>
    <n v="12"/>
    <n v="26808"/>
    <n v="2412.7199999999998"/>
    <n v="24395.279999999999"/>
    <n v="24.39528"/>
    <n v="6702"/>
    <n v="17693.28"/>
    <n v="17.693279999999998"/>
    <d v="2021-07-11T00:00:00"/>
    <x v="3"/>
    <s v="Q3"/>
    <x v="0"/>
    <s v="Jackson Lewis"/>
    <x v="3"/>
    <x v="0"/>
  </r>
  <r>
    <x v="1"/>
    <x v="81"/>
    <x v="5"/>
    <s v="Medium"/>
    <n v="970"/>
    <n v="260"/>
    <n v="15"/>
    <n v="14550"/>
    <n v="1309.5"/>
    <n v="13240.5"/>
    <n v="13.240500000000001"/>
    <n v="9700"/>
    <n v="3540.5"/>
    <n v="3.5405000000000002"/>
    <d v="2022-08-16T00:00:00"/>
    <x v="2"/>
    <s v="Q3"/>
    <x v="0"/>
    <s v="Abigail Clark"/>
    <x v="5"/>
    <x v="1"/>
  </r>
  <r>
    <x v="3"/>
    <x v="7"/>
    <x v="3"/>
    <s v="Medium"/>
    <n v="2682"/>
    <n v="250"/>
    <n v="20"/>
    <n v="53640"/>
    <n v="4827.6000000000004"/>
    <n v="48812.4"/>
    <n v="48.812400000000004"/>
    <n v="26820"/>
    <n v="21992.400000000001"/>
    <n v="21.9924"/>
    <d v="2022-01-20T00:00:00"/>
    <x v="1"/>
    <s v="Q1"/>
    <x v="0"/>
    <s v="Isabella Wilson"/>
    <x v="3"/>
    <x v="7"/>
  </r>
  <r>
    <x v="4"/>
    <x v="82"/>
    <x v="5"/>
    <s v="Medium"/>
    <n v="306"/>
    <n v="260"/>
    <n v="12"/>
    <n v="3672"/>
    <n v="330.48"/>
    <n v="3341.52"/>
    <n v="3.34152"/>
    <n v="918"/>
    <n v="2423.52"/>
    <n v="2.4235199999999999"/>
    <d v="2021-11-12T00:00:00"/>
    <x v="6"/>
    <s v="Q4"/>
    <x v="0"/>
    <s v="Aiden Anderson"/>
    <x v="5"/>
    <x v="2"/>
  </r>
  <r>
    <x v="4"/>
    <x v="83"/>
    <x v="4"/>
    <s v="High"/>
    <n v="386"/>
    <n v="3"/>
    <n v="12"/>
    <n v="4632"/>
    <n v="463.2"/>
    <n v="4168.8"/>
    <n v="4.1688000000000001"/>
    <n v="1158"/>
    <n v="3010.8"/>
    <n v="3.0108000000000001"/>
    <d v="2022-08-21T00:00:00"/>
    <x v="2"/>
    <s v="Q3"/>
    <x v="0"/>
    <s v="Emily Martin"/>
    <x v="4"/>
    <x v="3"/>
  </r>
  <r>
    <x v="4"/>
    <x v="4"/>
    <x v="1"/>
    <s v="High"/>
    <n v="386"/>
    <n v="10"/>
    <n v="12"/>
    <n v="4632"/>
    <n v="463.2"/>
    <n v="4168.8"/>
    <n v="4.1688000000000001"/>
    <n v="1158"/>
    <n v="3010.8"/>
    <n v="3.0108000000000001"/>
    <d v="2022-01-13T00:00:00"/>
    <x v="1"/>
    <s v="Q1"/>
    <x v="0"/>
    <s v="Liam Jones"/>
    <x v="1"/>
    <x v="4"/>
  </r>
  <r>
    <x v="0"/>
    <x v="84"/>
    <x v="4"/>
    <s v="High"/>
    <n v="1482"/>
    <n v="3"/>
    <n v="125"/>
    <n v="185250"/>
    <n v="18525"/>
    <n v="166725"/>
    <n v="166.72499999999999"/>
    <n v="177840"/>
    <n v="-11115"/>
    <n v="-11.115"/>
    <d v="2022-04-28T00:00:00"/>
    <x v="5"/>
    <s v="Q2"/>
    <x v="0"/>
    <s v="Benjamin Garcia"/>
    <x v="4"/>
    <x v="4"/>
  </r>
  <r>
    <x v="0"/>
    <x v="12"/>
    <x v="0"/>
    <s v="High"/>
    <n v="1804"/>
    <n v="5"/>
    <n v="125"/>
    <n v="225500"/>
    <n v="22550"/>
    <n v="202950"/>
    <n v="202.95"/>
    <n v="216480"/>
    <n v="-13530"/>
    <n v="-13.53"/>
    <d v="2022-04-21T00:00:00"/>
    <x v="5"/>
    <s v="Q2"/>
    <x v="0"/>
    <s v="Logan Jackson"/>
    <x v="0"/>
    <x v="4"/>
  </r>
  <r>
    <x v="1"/>
    <x v="1"/>
    <x v="1"/>
    <s v="High"/>
    <n v="2167"/>
    <n v="10"/>
    <n v="15"/>
    <n v="32505"/>
    <n v="3250.5"/>
    <n v="29254.5"/>
    <n v="29.2545"/>
    <n v="21670"/>
    <n v="7584.5"/>
    <n v="7.5845000000000002"/>
    <d v="2021-09-25T00:00:00"/>
    <x v="0"/>
    <s v="Q3"/>
    <x v="0"/>
    <s v="Emma Johnson"/>
    <x v="1"/>
    <x v="1"/>
  </r>
  <r>
    <x v="2"/>
    <x v="85"/>
    <x v="2"/>
    <s v="High"/>
    <n v="2294"/>
    <n v="120"/>
    <n v="300"/>
    <n v="688200"/>
    <n v="68820"/>
    <n v="619380"/>
    <n v="619.38"/>
    <n v="573500"/>
    <n v="45880"/>
    <n v="45.88"/>
    <d v="2022-04-11T00:00:00"/>
    <x v="5"/>
    <s v="Q2"/>
    <x v="0"/>
    <s v="Mia Hill"/>
    <x v="2"/>
    <x v="5"/>
  </r>
  <r>
    <x v="0"/>
    <x v="6"/>
    <x v="2"/>
    <s v="High"/>
    <n v="1916"/>
    <n v="120"/>
    <n v="125"/>
    <n v="239500"/>
    <n v="23950"/>
    <n v="215550"/>
    <n v="215.55"/>
    <n v="229920"/>
    <n v="-14370"/>
    <n v="-14.37"/>
    <d v="2021-02-08T00:00:00"/>
    <x v="4"/>
    <s v="Q1"/>
    <x v="0"/>
    <s v="Ethan Miller"/>
    <x v="2"/>
    <x v="6"/>
  </r>
  <r>
    <x v="2"/>
    <x v="74"/>
    <x v="3"/>
    <s v="High"/>
    <n v="2294"/>
    <n v="250"/>
    <n v="300"/>
    <n v="688200"/>
    <n v="68820"/>
    <n v="619380"/>
    <n v="619.38"/>
    <n v="573500"/>
    <n v="45880"/>
    <n v="45.88"/>
    <d v="2022-06-18T00:00:00"/>
    <x v="11"/>
    <s v="Q2"/>
    <x v="0"/>
    <s v="Logan Martin"/>
    <x v="3"/>
    <x v="2"/>
  </r>
  <r>
    <x v="1"/>
    <x v="86"/>
    <x v="3"/>
    <s v="High"/>
    <n v="2167"/>
    <n v="250"/>
    <n v="15"/>
    <n v="32505"/>
    <n v="3250.5"/>
    <n v="29254.5"/>
    <n v="29.2545"/>
    <n v="21670"/>
    <n v="7584.5"/>
    <n v="7.5845000000000002"/>
    <d v="2022-08-11T00:00:00"/>
    <x v="2"/>
    <s v="Q3"/>
    <x v="0"/>
    <s v="Logan Phillips"/>
    <x v="3"/>
    <x v="6"/>
  </r>
  <r>
    <x v="3"/>
    <x v="55"/>
    <x v="3"/>
    <s v="High"/>
    <n v="1870"/>
    <n v="250"/>
    <n v="350"/>
    <n v="654500"/>
    <n v="65450"/>
    <n v="589050"/>
    <n v="589.04999999999995"/>
    <n v="486200"/>
    <n v="102850"/>
    <n v="102.85"/>
    <d v="2022-07-23T00:00:00"/>
    <x v="3"/>
    <s v="Q3"/>
    <x v="0"/>
    <s v="Amelia Perez"/>
    <x v="3"/>
    <x v="7"/>
  </r>
  <r>
    <x v="4"/>
    <x v="87"/>
    <x v="4"/>
    <s v="High"/>
    <n v="1198"/>
    <n v="3"/>
    <n v="12"/>
    <n v="14376"/>
    <n v="1581.36"/>
    <n v="12794.64"/>
    <n v="12.794639999999999"/>
    <n v="3594"/>
    <n v="9200.64"/>
    <n v="9.2006399999999999"/>
    <d v="2022-04-21T00:00:00"/>
    <x v="5"/>
    <s v="Q2"/>
    <x v="0"/>
    <s v="Charlotte Hill"/>
    <x v="4"/>
    <x v="7"/>
  </r>
  <r>
    <x v="4"/>
    <x v="24"/>
    <x v="1"/>
    <s v="High"/>
    <n v="1198"/>
    <n v="10"/>
    <n v="12"/>
    <n v="14376"/>
    <n v="1581.36"/>
    <n v="12794.64"/>
    <n v="12.794639999999999"/>
    <n v="3594"/>
    <n v="9200.64"/>
    <n v="9.2006399999999999"/>
    <d v="2022-04-26T00:00:00"/>
    <x v="5"/>
    <s v="Q2"/>
    <x v="0"/>
    <s v="Alexander Perez"/>
    <x v="1"/>
    <x v="0"/>
  </r>
  <r>
    <x v="4"/>
    <x v="88"/>
    <x v="3"/>
    <s v="High"/>
    <n v="1005"/>
    <n v="250"/>
    <n v="12"/>
    <n v="12060"/>
    <n v="1326.6"/>
    <n v="10733.4"/>
    <n v="10.7334"/>
    <n v="3015"/>
    <n v="7718.4"/>
    <n v="7.7183999999999999"/>
    <d v="2021-06-22T00:00:00"/>
    <x v="11"/>
    <s v="Q2"/>
    <x v="0"/>
    <s v="Samuel Turner"/>
    <x v="3"/>
    <x v="0"/>
  </r>
  <r>
    <x v="1"/>
    <x v="89"/>
    <x v="4"/>
    <s v="High"/>
    <n v="1560"/>
    <n v="3"/>
    <n v="15"/>
    <n v="23400"/>
    <n v="2574"/>
    <n v="20826"/>
    <n v="20.826000000000001"/>
    <n v="15600"/>
    <n v="5226"/>
    <n v="5.226"/>
    <d v="2021-01-23T00:00:00"/>
    <x v="1"/>
    <s v="Q1"/>
    <x v="0"/>
    <s v="Harper Martin"/>
    <x v="4"/>
    <x v="1"/>
  </r>
  <r>
    <x v="3"/>
    <x v="65"/>
    <x v="4"/>
    <s v="High"/>
    <n v="2706"/>
    <n v="3"/>
    <n v="7"/>
    <n v="18942"/>
    <n v="2083.62"/>
    <n v="16858.38"/>
    <n v="16.85838"/>
    <n v="13530"/>
    <n v="3328.380000000001"/>
    <n v="3.328380000000001"/>
    <d v="2022-03-25T00:00:00"/>
    <x v="8"/>
    <s v="Q1"/>
    <x v="0"/>
    <s v="Harper Turner"/>
    <x v="4"/>
    <x v="1"/>
  </r>
  <r>
    <x v="3"/>
    <x v="36"/>
    <x v="0"/>
    <s v="High"/>
    <n v="2992"/>
    <n v="5"/>
    <n v="20"/>
    <n v="59840"/>
    <n v="6582.4"/>
    <n v="53257.599999999999"/>
    <n v="53.257599999999996"/>
    <n v="29920"/>
    <n v="23337.599999999999"/>
    <n v="23.337599999999998"/>
    <d v="2022-12-30T00:00:00"/>
    <x v="7"/>
    <s v="Q4"/>
    <x v="0"/>
    <s v="Henry Martinez"/>
    <x v="0"/>
    <x v="4"/>
  </r>
  <r>
    <x v="3"/>
    <x v="71"/>
    <x v="1"/>
    <s v="High"/>
    <n v="2992"/>
    <n v="10"/>
    <n v="20"/>
    <n v="59840"/>
    <n v="6582.4"/>
    <n v="53257.599999999999"/>
    <n v="53.257599999999996"/>
    <n v="29920"/>
    <n v="23337.599999999999"/>
    <n v="23.337599999999998"/>
    <d v="2022-04-15T00:00:00"/>
    <x v="5"/>
    <s v="Q2"/>
    <x v="0"/>
    <s v="Emily Hill"/>
    <x v="1"/>
    <x v="7"/>
  </r>
  <r>
    <x v="3"/>
    <x v="53"/>
    <x v="2"/>
    <s v="High"/>
    <n v="2805"/>
    <n v="120"/>
    <n v="20"/>
    <n v="56100"/>
    <n v="6171"/>
    <n v="49929"/>
    <n v="49.929000000000002"/>
    <n v="28050"/>
    <n v="21879"/>
    <n v="21.879000000000001"/>
    <d v="2021-10-09T00:00:00"/>
    <x v="9"/>
    <s v="Q4"/>
    <x v="0"/>
    <s v="Harper Wilson"/>
    <x v="2"/>
    <x v="5"/>
  </r>
  <r>
    <x v="1"/>
    <x v="90"/>
    <x v="2"/>
    <s v="High"/>
    <n v="655"/>
    <n v="120"/>
    <n v="15"/>
    <n v="9825"/>
    <n v="1080.75"/>
    <n v="8744.25"/>
    <n v="8.7442499999999992"/>
    <n v="6550"/>
    <n v="2194.25"/>
    <n v="2.1942499999999998"/>
    <d v="2021-10-31T00:00:00"/>
    <x v="9"/>
    <s v="Q4"/>
    <x v="0"/>
    <s v="Henry Garcia"/>
    <x v="2"/>
    <x v="2"/>
  </r>
  <r>
    <x v="3"/>
    <x v="30"/>
    <x v="2"/>
    <s v="High"/>
    <n v="344"/>
    <n v="120"/>
    <n v="350"/>
    <n v="120400"/>
    <n v="13244"/>
    <n v="107156"/>
    <n v="107.15600000000001"/>
    <n v="89440"/>
    <n v="17716"/>
    <n v="17.716000000000001"/>
    <d v="2022-04-03T00:00:00"/>
    <x v="5"/>
    <s v="Q2"/>
    <x v="0"/>
    <s v="Benjamin Lee"/>
    <x v="2"/>
    <x v="6"/>
  </r>
  <r>
    <x v="3"/>
    <x v="54"/>
    <x v="3"/>
    <s v="High"/>
    <n v="2935"/>
    <n v="250"/>
    <n v="20"/>
    <n v="58700"/>
    <n v="6457"/>
    <n v="52243"/>
    <n v="52.243000000000002"/>
    <n v="29350"/>
    <n v="22893"/>
    <n v="22.893000000000001"/>
    <d v="2022-03-09T00:00:00"/>
    <x v="8"/>
    <s v="Q1"/>
    <x v="0"/>
    <s v="Henry Turner"/>
    <x v="3"/>
    <x v="6"/>
  </r>
  <r>
    <x v="0"/>
    <x v="91"/>
    <x v="5"/>
    <s v="High"/>
    <n v="947"/>
    <n v="260"/>
    <n v="125"/>
    <n v="118375"/>
    <n v="13021.25"/>
    <n v="105353.75"/>
    <n v="105.35375000000001"/>
    <n v="113640"/>
    <n v="-8286.25"/>
    <n v="-8.2862500000000008"/>
    <d v="2021-10-24T00:00:00"/>
    <x v="9"/>
    <s v="Q4"/>
    <x v="0"/>
    <s v="Amelia Phillips"/>
    <x v="5"/>
    <x v="3"/>
  </r>
  <r>
    <x v="3"/>
    <x v="92"/>
    <x v="5"/>
    <s v="High"/>
    <n v="344"/>
    <n v="260"/>
    <n v="350"/>
    <n v="120400"/>
    <n v="13244"/>
    <n v="107156"/>
    <n v="107.15600000000001"/>
    <n v="89440"/>
    <n v="17716"/>
    <n v="17.716000000000001"/>
    <d v="2022-10-03T00:00:00"/>
    <x v="9"/>
    <s v="Q4"/>
    <x v="0"/>
    <s v="Jackson Hill"/>
    <x v="5"/>
    <x v="4"/>
  </r>
  <r>
    <x v="3"/>
    <x v="26"/>
    <x v="1"/>
    <s v="High"/>
    <n v="380"/>
    <n v="10"/>
    <n v="7"/>
    <n v="2660"/>
    <n v="292.60000000000002"/>
    <n v="2367.4"/>
    <n v="2.3673999999999999"/>
    <n v="1900"/>
    <n v="467.40000000000009"/>
    <n v="0.46740000000000009"/>
    <d v="2022-04-30T00:00:00"/>
    <x v="5"/>
    <s v="Q2"/>
    <x v="0"/>
    <s v="Michael Hill"/>
    <x v="1"/>
    <x v="2"/>
  </r>
  <r>
    <x v="0"/>
    <x v="93"/>
    <x v="4"/>
    <s v="High"/>
    <n v="2416"/>
    <n v="3"/>
    <n v="125"/>
    <n v="302000"/>
    <n v="36240"/>
    <n v="265760"/>
    <n v="265.76"/>
    <n v="289920"/>
    <n v="-24160"/>
    <n v="-24.16"/>
    <d v="2021-11-11T00:00:00"/>
    <x v="6"/>
    <s v="Q4"/>
    <x v="0"/>
    <s v="Abigail Martin"/>
    <x v="4"/>
    <x v="5"/>
  </r>
  <r>
    <x v="3"/>
    <x v="48"/>
    <x v="0"/>
    <s v="High"/>
    <n v="1715"/>
    <n v="5"/>
    <n v="20"/>
    <n v="34300"/>
    <n v="4116"/>
    <n v="30184"/>
    <n v="30.184000000000001"/>
    <n v="17150"/>
    <n v="13034"/>
    <n v="13.034000000000001"/>
    <d v="2022-12-12T00:00:00"/>
    <x v="7"/>
    <s v="Q4"/>
    <x v="0"/>
    <s v="Elijah Perez"/>
    <x v="0"/>
    <x v="0"/>
  </r>
  <r>
    <x v="2"/>
    <x v="77"/>
    <x v="0"/>
    <s v="High"/>
    <n v="1186"/>
    <n v="5"/>
    <n v="300"/>
    <n v="355800"/>
    <n v="42696"/>
    <n v="313104"/>
    <n v="313.10399999999998"/>
    <n v="296500"/>
    <n v="16604"/>
    <n v="16.603999999999999"/>
    <d v="2022-07-17T00:00:00"/>
    <x v="3"/>
    <s v="Q3"/>
    <x v="0"/>
    <s v="Harper Hill"/>
    <x v="0"/>
    <x v="5"/>
  </r>
  <r>
    <x v="3"/>
    <x v="39"/>
    <x v="1"/>
    <s v="High"/>
    <n v="1715"/>
    <n v="10"/>
    <n v="20"/>
    <n v="34300"/>
    <n v="4116"/>
    <n v="30184"/>
    <n v="30.184000000000001"/>
    <n v="17150"/>
    <n v="13034"/>
    <n v="13.034000000000001"/>
    <d v="2022-10-19T00:00:00"/>
    <x v="9"/>
    <s v="Q4"/>
    <x v="0"/>
    <s v="Abigail Lewis"/>
    <x v="1"/>
    <x v="7"/>
  </r>
  <r>
    <x v="1"/>
    <x v="43"/>
    <x v="1"/>
    <s v="High"/>
    <n v="380"/>
    <n v="10"/>
    <n v="15"/>
    <n v="5700"/>
    <n v="684"/>
    <n v="5016"/>
    <n v="5.016"/>
    <n v="3800"/>
    <n v="1216"/>
    <n v="1.216"/>
    <d v="2022-05-17T00:00:00"/>
    <x v="10"/>
    <s v="Q2"/>
    <x v="0"/>
    <s v="Elizabeth Martin"/>
    <x v="1"/>
    <x v="3"/>
  </r>
  <r>
    <x v="3"/>
    <x v="54"/>
    <x v="3"/>
    <s v="High"/>
    <n v="623"/>
    <n v="250"/>
    <n v="350"/>
    <n v="218050"/>
    <n v="26166"/>
    <n v="191884"/>
    <n v="191.88399999999999"/>
    <n v="161980"/>
    <n v="29904"/>
    <n v="29.904"/>
    <d v="2021-02-28T00:00:00"/>
    <x v="4"/>
    <s v="Q1"/>
    <x v="0"/>
    <s v="Henry Turner"/>
    <x v="3"/>
    <x v="6"/>
  </r>
  <r>
    <x v="1"/>
    <x v="45"/>
    <x v="5"/>
    <s v="High"/>
    <n v="2548"/>
    <n v="260"/>
    <n v="15"/>
    <n v="38220"/>
    <n v="4586.3999999999996"/>
    <n v="33633.599999999999"/>
    <n v="33.633600000000001"/>
    <n v="25480"/>
    <n v="8153.5999999999985"/>
    <n v="8.1535999999999991"/>
    <d v="2021-12-16T00:00:00"/>
    <x v="7"/>
    <s v="Q4"/>
    <x v="0"/>
    <s v="Avery Anderson"/>
    <x v="5"/>
    <x v="5"/>
  </r>
  <r>
    <x v="4"/>
    <x v="94"/>
    <x v="5"/>
    <s v="High"/>
    <n v="2761"/>
    <n v="260"/>
    <n v="12"/>
    <n v="33132"/>
    <n v="3975.84"/>
    <n v="29156.16"/>
    <n v="29.15616"/>
    <n v="8283"/>
    <n v="20873.16"/>
    <n v="20.873159999999999"/>
    <d v="2021-01-07T00:00:00"/>
    <x v="1"/>
    <s v="Q1"/>
    <x v="0"/>
    <s v="Aiden Garcia"/>
    <x v="5"/>
    <x v="6"/>
  </r>
  <r>
    <x v="3"/>
    <x v="47"/>
    <x v="4"/>
    <s v="High"/>
    <n v="442"/>
    <n v="3"/>
    <n v="20"/>
    <n v="8840"/>
    <n v="1149.2"/>
    <n v="7690.8"/>
    <n v="7.6908000000000003"/>
    <n v="4420"/>
    <n v="3270.8"/>
    <n v="3.2708000000000004"/>
    <d v="2021-03-22T00:00:00"/>
    <x v="8"/>
    <s v="Q1"/>
    <x v="0"/>
    <s v="Sofia Turner"/>
    <x v="4"/>
    <x v="7"/>
  </r>
  <r>
    <x v="1"/>
    <x v="95"/>
    <x v="2"/>
    <s v="High"/>
    <n v="660"/>
    <n v="120"/>
    <n v="15"/>
    <n v="9900"/>
    <n v="1287"/>
    <n v="8613"/>
    <n v="8.6129999999999995"/>
    <n v="6600"/>
    <n v="2013"/>
    <n v="2.0129999999999999"/>
    <d v="2022-07-04T00:00:00"/>
    <x v="3"/>
    <s v="Q3"/>
    <x v="0"/>
    <s v="Emily Phillips"/>
    <x v="2"/>
    <x v="7"/>
  </r>
  <r>
    <x v="2"/>
    <x v="96"/>
    <x v="2"/>
    <s v="High"/>
    <n v="2605"/>
    <n v="120"/>
    <n v="300"/>
    <n v="781500"/>
    <n v="101595"/>
    <n v="679905"/>
    <n v="679.90499999999997"/>
    <n v="651250"/>
    <n v="28655"/>
    <n v="28.655000000000001"/>
    <d v="2022-08-21T00:00:00"/>
    <x v="2"/>
    <s v="Q3"/>
    <x v="0"/>
    <s v="Benjamin Hill"/>
    <x v="2"/>
    <x v="0"/>
  </r>
  <r>
    <x v="4"/>
    <x v="97"/>
    <x v="5"/>
    <s v="High"/>
    <n v="1770"/>
    <n v="260"/>
    <n v="12"/>
    <n v="21240"/>
    <n v="2761.2"/>
    <n v="18478.8"/>
    <n v="18.4788"/>
    <n v="5310"/>
    <n v="13168.8"/>
    <n v="13.168799999999999"/>
    <d v="2021-01-21T00:00:00"/>
    <x v="1"/>
    <s v="Q1"/>
    <x v="0"/>
    <s v="Mia Turner"/>
    <x v="5"/>
    <x v="1"/>
  </r>
  <r>
    <x v="3"/>
    <x v="56"/>
    <x v="4"/>
    <s v="High"/>
    <n v="2996"/>
    <n v="3"/>
    <n v="7"/>
    <n v="20972"/>
    <n v="2936.08"/>
    <n v="18035.919999999998"/>
    <n v="18.035919999999997"/>
    <n v="14980"/>
    <n v="3055.9199999999983"/>
    <n v="3.0559199999999982"/>
    <d v="2021-06-04T00:00:00"/>
    <x v="11"/>
    <s v="Q2"/>
    <x v="0"/>
    <s v="Jackson Hill"/>
    <x v="4"/>
    <x v="0"/>
  </r>
  <r>
    <x v="3"/>
    <x v="98"/>
    <x v="0"/>
    <s v="High"/>
    <n v="2996"/>
    <n v="5"/>
    <n v="7"/>
    <n v="20972"/>
    <n v="2936.08"/>
    <n v="18035.919999999998"/>
    <n v="18.035919999999997"/>
    <n v="14980"/>
    <n v="3055.9199999999983"/>
    <n v="3.0559199999999982"/>
    <d v="2022-03-06T00:00:00"/>
    <x v="8"/>
    <s v="Q1"/>
    <x v="0"/>
    <s v="Logan Martin"/>
    <x v="0"/>
    <x v="2"/>
  </r>
  <r>
    <x v="4"/>
    <x v="17"/>
    <x v="5"/>
    <s v="High"/>
    <n v="2015"/>
    <n v="260"/>
    <n v="12"/>
    <n v="24180"/>
    <n v="3385.2"/>
    <n v="20794.8"/>
    <n v="20.794799999999999"/>
    <n v="6045"/>
    <n v="14749.8"/>
    <n v="14.749799999999999"/>
    <d v="2022-08-07T00:00:00"/>
    <x v="2"/>
    <s v="Q3"/>
    <x v="0"/>
    <s v="Amelia Garcia"/>
    <x v="5"/>
    <x v="1"/>
  </r>
  <r>
    <x v="0"/>
    <x v="84"/>
    <x v="4"/>
    <s v="High"/>
    <n v="1023"/>
    <n v="3"/>
    <n v="125"/>
    <n v="127875"/>
    <n v="17902.5"/>
    <n v="109972.5"/>
    <n v="109.9725"/>
    <n v="122760"/>
    <n v="-12787.5"/>
    <n v="-12.7875"/>
    <d v="2021-03-28T00:00:00"/>
    <x v="8"/>
    <s v="Q1"/>
    <x v="0"/>
    <s v="Benjamin Garcia"/>
    <x v="4"/>
    <x v="4"/>
  </r>
  <r>
    <x v="0"/>
    <x v="99"/>
    <x v="4"/>
    <s v="High"/>
    <n v="2821"/>
    <n v="3"/>
    <n v="125"/>
    <n v="352625"/>
    <n v="49367.5"/>
    <n v="303257.5"/>
    <n v="303.25749999999999"/>
    <n v="338520"/>
    <n v="-35262.5"/>
    <n v="-35.262500000000003"/>
    <d v="2022-07-08T00:00:00"/>
    <x v="3"/>
    <s v="Q3"/>
    <x v="0"/>
    <s v="Charlotte Garcia"/>
    <x v="4"/>
    <x v="3"/>
  </r>
  <r>
    <x v="3"/>
    <x v="48"/>
    <x v="0"/>
    <s v="High"/>
    <n v="1727"/>
    <n v="5"/>
    <n v="7"/>
    <n v="12089"/>
    <n v="1692.46"/>
    <n v="10396.540000000001"/>
    <n v="10.396540000000002"/>
    <n v="8635"/>
    <n v="1761.5400000000009"/>
    <n v="1.7615400000000008"/>
    <d v="2021-11-16T00:00:00"/>
    <x v="6"/>
    <s v="Q4"/>
    <x v="0"/>
    <s v="Elijah Perez"/>
    <x v="0"/>
    <x v="0"/>
  </r>
  <r>
    <x v="1"/>
    <x v="5"/>
    <x v="1"/>
    <s v="High"/>
    <n v="2470"/>
    <n v="10"/>
    <n v="15"/>
    <n v="37050"/>
    <n v="5187"/>
    <n v="31863"/>
    <n v="31.863"/>
    <n v="24700"/>
    <n v="7163"/>
    <n v="7.1630000000000003"/>
    <d v="2021-04-01T00:00:00"/>
    <x v="5"/>
    <s v="Q2"/>
    <x v="0"/>
    <s v="Ava Davis"/>
    <x v="1"/>
    <x v="5"/>
  </r>
  <r>
    <x v="1"/>
    <x v="5"/>
    <x v="1"/>
    <s v="High"/>
    <n v="1743"/>
    <n v="10"/>
    <n v="15"/>
    <n v="26145"/>
    <n v="3660.3"/>
    <n v="22484.7"/>
    <n v="22.4847"/>
    <n v="17430"/>
    <n v="5054.7000000000007"/>
    <n v="5.0547000000000004"/>
    <d v="2022-04-22T00:00:00"/>
    <x v="5"/>
    <s v="Q2"/>
    <x v="0"/>
    <s v="Ava Davis"/>
    <x v="1"/>
    <x v="5"/>
  </r>
  <r>
    <x v="4"/>
    <x v="59"/>
    <x v="1"/>
    <s v="High"/>
    <n v="2222"/>
    <n v="10"/>
    <n v="12"/>
    <n v="26664"/>
    <n v="3732.96"/>
    <n v="22931.040000000001"/>
    <n v="22.931039999999999"/>
    <n v="6666"/>
    <n v="16265.04"/>
    <n v="16.265040000000003"/>
    <d v="2021-05-01T00:00:00"/>
    <x v="10"/>
    <s v="Q2"/>
    <x v="0"/>
    <s v="Emily Garcia"/>
    <x v="1"/>
    <x v="3"/>
  </r>
  <r>
    <x v="3"/>
    <x v="51"/>
    <x v="1"/>
    <s v="High"/>
    <n v="1922"/>
    <n v="10"/>
    <n v="350"/>
    <n v="672700"/>
    <n v="94178"/>
    <n v="578522"/>
    <n v="578.52200000000005"/>
    <n v="499720"/>
    <n v="78802"/>
    <n v="78.802000000000007"/>
    <d v="2022-06-19T00:00:00"/>
    <x v="11"/>
    <s v="Q2"/>
    <x v="0"/>
    <s v="Charlotte Martin"/>
    <x v="1"/>
    <x v="3"/>
  </r>
  <r>
    <x v="2"/>
    <x v="100"/>
    <x v="2"/>
    <s v="High"/>
    <n v="269"/>
    <n v="120"/>
    <n v="300"/>
    <n v="80700"/>
    <n v="11298"/>
    <n v="69402"/>
    <n v="69.402000000000001"/>
    <n v="67250"/>
    <n v="2152"/>
    <n v="2.1520000000000001"/>
    <d v="2022-01-08T00:00:00"/>
    <x v="1"/>
    <s v="Q1"/>
    <x v="0"/>
    <s v="Samuel Hill"/>
    <x v="2"/>
    <x v="4"/>
  </r>
  <r>
    <x v="2"/>
    <x v="101"/>
    <x v="2"/>
    <s v="High"/>
    <n v="2536"/>
    <n v="120"/>
    <n v="300"/>
    <n v="760800"/>
    <n v="106512"/>
    <n v="654288"/>
    <n v="654.28800000000001"/>
    <n v="634000"/>
    <n v="20288"/>
    <n v="20.288"/>
    <d v="2022-09-03T00:00:00"/>
    <x v="0"/>
    <s v="Q3"/>
    <x v="0"/>
    <s v="Harper Phillips"/>
    <x v="2"/>
    <x v="5"/>
  </r>
  <r>
    <x v="2"/>
    <x v="62"/>
    <x v="3"/>
    <s v="High"/>
    <n v="269"/>
    <n v="250"/>
    <n v="300"/>
    <n v="80700"/>
    <n v="11298"/>
    <n v="69402"/>
    <n v="69.402000000000001"/>
    <n v="67250"/>
    <n v="2152"/>
    <n v="2.1520000000000001"/>
    <d v="2022-10-19T00:00:00"/>
    <x v="9"/>
    <s v="Q4"/>
    <x v="0"/>
    <s v="Logan Clark"/>
    <x v="3"/>
    <x v="6"/>
  </r>
  <r>
    <x v="3"/>
    <x v="7"/>
    <x v="3"/>
    <s v="High"/>
    <n v="1281"/>
    <n v="250"/>
    <n v="350"/>
    <n v="448350"/>
    <n v="62769"/>
    <n v="385581"/>
    <n v="385.58100000000002"/>
    <n v="333060"/>
    <n v="52521"/>
    <n v="52.521000000000001"/>
    <d v="2022-01-19T00:00:00"/>
    <x v="1"/>
    <s v="Q1"/>
    <x v="0"/>
    <s v="Isabella Wilson"/>
    <x v="3"/>
    <x v="7"/>
  </r>
  <r>
    <x v="1"/>
    <x v="102"/>
    <x v="5"/>
    <s v="High"/>
    <n v="1743"/>
    <n v="260"/>
    <n v="15"/>
    <n v="26145"/>
    <n v="3660.3"/>
    <n v="22484.7"/>
    <n v="22.4847"/>
    <n v="17430"/>
    <n v="5054.7000000000007"/>
    <n v="5.0547000000000004"/>
    <d v="2021-10-07T00:00:00"/>
    <x v="9"/>
    <s v="Q4"/>
    <x v="0"/>
    <s v="Henry Martin"/>
    <x v="5"/>
    <x v="6"/>
  </r>
  <r>
    <x v="3"/>
    <x v="92"/>
    <x v="5"/>
    <s v="High"/>
    <n v="1727"/>
    <n v="260"/>
    <n v="7"/>
    <n v="12089"/>
    <n v="1692.46"/>
    <n v="10396.540000000001"/>
    <n v="10.396540000000002"/>
    <n v="8635"/>
    <n v="1761.5400000000009"/>
    <n v="1.7615400000000008"/>
    <d v="2022-11-30T00:00:00"/>
    <x v="6"/>
    <s v="Q4"/>
    <x v="0"/>
    <s v="Jackson Hill"/>
    <x v="5"/>
    <x v="4"/>
  </r>
  <r>
    <x v="1"/>
    <x v="103"/>
    <x v="5"/>
    <s v="High"/>
    <n v="1870"/>
    <n v="260"/>
    <n v="15"/>
    <n v="28050"/>
    <n v="3927"/>
    <n v="24123"/>
    <n v="24.123000000000001"/>
    <n v="18700"/>
    <n v="5423"/>
    <n v="5.423"/>
    <d v="2021-11-21T00:00:00"/>
    <x v="6"/>
    <s v="Q4"/>
    <x v="0"/>
    <s v="Amelia Hill"/>
    <x v="5"/>
    <x v="7"/>
  </r>
  <r>
    <x v="3"/>
    <x v="26"/>
    <x v="1"/>
    <s v="High"/>
    <n v="267"/>
    <n v="10"/>
    <n v="20"/>
    <n v="5340"/>
    <n v="801"/>
    <n v="4539"/>
    <n v="4.5389999999999997"/>
    <n v="2670"/>
    <n v="1869"/>
    <n v="1.869"/>
    <d v="2021-03-21T00:00:00"/>
    <x v="8"/>
    <s v="Q1"/>
    <x v="0"/>
    <s v="Michael Hill"/>
    <x v="1"/>
    <x v="2"/>
  </r>
  <r>
    <x v="3"/>
    <x v="26"/>
    <x v="1"/>
    <s v="High"/>
    <n v="2007"/>
    <n v="10"/>
    <n v="350"/>
    <n v="702450"/>
    <n v="105367.5"/>
    <n v="597082.5"/>
    <n v="597.08249999999998"/>
    <n v="521820"/>
    <n v="75262.5"/>
    <n v="75.262500000000003"/>
    <d v="2022-09-02T00:00:00"/>
    <x v="0"/>
    <s v="Q3"/>
    <x v="0"/>
    <s v="Michael Hill"/>
    <x v="1"/>
    <x v="2"/>
  </r>
  <r>
    <x v="3"/>
    <x v="39"/>
    <x v="1"/>
    <s v="High"/>
    <n v="2151"/>
    <n v="10"/>
    <n v="350"/>
    <n v="752850"/>
    <n v="112927.5"/>
    <n v="639922.5"/>
    <n v="639.92250000000001"/>
    <n v="559260"/>
    <n v="80662.5"/>
    <n v="80.662499999999994"/>
    <d v="2021-02-01T00:00:00"/>
    <x v="4"/>
    <s v="Q1"/>
    <x v="0"/>
    <s v="Abigail Lewis"/>
    <x v="1"/>
    <x v="7"/>
  </r>
  <r>
    <x v="2"/>
    <x v="85"/>
    <x v="2"/>
    <s v="High"/>
    <n v="2574"/>
    <n v="120"/>
    <n v="300"/>
    <n v="772200"/>
    <n v="115830"/>
    <n v="656370"/>
    <n v="656.37"/>
    <n v="643500"/>
    <n v="12870"/>
    <n v="12.87"/>
    <d v="2022-06-13T00:00:00"/>
    <x v="11"/>
    <s v="Q2"/>
    <x v="0"/>
    <s v="Mia Hill"/>
    <x v="2"/>
    <x v="5"/>
  </r>
  <r>
    <x v="0"/>
    <x v="14"/>
    <x v="2"/>
    <s v="High"/>
    <n v="2438"/>
    <n v="120"/>
    <n v="125"/>
    <n v="304750"/>
    <n v="45712.5"/>
    <n v="259037.5"/>
    <n v="259.03750000000002"/>
    <n v="292560"/>
    <n v="-33522.5"/>
    <n v="-33.522500000000001"/>
    <d v="2021-03-02T00:00:00"/>
    <x v="8"/>
    <s v="Q1"/>
    <x v="0"/>
    <s v="Samuel Taylor"/>
    <x v="2"/>
    <x v="6"/>
  </r>
  <r>
    <x v="3"/>
    <x v="32"/>
    <x v="3"/>
    <s v="High"/>
    <n v="267"/>
    <n v="250"/>
    <n v="20"/>
    <n v="5340"/>
    <n v="801"/>
    <n v="4539"/>
    <n v="4.5389999999999997"/>
    <n v="2670"/>
    <n v="1869"/>
    <n v="1.869"/>
    <d v="2021-10-27T00:00:00"/>
    <x v="9"/>
    <s v="Q4"/>
    <x v="0"/>
    <s v="Logan Garcia"/>
    <x v="3"/>
    <x v="0"/>
  </r>
  <r>
    <x v="0"/>
    <x v="104"/>
    <x v="3"/>
    <s v="High"/>
    <n v="2954"/>
    <n v="250"/>
    <n v="125"/>
    <n v="369250"/>
    <n v="55387.5"/>
    <n v="313862.5"/>
    <n v="313.86250000000001"/>
    <n v="354480"/>
    <n v="-40617.5"/>
    <n v="-40.6175"/>
    <d v="2021-02-22T00:00:00"/>
    <x v="4"/>
    <s v="Q1"/>
    <x v="0"/>
    <s v="Jackson Turner"/>
    <x v="3"/>
    <x v="0"/>
  </r>
  <r>
    <x v="3"/>
    <x v="41"/>
    <x v="4"/>
    <s v="None"/>
    <n v="1618.5"/>
    <n v="3"/>
    <n v="20"/>
    <n v="32370"/>
    <n v="0"/>
    <n v="32370"/>
    <n v="32.369999999999997"/>
    <n v="16185"/>
    <n v="16185"/>
    <n v="16.184999999999999"/>
    <d v="2021-03-02T00:00:00"/>
    <x v="8"/>
    <s v="Q1"/>
    <x v="1"/>
    <s v="Emily Garcia"/>
    <x v="4"/>
    <x v="1"/>
  </r>
  <r>
    <x v="3"/>
    <x v="47"/>
    <x v="4"/>
    <s v="None"/>
    <n v="1321"/>
    <n v="3"/>
    <n v="20"/>
    <n v="26420"/>
    <n v="0"/>
    <n v="26420"/>
    <n v="26.42"/>
    <n v="13210"/>
    <n v="13210"/>
    <n v="13.21"/>
    <d v="2021-03-08T00:00:00"/>
    <x v="8"/>
    <s v="Q1"/>
    <x v="1"/>
    <s v="Sofia Turner"/>
    <x v="4"/>
    <x v="7"/>
  </r>
  <r>
    <x v="1"/>
    <x v="105"/>
    <x v="4"/>
    <s v="None"/>
    <n v="2178"/>
    <n v="3"/>
    <n v="15"/>
    <n v="32670"/>
    <n v="0"/>
    <n v="32670"/>
    <n v="32.67"/>
    <n v="21780"/>
    <n v="10890"/>
    <n v="10.89"/>
    <d v="2022-11-08T00:00:00"/>
    <x v="6"/>
    <s v="Q4"/>
    <x v="1"/>
    <s v="Abigail Phillips"/>
    <x v="4"/>
    <x v="1"/>
  </r>
  <r>
    <x v="1"/>
    <x v="106"/>
    <x v="4"/>
    <s v="None"/>
    <n v="888"/>
    <n v="3"/>
    <n v="15"/>
    <n v="13320"/>
    <n v="0"/>
    <n v="13320"/>
    <n v="13.32"/>
    <n v="8880"/>
    <n v="4440"/>
    <n v="4.4400000000000004"/>
    <d v="2021-05-18T00:00:00"/>
    <x v="10"/>
    <s v="Q2"/>
    <x v="1"/>
    <s v="Aiden Hill"/>
    <x v="4"/>
    <x v="2"/>
  </r>
  <r>
    <x v="1"/>
    <x v="107"/>
    <x v="4"/>
    <s v="None"/>
    <n v="2470"/>
    <n v="3"/>
    <n v="15"/>
    <n v="37050"/>
    <n v="0"/>
    <n v="37050"/>
    <n v="37.049999999999997"/>
    <n v="24700"/>
    <n v="12350"/>
    <n v="12.35"/>
    <d v="2022-09-16T00:00:00"/>
    <x v="0"/>
    <s v="Q3"/>
    <x v="1"/>
    <s v="Emily Martin"/>
    <x v="4"/>
    <x v="3"/>
  </r>
  <r>
    <x v="3"/>
    <x v="47"/>
    <x v="4"/>
    <s v="None"/>
    <n v="1513"/>
    <n v="3"/>
    <n v="350"/>
    <n v="529550"/>
    <n v="0"/>
    <n v="529550"/>
    <n v="529.54999999999995"/>
    <n v="393380"/>
    <n v="136170"/>
    <n v="136.16999999999999"/>
    <d v="2022-01-11T00:00:00"/>
    <x v="1"/>
    <s v="Q1"/>
    <x v="1"/>
    <s v="Sofia Turner"/>
    <x v="4"/>
    <x v="7"/>
  </r>
  <r>
    <x v="1"/>
    <x v="108"/>
    <x v="0"/>
    <s v="None"/>
    <n v="921"/>
    <n v="5"/>
    <n v="15"/>
    <n v="13815"/>
    <n v="0"/>
    <n v="13815"/>
    <n v="13.815"/>
    <n v="9210"/>
    <n v="4605"/>
    <n v="4.6050000000000004"/>
    <d v="2022-10-23T00:00:00"/>
    <x v="9"/>
    <s v="Q4"/>
    <x v="1"/>
    <s v="Benjamin Garcia"/>
    <x v="0"/>
    <x v="4"/>
  </r>
  <r>
    <x v="4"/>
    <x v="109"/>
    <x v="0"/>
    <s v="None"/>
    <n v="2518"/>
    <n v="5"/>
    <n v="12"/>
    <n v="30216"/>
    <n v="0"/>
    <n v="30216"/>
    <n v="30.216000000000001"/>
    <n v="7554"/>
    <n v="22662"/>
    <n v="22.661999999999999"/>
    <d v="2021-10-24T00:00:00"/>
    <x v="9"/>
    <s v="Q4"/>
    <x v="1"/>
    <s v="Mia Hill"/>
    <x v="0"/>
    <x v="5"/>
  </r>
  <r>
    <x v="3"/>
    <x v="58"/>
    <x v="0"/>
    <s v="None"/>
    <n v="1899"/>
    <n v="5"/>
    <n v="20"/>
    <n v="37980"/>
    <n v="0"/>
    <n v="37980"/>
    <n v="37.979999999999997"/>
    <n v="18990"/>
    <n v="18990"/>
    <n v="18.989999999999998"/>
    <d v="2022-01-02T00:00:00"/>
    <x v="1"/>
    <s v="Q1"/>
    <x v="1"/>
    <s v="Aiden Martin"/>
    <x v="0"/>
    <x v="2"/>
  </r>
  <r>
    <x v="4"/>
    <x v="110"/>
    <x v="0"/>
    <s v="None"/>
    <n v="1545"/>
    <n v="5"/>
    <n v="12"/>
    <n v="18540"/>
    <n v="0"/>
    <n v="18540"/>
    <n v="18.54"/>
    <n v="4635"/>
    <n v="13905"/>
    <n v="13.904999999999999"/>
    <d v="2021-03-14T00:00:00"/>
    <x v="8"/>
    <s v="Q1"/>
    <x v="1"/>
    <s v="Logan Phillips"/>
    <x v="0"/>
    <x v="6"/>
  </r>
  <r>
    <x v="1"/>
    <x v="111"/>
    <x v="0"/>
    <s v="None"/>
    <n v="2470"/>
    <n v="5"/>
    <n v="15"/>
    <n v="37050"/>
    <n v="0"/>
    <n v="37050"/>
    <n v="37.049999999999997"/>
    <n v="24700"/>
    <n v="12350"/>
    <n v="12.35"/>
    <d v="2021-07-29T00:00:00"/>
    <x v="3"/>
    <s v="Q3"/>
    <x v="1"/>
    <s v="Charlotte Hill"/>
    <x v="0"/>
    <x v="7"/>
  </r>
  <r>
    <x v="0"/>
    <x v="0"/>
    <x v="0"/>
    <s v="None"/>
    <n v="2665.5"/>
    <n v="5"/>
    <n v="125"/>
    <n v="333187.5"/>
    <n v="0"/>
    <n v="333187.5"/>
    <n v="333.1875"/>
    <n v="319860"/>
    <n v="13327.5"/>
    <n v="13.327500000000001"/>
    <d v="2022-02-25T00:00:00"/>
    <x v="4"/>
    <s v="Q1"/>
    <x v="1"/>
    <s v="James Smith"/>
    <x v="0"/>
    <x v="0"/>
  </r>
  <r>
    <x v="2"/>
    <x v="49"/>
    <x v="0"/>
    <s v="None"/>
    <n v="958"/>
    <n v="5"/>
    <n v="300"/>
    <n v="287400"/>
    <n v="0"/>
    <n v="287400"/>
    <n v="287.39999999999998"/>
    <n v="239500"/>
    <n v="47900"/>
    <n v="47.9"/>
    <d v="2022-02-13T00:00:00"/>
    <x v="4"/>
    <s v="Q1"/>
    <x v="1"/>
    <s v="Mia Hill"/>
    <x v="0"/>
    <x v="1"/>
  </r>
  <r>
    <x v="3"/>
    <x v="36"/>
    <x v="0"/>
    <s v="None"/>
    <n v="2146"/>
    <n v="5"/>
    <n v="7"/>
    <n v="15022"/>
    <n v="0"/>
    <n v="15022"/>
    <n v="15.022"/>
    <n v="10730"/>
    <n v="4292"/>
    <n v="4.2919999999999998"/>
    <d v="2022-01-25T00:00:00"/>
    <x v="1"/>
    <s v="Q1"/>
    <x v="1"/>
    <s v="Henry Martinez"/>
    <x v="0"/>
    <x v="4"/>
  </r>
  <r>
    <x v="1"/>
    <x v="112"/>
    <x v="0"/>
    <s v="None"/>
    <n v="615"/>
    <n v="5"/>
    <n v="15"/>
    <n v="9225"/>
    <n v="0"/>
    <n v="9225"/>
    <n v="9.2249999999999996"/>
    <n v="6150"/>
    <n v="3075"/>
    <n v="3.0750000000000002"/>
    <d v="2021-03-09T00:00:00"/>
    <x v="8"/>
    <s v="Q1"/>
    <x v="1"/>
    <s v="Samuel Turner"/>
    <x v="0"/>
    <x v="0"/>
  </r>
  <r>
    <x v="3"/>
    <x v="3"/>
    <x v="1"/>
    <s v="None"/>
    <n v="292"/>
    <n v="10"/>
    <n v="20"/>
    <n v="5840"/>
    <n v="0"/>
    <n v="5840"/>
    <n v="5.84"/>
    <n v="2920"/>
    <n v="2920"/>
    <n v="2.92"/>
    <d v="2021-04-30T00:00:00"/>
    <x v="5"/>
    <s v="Q2"/>
    <x v="1"/>
    <s v="Olivia Brown"/>
    <x v="1"/>
    <x v="3"/>
  </r>
  <r>
    <x v="1"/>
    <x v="43"/>
    <x v="1"/>
    <s v="None"/>
    <n v="974"/>
    <n v="10"/>
    <n v="15"/>
    <n v="14610"/>
    <n v="0"/>
    <n v="14610"/>
    <n v="14.61"/>
    <n v="9740"/>
    <n v="4870"/>
    <n v="4.87"/>
    <d v="2022-04-04T00:00:00"/>
    <x v="5"/>
    <s v="Q2"/>
    <x v="1"/>
    <s v="Elizabeth Martin"/>
    <x v="1"/>
    <x v="3"/>
  </r>
  <r>
    <x v="4"/>
    <x v="59"/>
    <x v="1"/>
    <s v="None"/>
    <n v="2518"/>
    <n v="10"/>
    <n v="12"/>
    <n v="30216"/>
    <n v="0"/>
    <n v="30216"/>
    <n v="30.216000000000001"/>
    <n v="7554"/>
    <n v="22662"/>
    <n v="22.661999999999999"/>
    <d v="2022-11-04T00:00:00"/>
    <x v="6"/>
    <s v="Q4"/>
    <x v="1"/>
    <s v="Emily Garcia"/>
    <x v="1"/>
    <x v="3"/>
  </r>
  <r>
    <x v="3"/>
    <x v="71"/>
    <x v="1"/>
    <s v="None"/>
    <n v="1006"/>
    <n v="10"/>
    <n v="350"/>
    <n v="352100"/>
    <n v="0"/>
    <n v="352100"/>
    <n v="352.1"/>
    <n v="261560"/>
    <n v="90540"/>
    <n v="90.54"/>
    <d v="2022-07-20T00:00:00"/>
    <x v="3"/>
    <s v="Q3"/>
    <x v="1"/>
    <s v="Emily Hill"/>
    <x v="1"/>
    <x v="7"/>
  </r>
  <r>
    <x v="4"/>
    <x v="13"/>
    <x v="1"/>
    <s v="None"/>
    <n v="367"/>
    <n v="10"/>
    <n v="12"/>
    <n v="4404"/>
    <n v="0"/>
    <n v="4404"/>
    <n v="4.4039999999999999"/>
    <n v="1101"/>
    <n v="3303"/>
    <n v="3.3029999999999999"/>
    <d v="2021-05-24T00:00:00"/>
    <x v="10"/>
    <s v="Q2"/>
    <x v="1"/>
    <s v="Charlotte White"/>
    <x v="1"/>
    <x v="5"/>
  </r>
  <r>
    <x v="3"/>
    <x v="39"/>
    <x v="1"/>
    <s v="None"/>
    <n v="883"/>
    <n v="10"/>
    <n v="7"/>
    <n v="6181"/>
    <n v="0"/>
    <n v="6181"/>
    <n v="6.181"/>
    <n v="4415"/>
    <n v="1766"/>
    <n v="1.766"/>
    <d v="2021-08-29T00:00:00"/>
    <x v="2"/>
    <s v="Q3"/>
    <x v="1"/>
    <s v="Abigail Lewis"/>
    <x v="1"/>
    <x v="7"/>
  </r>
  <r>
    <x v="1"/>
    <x v="43"/>
    <x v="1"/>
    <s v="None"/>
    <n v="2472"/>
    <n v="10"/>
    <n v="15"/>
    <n v="37080"/>
    <n v="0"/>
    <n v="37080"/>
    <n v="37.08"/>
    <n v="24720"/>
    <n v="12360"/>
    <n v="12.36"/>
    <d v="2021-02-27T00:00:00"/>
    <x v="4"/>
    <s v="Q1"/>
    <x v="1"/>
    <s v="Elizabeth Martin"/>
    <x v="1"/>
    <x v="3"/>
  </r>
  <r>
    <x v="3"/>
    <x v="26"/>
    <x v="1"/>
    <s v="None"/>
    <n v="1143"/>
    <n v="10"/>
    <n v="7"/>
    <n v="8001"/>
    <n v="0"/>
    <n v="8001"/>
    <n v="8.0009999999999994"/>
    <n v="5715"/>
    <n v="2286"/>
    <n v="2.286"/>
    <d v="2022-11-10T00:00:00"/>
    <x v="6"/>
    <s v="Q4"/>
    <x v="1"/>
    <s v="Michael Hill"/>
    <x v="1"/>
    <x v="2"/>
  </r>
  <r>
    <x v="3"/>
    <x v="3"/>
    <x v="1"/>
    <s v="None"/>
    <n v="1817"/>
    <n v="10"/>
    <n v="20"/>
    <n v="36340"/>
    <n v="0"/>
    <n v="36340"/>
    <n v="36.340000000000003"/>
    <n v="18170"/>
    <n v="18170"/>
    <n v="18.170000000000002"/>
    <d v="2022-01-18T00:00:00"/>
    <x v="1"/>
    <s v="Q1"/>
    <x v="1"/>
    <s v="Olivia Brown"/>
    <x v="1"/>
    <x v="3"/>
  </r>
  <r>
    <x v="3"/>
    <x v="71"/>
    <x v="1"/>
    <s v="None"/>
    <n v="1513"/>
    <n v="10"/>
    <n v="350"/>
    <n v="529550"/>
    <n v="0"/>
    <n v="529550"/>
    <n v="529.54999999999995"/>
    <n v="393380"/>
    <n v="136170"/>
    <n v="136.16999999999999"/>
    <d v="2022-02-11T00:00:00"/>
    <x v="4"/>
    <s v="Q1"/>
    <x v="1"/>
    <s v="Emily Hill"/>
    <x v="1"/>
    <x v="7"/>
  </r>
  <r>
    <x v="3"/>
    <x v="30"/>
    <x v="2"/>
    <s v="None"/>
    <n v="1493"/>
    <n v="120"/>
    <n v="7"/>
    <n v="10451"/>
    <n v="0"/>
    <n v="10451"/>
    <n v="10.451000000000001"/>
    <n v="7465"/>
    <n v="2986"/>
    <n v="2.9860000000000002"/>
    <d v="2022-03-04T00:00:00"/>
    <x v="8"/>
    <s v="Q1"/>
    <x v="1"/>
    <s v="Benjamin Lee"/>
    <x v="2"/>
    <x v="6"/>
  </r>
  <r>
    <x v="0"/>
    <x v="52"/>
    <x v="2"/>
    <s v="None"/>
    <n v="1804"/>
    <n v="120"/>
    <n v="125"/>
    <n v="225500"/>
    <n v="0"/>
    <n v="225500"/>
    <n v="225.5"/>
    <n v="216480"/>
    <n v="9020"/>
    <n v="9.02"/>
    <d v="2022-06-28T00:00:00"/>
    <x v="11"/>
    <s v="Q2"/>
    <x v="1"/>
    <s v="Samuel Hill"/>
    <x v="2"/>
    <x v="4"/>
  </r>
  <r>
    <x v="4"/>
    <x v="113"/>
    <x v="2"/>
    <s v="None"/>
    <n v="2161"/>
    <n v="120"/>
    <n v="12"/>
    <n v="25932"/>
    <n v="0"/>
    <n v="25932"/>
    <n v="25.931999999999999"/>
    <n v="6483"/>
    <n v="19449"/>
    <n v="19.449000000000002"/>
    <d v="2021-08-19T00:00:00"/>
    <x v="2"/>
    <s v="Q3"/>
    <x v="1"/>
    <s v="Harper Martin"/>
    <x v="2"/>
    <x v="1"/>
  </r>
  <r>
    <x v="3"/>
    <x v="27"/>
    <x v="2"/>
    <s v="None"/>
    <n v="1006"/>
    <n v="120"/>
    <n v="350"/>
    <n v="352100"/>
    <n v="0"/>
    <n v="352100"/>
    <n v="352.1"/>
    <n v="261560"/>
    <n v="90540"/>
    <n v="90.54"/>
    <d v="2022-10-04T00:00:00"/>
    <x v="9"/>
    <s v="Q4"/>
    <x v="1"/>
    <s v="Sofia Phillips"/>
    <x v="2"/>
    <x v="3"/>
  </r>
  <r>
    <x v="4"/>
    <x v="113"/>
    <x v="2"/>
    <s v="None"/>
    <n v="1545"/>
    <n v="120"/>
    <n v="12"/>
    <n v="18540"/>
    <n v="0"/>
    <n v="18540"/>
    <n v="18.54"/>
    <n v="4635"/>
    <n v="13905"/>
    <n v="13.904999999999999"/>
    <d v="2022-08-04T00:00:00"/>
    <x v="2"/>
    <s v="Q3"/>
    <x v="1"/>
    <s v="Harper Martin"/>
    <x v="2"/>
    <x v="1"/>
  </r>
  <r>
    <x v="0"/>
    <x v="14"/>
    <x v="2"/>
    <s v="None"/>
    <n v="2821"/>
    <n v="120"/>
    <n v="125"/>
    <n v="352625"/>
    <n v="0"/>
    <n v="352625"/>
    <n v="352.625"/>
    <n v="338520"/>
    <n v="14105"/>
    <n v="14.105"/>
    <d v="2022-08-19T00:00:00"/>
    <x v="2"/>
    <s v="Q3"/>
    <x v="1"/>
    <s v="Samuel Taylor"/>
    <x v="2"/>
    <x v="6"/>
  </r>
  <r>
    <x v="2"/>
    <x v="62"/>
    <x v="3"/>
    <s v="None"/>
    <n v="2001"/>
    <n v="250"/>
    <n v="300"/>
    <n v="600300"/>
    <n v="0"/>
    <n v="600300"/>
    <n v="600.29999999999995"/>
    <n v="500250"/>
    <n v="100050"/>
    <n v="100.05"/>
    <d v="2022-03-26T00:00:00"/>
    <x v="8"/>
    <s v="Q1"/>
    <x v="1"/>
    <s v="Logan Clark"/>
    <x v="3"/>
    <x v="6"/>
  </r>
  <r>
    <x v="4"/>
    <x v="66"/>
    <x v="3"/>
    <s v="None"/>
    <n v="2838"/>
    <n v="250"/>
    <n v="12"/>
    <n v="34056"/>
    <n v="0"/>
    <n v="34056"/>
    <n v="34.055999999999997"/>
    <n v="8514"/>
    <n v="25542"/>
    <n v="25.542000000000002"/>
    <d v="2022-07-03T00:00:00"/>
    <x v="3"/>
    <s v="Q3"/>
    <x v="1"/>
    <s v="Henry Phillips"/>
    <x v="3"/>
    <x v="2"/>
  </r>
  <r>
    <x v="1"/>
    <x v="86"/>
    <x v="3"/>
    <s v="None"/>
    <n v="2178"/>
    <n v="250"/>
    <n v="15"/>
    <n v="32670"/>
    <n v="0"/>
    <n v="32670"/>
    <n v="32.67"/>
    <n v="21780"/>
    <n v="10890"/>
    <n v="10.89"/>
    <d v="2021-07-24T00:00:00"/>
    <x v="3"/>
    <s v="Q3"/>
    <x v="1"/>
    <s v="Logan Phillips"/>
    <x v="3"/>
    <x v="6"/>
  </r>
  <r>
    <x v="1"/>
    <x v="38"/>
    <x v="3"/>
    <s v="None"/>
    <n v="888"/>
    <n v="250"/>
    <n v="15"/>
    <n v="13320"/>
    <n v="0"/>
    <n v="13320"/>
    <n v="13.32"/>
    <n v="8880"/>
    <n v="4440"/>
    <n v="4.4400000000000004"/>
    <d v="2021-02-03T00:00:00"/>
    <x v="4"/>
    <s v="Q1"/>
    <x v="1"/>
    <s v="Jackson Turner"/>
    <x v="3"/>
    <x v="6"/>
  </r>
  <r>
    <x v="2"/>
    <x v="61"/>
    <x v="3"/>
    <s v="None"/>
    <n v="2151"/>
    <n v="250"/>
    <n v="300"/>
    <n v="645300"/>
    <n v="0"/>
    <n v="645300"/>
    <n v="645.29999999999995"/>
    <n v="537750"/>
    <n v="107550"/>
    <n v="107.55"/>
    <d v="2021-05-23T00:00:00"/>
    <x v="10"/>
    <s v="Q2"/>
    <x v="1"/>
    <s v="Mia Lewis"/>
    <x v="3"/>
    <x v="5"/>
  </r>
  <r>
    <x v="3"/>
    <x v="54"/>
    <x v="3"/>
    <s v="None"/>
    <n v="1817"/>
    <n v="250"/>
    <n v="20"/>
    <n v="36340"/>
    <n v="0"/>
    <n v="36340"/>
    <n v="36.340000000000003"/>
    <n v="18170"/>
    <n v="18170"/>
    <n v="18.170000000000002"/>
    <d v="2022-12-15T00:00:00"/>
    <x v="7"/>
    <s v="Q4"/>
    <x v="1"/>
    <s v="Henry Turner"/>
    <x v="3"/>
    <x v="6"/>
  </r>
  <r>
    <x v="3"/>
    <x v="64"/>
    <x v="5"/>
    <s v="None"/>
    <n v="2750"/>
    <n v="260"/>
    <n v="350"/>
    <n v="962500"/>
    <n v="0"/>
    <n v="962500"/>
    <n v="962.5"/>
    <n v="715000"/>
    <n v="247500"/>
    <n v="247.5"/>
    <d v="2021-08-23T00:00:00"/>
    <x v="2"/>
    <s v="Q3"/>
    <x v="1"/>
    <s v="Samuel Wilson"/>
    <x v="5"/>
    <x v="0"/>
  </r>
  <r>
    <x v="4"/>
    <x v="17"/>
    <x v="5"/>
    <s v="None"/>
    <n v="1953"/>
    <n v="260"/>
    <n v="12"/>
    <n v="23436"/>
    <n v="0"/>
    <n v="23436"/>
    <n v="23.436"/>
    <n v="5859"/>
    <n v="17577"/>
    <n v="17.577000000000002"/>
    <d v="2021-10-13T00:00:00"/>
    <x v="9"/>
    <s v="Q4"/>
    <x v="1"/>
    <s v="Amelia Garcia"/>
    <x v="5"/>
    <x v="1"/>
  </r>
  <r>
    <x v="0"/>
    <x v="72"/>
    <x v="5"/>
    <s v="None"/>
    <n v="4219.5"/>
    <n v="260"/>
    <n v="125"/>
    <n v="527437.5"/>
    <n v="0"/>
    <n v="527437.5"/>
    <n v="527.4375"/>
    <n v="506340"/>
    <n v="21097.5"/>
    <n v="21.0975"/>
    <d v="2022-02-20T00:00:00"/>
    <x v="4"/>
    <s v="Q1"/>
    <x v="1"/>
    <s v="Benjamin Phillips"/>
    <x v="5"/>
    <x v="0"/>
  </r>
  <r>
    <x v="3"/>
    <x v="64"/>
    <x v="5"/>
    <s v="None"/>
    <n v="1899"/>
    <n v="260"/>
    <n v="20"/>
    <n v="37980"/>
    <n v="0"/>
    <n v="37980"/>
    <n v="37.979999999999997"/>
    <n v="18990"/>
    <n v="18990"/>
    <n v="18.989999999999998"/>
    <d v="2022-07-03T00:00:00"/>
    <x v="3"/>
    <s v="Q3"/>
    <x v="1"/>
    <s v="Samuel Wilson"/>
    <x v="5"/>
    <x v="0"/>
  </r>
  <r>
    <x v="3"/>
    <x v="34"/>
    <x v="5"/>
    <s v="None"/>
    <n v="1686"/>
    <n v="260"/>
    <n v="7"/>
    <n v="11802"/>
    <n v="0"/>
    <n v="11802"/>
    <n v="11.802"/>
    <n v="8430"/>
    <n v="3372"/>
    <n v="3.3719999999999999"/>
    <d v="2022-09-14T00:00:00"/>
    <x v="0"/>
    <s v="Q3"/>
    <x v="1"/>
    <s v="Samuel Johnson"/>
    <x v="5"/>
    <x v="2"/>
  </r>
  <r>
    <x v="4"/>
    <x v="17"/>
    <x v="5"/>
    <s v="None"/>
    <n v="2141"/>
    <n v="260"/>
    <n v="12"/>
    <n v="25692"/>
    <n v="0"/>
    <n v="25692"/>
    <n v="25.692"/>
    <n v="6423"/>
    <n v="19269"/>
    <n v="19.268999999999998"/>
    <d v="2021-11-15T00:00:00"/>
    <x v="6"/>
    <s v="Q4"/>
    <x v="1"/>
    <s v="Amelia Garcia"/>
    <x v="5"/>
    <x v="1"/>
  </r>
  <r>
    <x v="3"/>
    <x v="63"/>
    <x v="5"/>
    <s v="None"/>
    <n v="1143"/>
    <n v="260"/>
    <n v="7"/>
    <n v="8001"/>
    <n v="0"/>
    <n v="8001"/>
    <n v="8.0009999999999994"/>
    <n v="5715"/>
    <n v="2286"/>
    <n v="2.286"/>
    <d v="2022-04-23T00:00:00"/>
    <x v="5"/>
    <s v="Q2"/>
    <x v="1"/>
    <s v="Charlotte Anderson"/>
    <x v="5"/>
    <x v="7"/>
  </r>
  <r>
    <x v="1"/>
    <x v="45"/>
    <x v="5"/>
    <s v="None"/>
    <n v="615"/>
    <n v="260"/>
    <n v="15"/>
    <n v="9225"/>
    <n v="0"/>
    <n v="9225"/>
    <n v="9.2249999999999996"/>
    <n v="6150"/>
    <n v="3075"/>
    <n v="3.0750000000000002"/>
    <d v="2021-12-26T00:00:00"/>
    <x v="7"/>
    <s v="Q4"/>
    <x v="1"/>
    <s v="Avery Anderson"/>
    <x v="5"/>
    <x v="5"/>
  </r>
  <r>
    <x v="3"/>
    <x v="51"/>
    <x v="1"/>
    <s v="Low"/>
    <n v="3945"/>
    <n v="10"/>
    <n v="7"/>
    <n v="27615"/>
    <n v="276.14999999999998"/>
    <n v="27338.850000000002"/>
    <n v="27.338850000000001"/>
    <n v="19725"/>
    <n v="7613.8500000000022"/>
    <n v="7.613850000000002"/>
    <d v="2021-09-23T00:00:00"/>
    <x v="0"/>
    <s v="Q3"/>
    <x v="1"/>
    <s v="Charlotte Martin"/>
    <x v="1"/>
    <x v="3"/>
  </r>
  <r>
    <x v="1"/>
    <x v="1"/>
    <x v="1"/>
    <s v="Low"/>
    <n v="2296"/>
    <n v="10"/>
    <n v="15"/>
    <n v="34440"/>
    <n v="344.4"/>
    <n v="34095.599999999999"/>
    <n v="34.095599999999997"/>
    <n v="22960"/>
    <n v="11135.599999999999"/>
    <n v="11.135599999999998"/>
    <d v="2021-12-16T00:00:00"/>
    <x v="7"/>
    <s v="Q4"/>
    <x v="1"/>
    <s v="Emma Johnson"/>
    <x v="1"/>
    <x v="1"/>
  </r>
  <r>
    <x v="3"/>
    <x v="51"/>
    <x v="1"/>
    <s v="Low"/>
    <n v="1030"/>
    <n v="10"/>
    <n v="7"/>
    <n v="7210"/>
    <n v="72.099999999999994"/>
    <n v="7137.9"/>
    <n v="7.1378999999999992"/>
    <n v="5150"/>
    <n v="1987.8999999999996"/>
    <n v="1.9878999999999996"/>
    <d v="2022-08-12T00:00:00"/>
    <x v="2"/>
    <s v="Q3"/>
    <x v="1"/>
    <s v="Charlotte Martin"/>
    <x v="1"/>
    <x v="3"/>
  </r>
  <r>
    <x v="3"/>
    <x v="53"/>
    <x v="2"/>
    <s v="Low"/>
    <n v="639"/>
    <n v="120"/>
    <n v="7"/>
    <n v="4473"/>
    <n v="44.73"/>
    <n v="4428.2700000000004"/>
    <n v="4.4282700000000004"/>
    <n v="3195"/>
    <n v="1233.2700000000004"/>
    <n v="1.2332700000000005"/>
    <d v="2021-10-31T00:00:00"/>
    <x v="9"/>
    <s v="Q4"/>
    <x v="1"/>
    <s v="Harper Wilson"/>
    <x v="2"/>
    <x v="5"/>
  </r>
  <r>
    <x v="3"/>
    <x v="54"/>
    <x v="3"/>
    <s v="Low"/>
    <n v="1326"/>
    <n v="250"/>
    <n v="7"/>
    <n v="9282"/>
    <n v="92.82"/>
    <n v="9189.18"/>
    <n v="9.1891800000000003"/>
    <n v="6630"/>
    <n v="2559.1800000000003"/>
    <n v="2.5591800000000005"/>
    <d v="2022-03-19T00:00:00"/>
    <x v="8"/>
    <s v="Q1"/>
    <x v="1"/>
    <s v="Henry Turner"/>
    <x v="3"/>
    <x v="6"/>
  </r>
  <r>
    <x v="4"/>
    <x v="83"/>
    <x v="4"/>
    <s v="Low"/>
    <n v="1858"/>
    <n v="3"/>
    <n v="12"/>
    <n v="22296"/>
    <n v="222.96"/>
    <n v="22073.040000000001"/>
    <n v="22.073040000000002"/>
    <n v="5574"/>
    <n v="16499.04"/>
    <n v="16.499040000000001"/>
    <d v="2022-09-07T00:00:00"/>
    <x v="0"/>
    <s v="Q3"/>
    <x v="1"/>
    <s v="Emily Martin"/>
    <x v="4"/>
    <x v="3"/>
  </r>
  <r>
    <x v="3"/>
    <x v="65"/>
    <x v="4"/>
    <s v="Low"/>
    <n v="1210"/>
    <n v="3"/>
    <n v="350"/>
    <n v="423500"/>
    <n v="4235"/>
    <n v="419265"/>
    <n v="419.26499999999999"/>
    <n v="314600"/>
    <n v="104665"/>
    <n v="104.66500000000001"/>
    <d v="2021-06-27T00:00:00"/>
    <x v="11"/>
    <s v="Q2"/>
    <x v="1"/>
    <s v="Harper Turner"/>
    <x v="4"/>
    <x v="1"/>
  </r>
  <r>
    <x v="3"/>
    <x v="56"/>
    <x v="4"/>
    <s v="Low"/>
    <n v="2529"/>
    <n v="3"/>
    <n v="7"/>
    <n v="17703"/>
    <n v="177.03"/>
    <n v="17525.97"/>
    <n v="17.525970000000001"/>
    <n v="12645"/>
    <n v="4880.9699999999993"/>
    <n v="4.8809699999999996"/>
    <d v="2021-08-20T00:00:00"/>
    <x v="2"/>
    <s v="Q3"/>
    <x v="1"/>
    <s v="Jackson Hill"/>
    <x v="4"/>
    <x v="0"/>
  </r>
  <r>
    <x v="4"/>
    <x v="35"/>
    <x v="4"/>
    <s v="Low"/>
    <n v="1445"/>
    <n v="3"/>
    <n v="12"/>
    <n v="17340"/>
    <n v="173.4"/>
    <n v="17166.599999999999"/>
    <n v="17.166599999999999"/>
    <n v="4335"/>
    <n v="12831.599999999999"/>
    <n v="12.831599999999998"/>
    <d v="2021-08-10T00:00:00"/>
    <x v="2"/>
    <s v="Q3"/>
    <x v="1"/>
    <s v="Harper Anderson"/>
    <x v="4"/>
    <x v="3"/>
  </r>
  <r>
    <x v="4"/>
    <x v="87"/>
    <x v="4"/>
    <s v="Low"/>
    <n v="2671"/>
    <n v="3"/>
    <n v="12"/>
    <n v="32052"/>
    <n v="320.52"/>
    <n v="31731.48"/>
    <n v="31.731480000000001"/>
    <n v="8013"/>
    <n v="23718.48"/>
    <n v="23.71848"/>
    <d v="2022-12-10T00:00:00"/>
    <x v="7"/>
    <s v="Q4"/>
    <x v="1"/>
    <s v="Charlotte Hill"/>
    <x v="4"/>
    <x v="7"/>
  </r>
  <r>
    <x v="3"/>
    <x v="65"/>
    <x v="4"/>
    <s v="Low"/>
    <n v="1397"/>
    <n v="3"/>
    <n v="350"/>
    <n v="488950"/>
    <n v="4889.5"/>
    <n v="484060.5"/>
    <n v="484.06049999999999"/>
    <n v="363220"/>
    <n v="120840.5"/>
    <n v="120.84050000000001"/>
    <d v="2021-08-03T00:00:00"/>
    <x v="2"/>
    <s v="Q3"/>
    <x v="1"/>
    <s v="Harper Turner"/>
    <x v="4"/>
    <x v="1"/>
  </r>
  <r>
    <x v="3"/>
    <x v="20"/>
    <x v="4"/>
    <s v="Low"/>
    <n v="2155"/>
    <n v="3"/>
    <n v="350"/>
    <n v="754250"/>
    <n v="7542.5"/>
    <n v="746707.5"/>
    <n v="746.70749999999998"/>
    <n v="560300"/>
    <n v="186407.5"/>
    <n v="186.4075"/>
    <d v="2021-04-06T00:00:00"/>
    <x v="5"/>
    <s v="Q2"/>
    <x v="1"/>
    <s v="Aiden Lewis"/>
    <x v="4"/>
    <x v="4"/>
  </r>
  <r>
    <x v="1"/>
    <x v="111"/>
    <x v="0"/>
    <s v="Low"/>
    <n v="2214"/>
    <n v="5"/>
    <n v="15"/>
    <n v="33210"/>
    <n v="332.1"/>
    <n v="32877.9"/>
    <n v="32.877900000000004"/>
    <n v="22140"/>
    <n v="10737.900000000001"/>
    <n v="10.737900000000002"/>
    <d v="2021-01-15T00:00:00"/>
    <x v="1"/>
    <s v="Q1"/>
    <x v="1"/>
    <s v="Charlotte Hill"/>
    <x v="0"/>
    <x v="7"/>
  </r>
  <r>
    <x v="2"/>
    <x v="11"/>
    <x v="0"/>
    <s v="Low"/>
    <n v="2301"/>
    <n v="5"/>
    <n v="300"/>
    <n v="690300"/>
    <n v="6903"/>
    <n v="683397"/>
    <n v="683.39700000000005"/>
    <n v="575250"/>
    <n v="108147"/>
    <n v="108.14700000000001"/>
    <d v="2021-11-28T00:00:00"/>
    <x v="6"/>
    <s v="Q4"/>
    <x v="1"/>
    <s v="Mia Thomas"/>
    <x v="0"/>
    <x v="3"/>
  </r>
  <r>
    <x v="3"/>
    <x v="58"/>
    <x v="0"/>
    <s v="Low"/>
    <n v="1375.5"/>
    <n v="5"/>
    <n v="20"/>
    <n v="27510"/>
    <n v="275.10000000000002"/>
    <n v="27234.899999999998"/>
    <n v="27.234899999999996"/>
    <n v="13755"/>
    <n v="13479.899999999998"/>
    <n v="13.479899999999997"/>
    <d v="2022-11-21T00:00:00"/>
    <x v="6"/>
    <s v="Q4"/>
    <x v="1"/>
    <s v="Aiden Martin"/>
    <x v="0"/>
    <x v="2"/>
  </r>
  <r>
    <x v="3"/>
    <x v="42"/>
    <x v="0"/>
    <s v="Low"/>
    <n v="1830"/>
    <n v="5"/>
    <n v="7"/>
    <n v="12810"/>
    <n v="128.1"/>
    <n v="12681.9"/>
    <n v="12.681899999999999"/>
    <n v="9150"/>
    <n v="3531.8999999999996"/>
    <n v="3.5318999999999998"/>
    <d v="2021-08-07T00:00:00"/>
    <x v="2"/>
    <s v="Q3"/>
    <x v="1"/>
    <s v="Sebastian Phillips"/>
    <x v="0"/>
    <x v="2"/>
  </r>
  <r>
    <x v="1"/>
    <x v="25"/>
    <x v="1"/>
    <s v="Low"/>
    <n v="1514"/>
    <n v="10"/>
    <n v="15"/>
    <n v="22710"/>
    <n v="227.1"/>
    <n v="22482.9"/>
    <n v="22.482900000000001"/>
    <n v="15140"/>
    <n v="7342.9000000000015"/>
    <n v="7.3429000000000011"/>
    <d v="2022-09-07T00:00:00"/>
    <x v="0"/>
    <s v="Q3"/>
    <x v="1"/>
    <s v="Avery Turner"/>
    <x v="1"/>
    <x v="1"/>
  </r>
  <r>
    <x v="3"/>
    <x v="26"/>
    <x v="1"/>
    <s v="Low"/>
    <n v="4492.5"/>
    <n v="10"/>
    <n v="7"/>
    <n v="31447.5"/>
    <n v="314.47500000000002"/>
    <n v="31133.024999999998"/>
    <n v="31.133024999999996"/>
    <n v="22462.5"/>
    <n v="8670.5249999999978"/>
    <n v="8.6705249999999978"/>
    <d v="2021-02-17T00:00:00"/>
    <x v="4"/>
    <s v="Q1"/>
    <x v="1"/>
    <s v="Michael Hill"/>
    <x v="1"/>
    <x v="2"/>
  </r>
  <r>
    <x v="0"/>
    <x v="114"/>
    <x v="1"/>
    <s v="Low"/>
    <n v="727"/>
    <n v="10"/>
    <n v="125"/>
    <n v="90875"/>
    <n v="908.75"/>
    <n v="89966.25"/>
    <n v="89.966250000000002"/>
    <n v="87240"/>
    <n v="2726.25"/>
    <n v="2.7262499999999998"/>
    <d v="2022-03-05T00:00:00"/>
    <x v="8"/>
    <s v="Q1"/>
    <x v="1"/>
    <s v="Henry Garcia"/>
    <x v="1"/>
    <x v="2"/>
  </r>
  <r>
    <x v="0"/>
    <x v="50"/>
    <x v="1"/>
    <s v="Low"/>
    <n v="787"/>
    <n v="10"/>
    <n v="125"/>
    <n v="98375"/>
    <n v="983.75"/>
    <n v="97391.25"/>
    <n v="97.391249999999999"/>
    <n v="94440"/>
    <n v="2951.25"/>
    <n v="2.9512499999999999"/>
    <d v="2021-06-24T00:00:00"/>
    <x v="11"/>
    <s v="Q2"/>
    <x v="1"/>
    <s v="Logan Phillips"/>
    <x v="1"/>
    <x v="2"/>
  </r>
  <r>
    <x v="0"/>
    <x v="23"/>
    <x v="1"/>
    <s v="Low"/>
    <n v="1823"/>
    <n v="10"/>
    <n v="125"/>
    <n v="227875"/>
    <n v="2278.75"/>
    <n v="225596.25"/>
    <n v="225.59625"/>
    <n v="218760"/>
    <n v="6836.25"/>
    <n v="6.8362499999999997"/>
    <d v="2022-11-30T00:00:00"/>
    <x v="6"/>
    <s v="Q4"/>
    <x v="1"/>
    <s v="Elizabeth Green"/>
    <x v="1"/>
    <x v="7"/>
  </r>
  <r>
    <x v="1"/>
    <x v="37"/>
    <x v="1"/>
    <s v="Low"/>
    <n v="747"/>
    <n v="10"/>
    <n v="15"/>
    <n v="11205"/>
    <n v="112.05"/>
    <n v="11092.95"/>
    <n v="11.09295"/>
    <n v="7470"/>
    <n v="3622.9500000000007"/>
    <n v="3.6229500000000008"/>
    <d v="2021-06-08T00:00:00"/>
    <x v="11"/>
    <s v="Q2"/>
    <x v="1"/>
    <s v="Amelia Wilson"/>
    <x v="1"/>
    <x v="5"/>
  </r>
  <r>
    <x v="2"/>
    <x v="115"/>
    <x v="1"/>
    <s v="Low"/>
    <n v="2905"/>
    <n v="10"/>
    <n v="300"/>
    <n v="871500"/>
    <n v="8715"/>
    <n v="862785"/>
    <n v="862.78499999999997"/>
    <n v="726250"/>
    <n v="136535"/>
    <n v="136.535"/>
    <d v="2022-01-17T00:00:00"/>
    <x v="1"/>
    <s v="Q1"/>
    <x v="1"/>
    <s v="Amelia Phillips"/>
    <x v="1"/>
    <x v="3"/>
  </r>
  <r>
    <x v="3"/>
    <x v="51"/>
    <x v="1"/>
    <s v="Low"/>
    <n v="2155"/>
    <n v="10"/>
    <n v="350"/>
    <n v="754250"/>
    <n v="7542.5"/>
    <n v="746707.5"/>
    <n v="746.70749999999998"/>
    <n v="560300"/>
    <n v="186407.5"/>
    <n v="186.4075"/>
    <d v="2022-08-04T00:00:00"/>
    <x v="2"/>
    <s v="Q3"/>
    <x v="1"/>
    <s v="Charlotte Martin"/>
    <x v="1"/>
    <x v="3"/>
  </r>
  <r>
    <x v="3"/>
    <x v="53"/>
    <x v="2"/>
    <s v="Low"/>
    <n v="3864"/>
    <n v="120"/>
    <n v="20"/>
    <n v="77280"/>
    <n v="772.80000000000007"/>
    <n v="76507.200000000012"/>
    <n v="76.507200000000012"/>
    <n v="38640"/>
    <n v="37867.200000000004"/>
    <n v="37.867200000000004"/>
    <d v="2021-10-13T00:00:00"/>
    <x v="9"/>
    <s v="Q4"/>
    <x v="1"/>
    <s v="Harper Wilson"/>
    <x v="2"/>
    <x v="5"/>
  </r>
  <r>
    <x v="3"/>
    <x v="30"/>
    <x v="2"/>
    <s v="Low"/>
    <n v="362"/>
    <n v="120"/>
    <n v="7"/>
    <n v="2534"/>
    <n v="25.34"/>
    <n v="2508.66"/>
    <n v="2.5086599999999999"/>
    <n v="1810"/>
    <n v="698.65999999999985"/>
    <n v="0.69865999999999984"/>
    <d v="2022-11-01T00:00:00"/>
    <x v="6"/>
    <s v="Q4"/>
    <x v="1"/>
    <s v="Benjamin Lee"/>
    <x v="2"/>
    <x v="6"/>
  </r>
  <r>
    <x v="0"/>
    <x v="6"/>
    <x v="2"/>
    <s v="Low"/>
    <n v="923"/>
    <n v="120"/>
    <n v="125"/>
    <n v="115375"/>
    <n v="1153.75"/>
    <n v="114221.25"/>
    <n v="114.22125"/>
    <n v="110760"/>
    <n v="3461.25"/>
    <n v="3.4612500000000002"/>
    <d v="2022-04-04T00:00:00"/>
    <x v="5"/>
    <s v="Q2"/>
    <x v="1"/>
    <s v="Ethan Miller"/>
    <x v="2"/>
    <x v="6"/>
  </r>
  <r>
    <x v="3"/>
    <x v="55"/>
    <x v="3"/>
    <s v="Low"/>
    <n v="263"/>
    <n v="250"/>
    <n v="7"/>
    <n v="1841"/>
    <n v="18.41"/>
    <n v="1822.59"/>
    <n v="1.8225899999999999"/>
    <n v="1315"/>
    <n v="507.58999999999992"/>
    <n v="0.50758999999999987"/>
    <d v="2022-12-22T00:00:00"/>
    <x v="7"/>
    <s v="Q4"/>
    <x v="1"/>
    <s v="Amelia Perez"/>
    <x v="3"/>
    <x v="7"/>
  </r>
  <r>
    <x v="3"/>
    <x v="54"/>
    <x v="3"/>
    <s v="Low"/>
    <n v="943.5"/>
    <n v="250"/>
    <n v="350"/>
    <n v="330225"/>
    <n v="3302.25"/>
    <n v="326922.75"/>
    <n v="326.92275000000001"/>
    <n v="245310"/>
    <n v="81612.75"/>
    <n v="81.612750000000005"/>
    <d v="2021-09-21T00:00:00"/>
    <x v="0"/>
    <s v="Q3"/>
    <x v="1"/>
    <s v="Henry Turner"/>
    <x v="3"/>
    <x v="6"/>
  </r>
  <r>
    <x v="0"/>
    <x v="116"/>
    <x v="3"/>
    <s v="Low"/>
    <n v="727"/>
    <n v="250"/>
    <n v="125"/>
    <n v="90875"/>
    <n v="908.75"/>
    <n v="89966.25"/>
    <n v="89.966250000000002"/>
    <n v="87240"/>
    <n v="2726.25"/>
    <n v="2.7262499999999998"/>
    <d v="2021-04-30T00:00:00"/>
    <x v="5"/>
    <s v="Q2"/>
    <x v="1"/>
    <s v="Jackson Hill"/>
    <x v="3"/>
    <x v="4"/>
  </r>
  <r>
    <x v="0"/>
    <x v="117"/>
    <x v="3"/>
    <s v="Low"/>
    <n v="787"/>
    <n v="250"/>
    <n v="125"/>
    <n v="98375"/>
    <n v="983.75"/>
    <n v="97391.25"/>
    <n v="97.391249999999999"/>
    <n v="94440"/>
    <n v="2951.25"/>
    <n v="2.9512499999999999"/>
    <d v="2021-05-27T00:00:00"/>
    <x v="10"/>
    <s v="Q2"/>
    <x v="1"/>
    <s v="Abigail Martin"/>
    <x v="3"/>
    <x v="5"/>
  </r>
  <r>
    <x v="2"/>
    <x v="31"/>
    <x v="3"/>
    <s v="Low"/>
    <n v="986"/>
    <n v="250"/>
    <n v="300"/>
    <n v="295800"/>
    <n v="2958"/>
    <n v="292842"/>
    <n v="292.84199999999998"/>
    <n v="246500"/>
    <n v="46342"/>
    <n v="46.341999999999999"/>
    <d v="2022-10-09T00:00:00"/>
    <x v="9"/>
    <s v="Q4"/>
    <x v="1"/>
    <s v="Mia White"/>
    <x v="3"/>
    <x v="7"/>
  </r>
  <r>
    <x v="3"/>
    <x v="33"/>
    <x v="3"/>
    <s v="Low"/>
    <n v="1397"/>
    <n v="250"/>
    <n v="350"/>
    <n v="488950"/>
    <n v="4889.5"/>
    <n v="484060.5"/>
    <n v="484.06049999999999"/>
    <n v="363220"/>
    <n v="120840.5"/>
    <n v="120.84050000000001"/>
    <d v="2022-10-09T00:00:00"/>
    <x v="9"/>
    <s v="Q4"/>
    <x v="1"/>
    <s v="Charlotte Davis"/>
    <x v="3"/>
    <x v="1"/>
  </r>
  <r>
    <x v="0"/>
    <x v="117"/>
    <x v="3"/>
    <s v="Low"/>
    <n v="1744"/>
    <n v="250"/>
    <n v="125"/>
    <n v="218000"/>
    <n v="2180"/>
    <n v="215820"/>
    <n v="215.82"/>
    <n v="209280"/>
    <n v="6540"/>
    <n v="6.54"/>
    <d v="2021-09-21T00:00:00"/>
    <x v="0"/>
    <s v="Q3"/>
    <x v="1"/>
    <s v="Abigail Martin"/>
    <x v="3"/>
    <x v="5"/>
  </r>
  <r>
    <x v="0"/>
    <x v="93"/>
    <x v="4"/>
    <s v="Low"/>
    <n v="742.5"/>
    <n v="3"/>
    <n v="125"/>
    <n v="92812.5"/>
    <n v="1856.25"/>
    <n v="90956.25"/>
    <n v="90.956249999999997"/>
    <n v="89100"/>
    <n v="1856.25"/>
    <n v="1.85625"/>
    <d v="2022-05-27T00:00:00"/>
    <x v="10"/>
    <s v="Q2"/>
    <x v="1"/>
    <s v="Abigail Martin"/>
    <x v="4"/>
    <x v="5"/>
  </r>
  <r>
    <x v="4"/>
    <x v="35"/>
    <x v="4"/>
    <s v="Low"/>
    <n v="1295"/>
    <n v="3"/>
    <n v="12"/>
    <n v="15540"/>
    <n v="310.8"/>
    <n v="15229.2"/>
    <n v="15.229200000000001"/>
    <n v="3885"/>
    <n v="11344.2"/>
    <n v="11.344200000000001"/>
    <d v="2021-05-03T00:00:00"/>
    <x v="10"/>
    <s v="Q2"/>
    <x v="1"/>
    <s v="Harper Anderson"/>
    <x v="4"/>
    <x v="3"/>
  </r>
  <r>
    <x v="3"/>
    <x v="41"/>
    <x v="4"/>
    <s v="Low"/>
    <n v="2852"/>
    <n v="3"/>
    <n v="350"/>
    <n v="998200"/>
    <n v="19964"/>
    <n v="978236"/>
    <n v="978.23599999999999"/>
    <n v="741520"/>
    <n v="236716"/>
    <n v="236.71600000000001"/>
    <d v="2021-07-20T00:00:00"/>
    <x v="3"/>
    <s v="Q3"/>
    <x v="1"/>
    <s v="Emily Garcia"/>
    <x v="4"/>
    <x v="1"/>
  </r>
  <r>
    <x v="4"/>
    <x v="118"/>
    <x v="0"/>
    <s v="Low"/>
    <n v="1142"/>
    <n v="5"/>
    <n v="12"/>
    <n v="13704"/>
    <n v="274.08"/>
    <n v="13429.92"/>
    <n v="13.429919999999999"/>
    <n v="3426"/>
    <n v="10003.92"/>
    <n v="10.003920000000001"/>
    <d v="2022-11-10T00:00:00"/>
    <x v="6"/>
    <s v="Q4"/>
    <x v="1"/>
    <s v="Aiden Garcia"/>
    <x v="0"/>
    <x v="6"/>
  </r>
  <r>
    <x v="3"/>
    <x v="98"/>
    <x v="0"/>
    <s v="Low"/>
    <n v="1566"/>
    <n v="5"/>
    <n v="20"/>
    <n v="31320"/>
    <n v="626.4"/>
    <n v="30693.599999999999"/>
    <n v="30.6936"/>
    <n v="15660"/>
    <n v="15033.599999999999"/>
    <n v="15.033599999999998"/>
    <d v="2021-07-17T00:00:00"/>
    <x v="3"/>
    <s v="Q3"/>
    <x v="1"/>
    <s v="Logan Martin"/>
    <x v="0"/>
    <x v="2"/>
  </r>
  <r>
    <x v="4"/>
    <x v="119"/>
    <x v="0"/>
    <s v="Low"/>
    <n v="690"/>
    <n v="5"/>
    <n v="12"/>
    <n v="8280"/>
    <n v="165.6"/>
    <n v="8114.4"/>
    <n v="8.1143999999999998"/>
    <n v="2070"/>
    <n v="6044.4"/>
    <n v="6.0443999999999996"/>
    <d v="2022-07-26T00:00:00"/>
    <x v="3"/>
    <s v="Q3"/>
    <x v="1"/>
    <s v="Emily Hill"/>
    <x v="0"/>
    <x v="7"/>
  </r>
  <r>
    <x v="1"/>
    <x v="5"/>
    <x v="1"/>
    <s v="Low"/>
    <n v="2363"/>
    <n v="10"/>
    <n v="15"/>
    <n v="35445"/>
    <n v="708.9"/>
    <n v="34736.1"/>
    <n v="34.7361"/>
    <n v="23630"/>
    <n v="11106.099999999999"/>
    <n v="11.106099999999998"/>
    <d v="2022-10-24T00:00:00"/>
    <x v="9"/>
    <s v="Q4"/>
    <x v="1"/>
    <s v="Ava Davis"/>
    <x v="1"/>
    <x v="5"/>
  </r>
  <r>
    <x v="2"/>
    <x v="120"/>
    <x v="1"/>
    <s v="Low"/>
    <n v="918"/>
    <n v="10"/>
    <n v="300"/>
    <n v="275400"/>
    <n v="5508"/>
    <n v="269892"/>
    <n v="269.892"/>
    <n v="229500"/>
    <n v="40392"/>
    <n v="40.392000000000003"/>
    <d v="2021-06-02T00:00:00"/>
    <x v="11"/>
    <s v="Q2"/>
    <x v="1"/>
    <s v="Benjamin Phillips"/>
    <x v="1"/>
    <x v="0"/>
  </r>
  <r>
    <x v="2"/>
    <x v="68"/>
    <x v="1"/>
    <s v="Low"/>
    <n v="1728"/>
    <n v="10"/>
    <n v="300"/>
    <n v="518400"/>
    <n v="10368"/>
    <n v="508032"/>
    <n v="508.03199999999998"/>
    <n v="432000"/>
    <n v="76032"/>
    <n v="76.031999999999996"/>
    <d v="2021-07-29T00:00:00"/>
    <x v="3"/>
    <s v="Q3"/>
    <x v="1"/>
    <s v="Jackson Hill"/>
    <x v="1"/>
    <x v="4"/>
  </r>
  <r>
    <x v="4"/>
    <x v="4"/>
    <x v="1"/>
    <s v="Low"/>
    <n v="1142"/>
    <n v="10"/>
    <n v="12"/>
    <n v="13704"/>
    <n v="274.08"/>
    <n v="13429.92"/>
    <n v="13.429919999999999"/>
    <n v="3426"/>
    <n v="10003.92"/>
    <n v="10.003920000000001"/>
    <d v="2021-05-20T00:00:00"/>
    <x v="10"/>
    <s v="Q2"/>
    <x v="1"/>
    <s v="Liam Jones"/>
    <x v="1"/>
    <x v="4"/>
  </r>
  <r>
    <x v="0"/>
    <x v="23"/>
    <x v="1"/>
    <s v="Low"/>
    <n v="662"/>
    <n v="10"/>
    <n v="125"/>
    <n v="82750"/>
    <n v="1655"/>
    <n v="81095"/>
    <n v="81.094999999999999"/>
    <n v="79440"/>
    <n v="1655"/>
    <n v="1.655"/>
    <d v="2021-05-01T00:00:00"/>
    <x v="10"/>
    <s v="Q2"/>
    <x v="1"/>
    <s v="Elizabeth Green"/>
    <x v="1"/>
    <x v="7"/>
  </r>
  <r>
    <x v="4"/>
    <x v="59"/>
    <x v="1"/>
    <s v="Low"/>
    <n v="1295"/>
    <n v="10"/>
    <n v="12"/>
    <n v="15540"/>
    <n v="310.8"/>
    <n v="15229.2"/>
    <n v="15.229200000000001"/>
    <n v="3885"/>
    <n v="11344.2"/>
    <n v="11.344200000000001"/>
    <d v="2021-02-23T00:00:00"/>
    <x v="4"/>
    <s v="Q1"/>
    <x v="1"/>
    <s v="Emily Garcia"/>
    <x v="1"/>
    <x v="3"/>
  </r>
  <r>
    <x v="2"/>
    <x v="69"/>
    <x v="1"/>
    <s v="Low"/>
    <n v="1916"/>
    <n v="10"/>
    <n v="300"/>
    <n v="574800"/>
    <n v="11496"/>
    <n v="563304"/>
    <n v="563.30399999999997"/>
    <n v="479000"/>
    <n v="84304"/>
    <n v="84.304000000000002"/>
    <d v="2021-12-16T00:00:00"/>
    <x v="7"/>
    <s v="Q4"/>
    <x v="1"/>
    <s v="Abigail Garcia"/>
    <x v="1"/>
    <x v="5"/>
  </r>
  <r>
    <x v="3"/>
    <x v="3"/>
    <x v="1"/>
    <s v="Low"/>
    <n v="2852"/>
    <n v="10"/>
    <n v="350"/>
    <n v="998200"/>
    <n v="19964"/>
    <n v="978236"/>
    <n v="978.23599999999999"/>
    <n v="741520"/>
    <n v="236716"/>
    <n v="236.71600000000001"/>
    <d v="2021-04-19T00:00:00"/>
    <x v="5"/>
    <s v="Q2"/>
    <x v="1"/>
    <s v="Olivia Brown"/>
    <x v="1"/>
    <x v="3"/>
  </r>
  <r>
    <x v="0"/>
    <x v="121"/>
    <x v="1"/>
    <s v="Low"/>
    <n v="2729"/>
    <n v="10"/>
    <n v="125"/>
    <n v="341125"/>
    <n v="6822.5"/>
    <n v="334302.5"/>
    <n v="334.30250000000001"/>
    <n v="327480"/>
    <n v="6822.5"/>
    <n v="6.8224999999999998"/>
    <d v="2021-12-04T00:00:00"/>
    <x v="7"/>
    <s v="Q4"/>
    <x v="1"/>
    <s v="Mia Turner"/>
    <x v="1"/>
    <x v="1"/>
  </r>
  <r>
    <x v="4"/>
    <x v="24"/>
    <x v="1"/>
    <s v="Low"/>
    <n v="1055"/>
    <n v="10"/>
    <n v="12"/>
    <n v="12660"/>
    <n v="253.2"/>
    <n v="12406.8"/>
    <n v="12.406799999999999"/>
    <n v="3165"/>
    <n v="9241.7999999999993"/>
    <n v="9.2417999999999996"/>
    <d v="2021-02-06T00:00:00"/>
    <x v="4"/>
    <s v="Q1"/>
    <x v="1"/>
    <s v="Alexander Perez"/>
    <x v="1"/>
    <x v="0"/>
  </r>
  <r>
    <x v="4"/>
    <x v="70"/>
    <x v="1"/>
    <s v="Low"/>
    <n v="1084"/>
    <n v="10"/>
    <n v="12"/>
    <n v="13008"/>
    <n v="260.16000000000003"/>
    <n v="12747.84"/>
    <n v="12.74784"/>
    <n v="3252"/>
    <n v="9495.84"/>
    <n v="9.4958399999999994"/>
    <d v="2022-04-19T00:00:00"/>
    <x v="5"/>
    <s v="Q2"/>
    <x v="1"/>
    <s v="Aiden Perez"/>
    <x v="1"/>
    <x v="6"/>
  </r>
  <r>
    <x v="3"/>
    <x v="40"/>
    <x v="2"/>
    <s v="Low"/>
    <n v="1566"/>
    <n v="120"/>
    <n v="20"/>
    <n v="31320"/>
    <n v="626.4"/>
    <n v="30693.599999999999"/>
    <n v="30.6936"/>
    <n v="15660"/>
    <n v="15033.599999999999"/>
    <n v="15.033599999999998"/>
    <d v="2022-08-28T00:00:00"/>
    <x v="2"/>
    <s v="Q3"/>
    <x v="1"/>
    <s v="Aiden Clark"/>
    <x v="2"/>
    <x v="0"/>
  </r>
  <r>
    <x v="3"/>
    <x v="27"/>
    <x v="2"/>
    <s v="Low"/>
    <n v="2877"/>
    <n v="120"/>
    <n v="350"/>
    <n v="1006950"/>
    <n v="20139"/>
    <n v="986811"/>
    <n v="986.81100000000004"/>
    <n v="748020"/>
    <n v="238791"/>
    <n v="238.791"/>
    <d v="2022-09-17T00:00:00"/>
    <x v="0"/>
    <s v="Q3"/>
    <x v="1"/>
    <s v="Sofia Phillips"/>
    <x v="2"/>
    <x v="3"/>
  </r>
  <r>
    <x v="4"/>
    <x v="122"/>
    <x v="2"/>
    <s v="Low"/>
    <n v="1055"/>
    <n v="120"/>
    <n v="12"/>
    <n v="12660"/>
    <n v="253.2"/>
    <n v="12406.8"/>
    <n v="12.406799999999999"/>
    <n v="3165"/>
    <n v="9241.7999999999993"/>
    <n v="9.2417999999999996"/>
    <d v="2021-12-14T00:00:00"/>
    <x v="7"/>
    <s v="Q4"/>
    <x v="1"/>
    <s v="Logan Martin"/>
    <x v="2"/>
    <x v="2"/>
  </r>
  <r>
    <x v="4"/>
    <x v="123"/>
    <x v="2"/>
    <s v="Low"/>
    <n v="1084"/>
    <n v="120"/>
    <n v="12"/>
    <n v="13008"/>
    <n v="260.16000000000003"/>
    <n v="12747.84"/>
    <n v="12.74784"/>
    <n v="3252"/>
    <n v="9495.84"/>
    <n v="9.4958399999999994"/>
    <d v="2022-04-09T00:00:00"/>
    <x v="5"/>
    <s v="Q2"/>
    <x v="1"/>
    <s v="Charlotte Garcia"/>
    <x v="2"/>
    <x v="3"/>
  </r>
  <r>
    <x v="0"/>
    <x v="124"/>
    <x v="3"/>
    <s v="Low"/>
    <n v="662"/>
    <n v="250"/>
    <n v="125"/>
    <n v="82750"/>
    <n v="1655"/>
    <n v="81095"/>
    <n v="81.094999999999999"/>
    <n v="79440"/>
    <n v="1655"/>
    <n v="1.655"/>
    <d v="2022-12-06T00:00:00"/>
    <x v="7"/>
    <s v="Q4"/>
    <x v="1"/>
    <s v="Samuel Hill"/>
    <x v="3"/>
    <x v="4"/>
  </r>
  <r>
    <x v="3"/>
    <x v="55"/>
    <x v="3"/>
    <s v="Low"/>
    <n v="2877"/>
    <n v="250"/>
    <n v="350"/>
    <n v="1006950"/>
    <n v="20139"/>
    <n v="986811"/>
    <n v="986.81100000000004"/>
    <n v="748020"/>
    <n v="238791"/>
    <n v="238.791"/>
    <d v="2022-11-16T00:00:00"/>
    <x v="6"/>
    <s v="Q4"/>
    <x v="1"/>
    <s v="Amelia Perez"/>
    <x v="3"/>
    <x v="7"/>
  </r>
  <r>
    <x v="0"/>
    <x v="104"/>
    <x v="3"/>
    <s v="Low"/>
    <n v="2729"/>
    <n v="250"/>
    <n v="125"/>
    <n v="341125"/>
    <n v="6822.5"/>
    <n v="334302.5"/>
    <n v="334.30250000000001"/>
    <n v="327480"/>
    <n v="6822.5"/>
    <n v="6.8224999999999998"/>
    <d v="2022-12-13T00:00:00"/>
    <x v="7"/>
    <s v="Q4"/>
    <x v="1"/>
    <s v="Jackson Turner"/>
    <x v="3"/>
    <x v="0"/>
  </r>
  <r>
    <x v="2"/>
    <x v="125"/>
    <x v="5"/>
    <s v="Low"/>
    <n v="259"/>
    <n v="260"/>
    <n v="300"/>
    <n v="77700"/>
    <n v="1554"/>
    <n v="76146"/>
    <n v="76.146000000000001"/>
    <n v="64750"/>
    <n v="11396"/>
    <n v="11.396000000000001"/>
    <d v="2022-02-26T00:00:00"/>
    <x v="4"/>
    <s v="Q1"/>
    <x v="1"/>
    <s v="Harper Phillips"/>
    <x v="5"/>
    <x v="5"/>
  </r>
  <r>
    <x v="2"/>
    <x v="126"/>
    <x v="5"/>
    <s v="Low"/>
    <n v="1101"/>
    <n v="260"/>
    <n v="300"/>
    <n v="330300"/>
    <n v="6606"/>
    <n v="323694"/>
    <n v="323.69400000000002"/>
    <n v="275250"/>
    <n v="48444"/>
    <n v="48.444000000000003"/>
    <d v="2022-09-25T00:00:00"/>
    <x v="0"/>
    <s v="Q3"/>
    <x v="1"/>
    <s v="Henry Martin"/>
    <x v="5"/>
    <x v="6"/>
  </r>
  <r>
    <x v="0"/>
    <x v="72"/>
    <x v="5"/>
    <s v="Low"/>
    <n v="2276"/>
    <n v="260"/>
    <n v="125"/>
    <n v="284500"/>
    <n v="5690"/>
    <n v="278810"/>
    <n v="278.81"/>
    <n v="273120"/>
    <n v="5690"/>
    <n v="5.69"/>
    <d v="2022-09-23T00:00:00"/>
    <x v="0"/>
    <s v="Q3"/>
    <x v="1"/>
    <s v="Benjamin Phillips"/>
    <x v="5"/>
    <x v="0"/>
  </r>
  <r>
    <x v="3"/>
    <x v="63"/>
    <x v="5"/>
    <s v="Low"/>
    <n v="1236"/>
    <n v="260"/>
    <n v="20"/>
    <n v="24720"/>
    <n v="494.4"/>
    <n v="24225.599999999999"/>
    <n v="24.2256"/>
    <n v="12360"/>
    <n v="11865.599999999999"/>
    <n v="11.865599999999999"/>
    <d v="2021-02-03T00:00:00"/>
    <x v="4"/>
    <s v="Q1"/>
    <x v="1"/>
    <s v="Charlotte Anderson"/>
    <x v="5"/>
    <x v="7"/>
  </r>
  <r>
    <x v="3"/>
    <x v="64"/>
    <x v="5"/>
    <s v="Low"/>
    <n v="941"/>
    <n v="260"/>
    <n v="20"/>
    <n v="18820"/>
    <n v="376.4"/>
    <n v="18443.599999999999"/>
    <n v="18.4436"/>
    <n v="9410"/>
    <n v="9033.5999999999985"/>
    <n v="9.0335999999999981"/>
    <d v="2022-11-19T00:00:00"/>
    <x v="6"/>
    <s v="Q4"/>
    <x v="1"/>
    <s v="Samuel Wilson"/>
    <x v="5"/>
    <x v="0"/>
  </r>
  <r>
    <x v="2"/>
    <x v="127"/>
    <x v="5"/>
    <s v="Low"/>
    <n v="1916"/>
    <n v="260"/>
    <n v="300"/>
    <n v="574800"/>
    <n v="11496"/>
    <n v="563304"/>
    <n v="563.30399999999997"/>
    <n v="479000"/>
    <n v="84304"/>
    <n v="84.304000000000002"/>
    <d v="2022-05-30T00:00:00"/>
    <x v="10"/>
    <s v="Q2"/>
    <x v="1"/>
    <s v="Amelia Hill"/>
    <x v="5"/>
    <x v="7"/>
  </r>
  <r>
    <x v="0"/>
    <x v="84"/>
    <x v="4"/>
    <s v="Low"/>
    <n v="4243.5"/>
    <n v="3"/>
    <n v="125"/>
    <n v="530437.5"/>
    <n v="15913.125"/>
    <n v="514524.375"/>
    <n v="514.52437499999996"/>
    <n v="509220"/>
    <n v="5304.375"/>
    <n v="5.3043750000000003"/>
    <d v="2021-04-28T00:00:00"/>
    <x v="5"/>
    <s v="Q2"/>
    <x v="1"/>
    <s v="Benjamin Garcia"/>
    <x v="4"/>
    <x v="4"/>
  </r>
  <r>
    <x v="3"/>
    <x v="47"/>
    <x v="4"/>
    <s v="Low"/>
    <n v="2580"/>
    <n v="3"/>
    <n v="20"/>
    <n v="51600"/>
    <n v="1548"/>
    <n v="50052"/>
    <n v="50.052"/>
    <n v="25800"/>
    <n v="24252"/>
    <n v="24.251999999999999"/>
    <d v="2022-04-09T00:00:00"/>
    <x v="5"/>
    <s v="Q2"/>
    <x v="1"/>
    <s v="Sofia Turner"/>
    <x v="4"/>
    <x v="7"/>
  </r>
  <r>
    <x v="2"/>
    <x v="19"/>
    <x v="4"/>
    <s v="Low"/>
    <n v="689"/>
    <n v="3"/>
    <n v="300"/>
    <n v="206700"/>
    <n v="6201"/>
    <n v="200499"/>
    <n v="200.499"/>
    <n v="172250"/>
    <n v="28249"/>
    <n v="28.248999999999999"/>
    <d v="2022-10-23T00:00:00"/>
    <x v="9"/>
    <s v="Q4"/>
    <x v="1"/>
    <s v="Abigail Robinson"/>
    <x v="4"/>
    <x v="3"/>
  </r>
  <r>
    <x v="4"/>
    <x v="83"/>
    <x v="4"/>
    <s v="Low"/>
    <n v="1947"/>
    <n v="3"/>
    <n v="12"/>
    <n v="23364"/>
    <n v="700.92"/>
    <n v="22663.08"/>
    <n v="22.663080000000001"/>
    <n v="5841"/>
    <n v="16822.080000000002"/>
    <n v="16.822080000000003"/>
    <d v="2022-04-23T00:00:00"/>
    <x v="5"/>
    <s v="Q2"/>
    <x v="1"/>
    <s v="Emily Martin"/>
    <x v="4"/>
    <x v="3"/>
  </r>
  <r>
    <x v="3"/>
    <x v="36"/>
    <x v="0"/>
    <s v="Low"/>
    <n v="1958"/>
    <n v="5"/>
    <n v="7"/>
    <n v="13706"/>
    <n v="411.18"/>
    <n v="13294.82"/>
    <n v="13.29482"/>
    <n v="9790"/>
    <n v="3504.8199999999997"/>
    <n v="3.5048199999999996"/>
    <d v="2022-05-26T00:00:00"/>
    <x v="10"/>
    <s v="Q2"/>
    <x v="1"/>
    <s v="Henry Martinez"/>
    <x v="0"/>
    <x v="4"/>
  </r>
  <r>
    <x v="4"/>
    <x v="128"/>
    <x v="0"/>
    <s v="Low"/>
    <n v="1901"/>
    <n v="5"/>
    <n v="12"/>
    <n v="22812"/>
    <n v="684.36"/>
    <n v="22127.64"/>
    <n v="22.12764"/>
    <n v="5703"/>
    <n v="16424.64"/>
    <n v="16.42464"/>
    <d v="2022-03-13T00:00:00"/>
    <x v="8"/>
    <s v="Q1"/>
    <x v="1"/>
    <s v="Jackson Turner"/>
    <x v="0"/>
    <x v="0"/>
  </r>
  <r>
    <x v="3"/>
    <x v="58"/>
    <x v="0"/>
    <s v="Low"/>
    <n v="544"/>
    <n v="5"/>
    <n v="7"/>
    <n v="3808"/>
    <n v="114.24"/>
    <n v="3693.76"/>
    <n v="3.6937600000000002"/>
    <n v="2720"/>
    <n v="973.76000000000022"/>
    <n v="0.97376000000000018"/>
    <d v="2021-07-23T00:00:00"/>
    <x v="3"/>
    <s v="Q3"/>
    <x v="1"/>
    <s v="Aiden Martin"/>
    <x v="0"/>
    <x v="2"/>
  </r>
  <r>
    <x v="0"/>
    <x v="78"/>
    <x v="0"/>
    <s v="Low"/>
    <n v="1287"/>
    <n v="5"/>
    <n v="125"/>
    <n v="160875"/>
    <n v="4826.25"/>
    <n v="156048.75"/>
    <n v="156.04875000000001"/>
    <n v="154440"/>
    <n v="1608.75"/>
    <n v="1.6087499999999999"/>
    <d v="2021-09-27T00:00:00"/>
    <x v="0"/>
    <s v="Q3"/>
    <x v="1"/>
    <s v="Henry Turner"/>
    <x v="0"/>
    <x v="6"/>
  </r>
  <r>
    <x v="0"/>
    <x v="67"/>
    <x v="0"/>
    <s v="Low"/>
    <n v="1706"/>
    <n v="5"/>
    <n v="125"/>
    <n v="213250"/>
    <n v="6397.5"/>
    <n v="206852.5"/>
    <n v="206.85249999999999"/>
    <n v="204720"/>
    <n v="2132.5"/>
    <n v="2.1324999999999998"/>
    <d v="2021-05-15T00:00:00"/>
    <x v="10"/>
    <s v="Q2"/>
    <x v="1"/>
    <s v="Amelia Martin"/>
    <x v="0"/>
    <x v="3"/>
  </r>
  <r>
    <x v="2"/>
    <x v="120"/>
    <x v="1"/>
    <s v="Low"/>
    <n v="2434.5"/>
    <n v="10"/>
    <n v="300"/>
    <n v="730350"/>
    <n v="21910.5"/>
    <n v="708439.5"/>
    <n v="708.43949999999995"/>
    <n v="608625"/>
    <n v="99814.5"/>
    <n v="99.814499999999995"/>
    <d v="2022-05-25T00:00:00"/>
    <x v="10"/>
    <s v="Q2"/>
    <x v="1"/>
    <s v="Benjamin Phillips"/>
    <x v="1"/>
    <x v="0"/>
  </r>
  <r>
    <x v="0"/>
    <x v="121"/>
    <x v="1"/>
    <s v="Low"/>
    <n v="1774"/>
    <n v="10"/>
    <n v="125"/>
    <n v="221750"/>
    <n v="6652.5"/>
    <n v="215097.5"/>
    <n v="215.0975"/>
    <n v="212880"/>
    <n v="2217.5"/>
    <n v="2.2174999999999998"/>
    <d v="2022-10-03T00:00:00"/>
    <x v="9"/>
    <s v="Q4"/>
    <x v="1"/>
    <s v="Mia Turner"/>
    <x v="1"/>
    <x v="1"/>
  </r>
  <r>
    <x v="4"/>
    <x v="24"/>
    <x v="1"/>
    <s v="Low"/>
    <n v="1901"/>
    <n v="10"/>
    <n v="12"/>
    <n v="22812"/>
    <n v="684.36"/>
    <n v="22127.64"/>
    <n v="22.12764"/>
    <n v="5703"/>
    <n v="16424.64"/>
    <n v="16.42464"/>
    <d v="2021-01-14T00:00:00"/>
    <x v="1"/>
    <s v="Q1"/>
    <x v="1"/>
    <s v="Alexander Perez"/>
    <x v="1"/>
    <x v="0"/>
  </r>
  <r>
    <x v="2"/>
    <x v="68"/>
    <x v="1"/>
    <s v="Low"/>
    <n v="689"/>
    <n v="10"/>
    <n v="300"/>
    <n v="206700"/>
    <n v="6201"/>
    <n v="200499"/>
    <n v="200.499"/>
    <n v="172250"/>
    <n v="28249"/>
    <n v="28.248999999999999"/>
    <d v="2021-12-14T00:00:00"/>
    <x v="7"/>
    <s v="Q4"/>
    <x v="1"/>
    <s v="Jackson Hill"/>
    <x v="1"/>
    <x v="4"/>
  </r>
  <r>
    <x v="0"/>
    <x v="22"/>
    <x v="1"/>
    <s v="Low"/>
    <n v="1570"/>
    <n v="10"/>
    <n v="125"/>
    <n v="196250"/>
    <n v="5887.5"/>
    <n v="190362.5"/>
    <n v="190.36250000000001"/>
    <n v="188400"/>
    <n v="1962.5"/>
    <n v="1.9624999999999999"/>
    <d v="2022-06-14T00:00:00"/>
    <x v="11"/>
    <s v="Q2"/>
    <x v="1"/>
    <s v="Sebastian Lee"/>
    <x v="1"/>
    <x v="6"/>
  </r>
  <r>
    <x v="4"/>
    <x v="4"/>
    <x v="1"/>
    <s v="Low"/>
    <n v="1369.5"/>
    <n v="10"/>
    <n v="12"/>
    <n v="16434"/>
    <n v="493.02"/>
    <n v="15940.98"/>
    <n v="15.94098"/>
    <n v="4108.5"/>
    <n v="11832.48"/>
    <n v="11.83248"/>
    <d v="2021-06-06T00:00:00"/>
    <x v="11"/>
    <s v="Q2"/>
    <x v="1"/>
    <s v="Liam Jones"/>
    <x v="1"/>
    <x v="4"/>
  </r>
  <r>
    <x v="0"/>
    <x v="121"/>
    <x v="1"/>
    <s v="Low"/>
    <n v="2009"/>
    <n v="10"/>
    <n v="125"/>
    <n v="251125"/>
    <n v="7533.75"/>
    <n v="243591.25"/>
    <n v="243.59125"/>
    <n v="241080"/>
    <n v="2511.25"/>
    <n v="2.51125"/>
    <d v="2021-01-07T00:00:00"/>
    <x v="1"/>
    <s v="Q1"/>
    <x v="1"/>
    <s v="Mia Turner"/>
    <x v="1"/>
    <x v="1"/>
  </r>
  <r>
    <x v="0"/>
    <x v="50"/>
    <x v="1"/>
    <s v="Low"/>
    <n v="1287"/>
    <n v="10"/>
    <n v="125"/>
    <n v="160875"/>
    <n v="4826.25"/>
    <n v="156048.75"/>
    <n v="156.04875000000001"/>
    <n v="154440"/>
    <n v="1608.75"/>
    <n v="1.6087499999999999"/>
    <d v="2021-05-31T00:00:00"/>
    <x v="10"/>
    <s v="Q2"/>
    <x v="1"/>
    <s v="Logan Phillips"/>
    <x v="1"/>
    <x v="2"/>
  </r>
  <r>
    <x v="0"/>
    <x v="22"/>
    <x v="1"/>
    <s v="Low"/>
    <n v="1706"/>
    <n v="10"/>
    <n v="125"/>
    <n v="213250"/>
    <n v="6397.5"/>
    <n v="206852.5"/>
    <n v="206.85249999999999"/>
    <n v="204720"/>
    <n v="2132.5"/>
    <n v="2.1324999999999998"/>
    <d v="2022-07-17T00:00:00"/>
    <x v="3"/>
    <s v="Q3"/>
    <x v="1"/>
    <s v="Sebastian Lee"/>
    <x v="1"/>
    <x v="6"/>
  </r>
  <r>
    <x v="0"/>
    <x v="6"/>
    <x v="2"/>
    <s v="Low"/>
    <n v="2009"/>
    <n v="120"/>
    <n v="125"/>
    <n v="251125"/>
    <n v="7533.75"/>
    <n v="243591.25"/>
    <n v="243.59125"/>
    <n v="241080"/>
    <n v="2511.25"/>
    <n v="2.51125"/>
    <d v="2022-02-11T00:00:00"/>
    <x v="4"/>
    <s v="Q1"/>
    <x v="1"/>
    <s v="Ethan Miller"/>
    <x v="2"/>
    <x v="6"/>
  </r>
  <r>
    <x v="2"/>
    <x v="74"/>
    <x v="3"/>
    <s v="Low"/>
    <n v="2844"/>
    <n v="250"/>
    <n v="300"/>
    <n v="853200"/>
    <n v="25596"/>
    <n v="827604"/>
    <n v="827.60400000000004"/>
    <n v="711000"/>
    <n v="116604"/>
    <n v="116.604"/>
    <d v="2022-04-24T00:00:00"/>
    <x v="5"/>
    <s v="Q2"/>
    <x v="1"/>
    <s v="Logan Martin"/>
    <x v="3"/>
    <x v="2"/>
  </r>
  <r>
    <x v="4"/>
    <x v="88"/>
    <x v="3"/>
    <s v="Low"/>
    <n v="1916"/>
    <n v="250"/>
    <n v="12"/>
    <n v="22992"/>
    <n v="689.76"/>
    <n v="22302.240000000002"/>
    <n v="22.302240000000001"/>
    <n v="5748"/>
    <n v="16554.240000000002"/>
    <n v="16.55424"/>
    <d v="2021-09-23T00:00:00"/>
    <x v="0"/>
    <s v="Q3"/>
    <x v="1"/>
    <s v="Samuel Turner"/>
    <x v="3"/>
    <x v="0"/>
  </r>
  <r>
    <x v="0"/>
    <x v="129"/>
    <x v="3"/>
    <s v="Low"/>
    <n v="1570"/>
    <n v="250"/>
    <n v="125"/>
    <n v="196250"/>
    <n v="5887.5"/>
    <n v="190362.5"/>
    <n v="190.36250000000001"/>
    <n v="188400"/>
    <n v="1962.5"/>
    <n v="1.9624999999999999"/>
    <d v="2021-03-08T00:00:00"/>
    <x v="8"/>
    <s v="Q1"/>
    <x v="1"/>
    <s v="Abigail Phillips"/>
    <x v="3"/>
    <x v="1"/>
  </r>
  <r>
    <x v="2"/>
    <x v="62"/>
    <x v="3"/>
    <s v="Low"/>
    <n v="1874"/>
    <n v="250"/>
    <n v="300"/>
    <n v="562200"/>
    <n v="16866"/>
    <n v="545334"/>
    <n v="545.33399999999995"/>
    <n v="468500"/>
    <n v="76834"/>
    <n v="76.834000000000003"/>
    <d v="2021-04-11T00:00:00"/>
    <x v="5"/>
    <s v="Q2"/>
    <x v="1"/>
    <s v="Logan Clark"/>
    <x v="3"/>
    <x v="6"/>
  </r>
  <r>
    <x v="3"/>
    <x v="33"/>
    <x v="3"/>
    <s v="Low"/>
    <n v="1642"/>
    <n v="250"/>
    <n v="350"/>
    <n v="574700"/>
    <n v="17241"/>
    <n v="557459"/>
    <n v="557.45899999999995"/>
    <n v="426920"/>
    <n v="130539"/>
    <n v="130.53899999999999"/>
    <d v="2021-12-21T00:00:00"/>
    <x v="7"/>
    <s v="Q4"/>
    <x v="1"/>
    <s v="Charlotte Davis"/>
    <x v="3"/>
    <x v="1"/>
  </r>
  <r>
    <x v="3"/>
    <x v="41"/>
    <x v="4"/>
    <s v="Low"/>
    <n v="831"/>
    <n v="3"/>
    <n v="20"/>
    <n v="16620"/>
    <n v="498.6"/>
    <n v="16121.4"/>
    <n v="16.121400000000001"/>
    <n v="8310"/>
    <n v="7811.4"/>
    <n v="7.8113999999999999"/>
    <d v="2021-12-20T00:00:00"/>
    <x v="7"/>
    <s v="Q4"/>
    <x v="1"/>
    <s v="Emily Garcia"/>
    <x v="4"/>
    <x v="1"/>
  </r>
  <r>
    <x v="3"/>
    <x v="15"/>
    <x v="2"/>
    <s v="Low"/>
    <n v="3850.5"/>
    <n v="120"/>
    <n v="20"/>
    <n v="77010"/>
    <n v="2310.3000000000002"/>
    <n v="74699.700000000012"/>
    <n v="74.699700000000007"/>
    <n v="38505"/>
    <n v="36194.700000000004"/>
    <n v="36.194700000000005"/>
    <d v="2021-12-02T00:00:00"/>
    <x v="7"/>
    <s v="Q4"/>
    <x v="1"/>
    <s v="Harper Davis"/>
    <x v="2"/>
    <x v="7"/>
  </r>
  <r>
    <x v="4"/>
    <x v="66"/>
    <x v="3"/>
    <s v="Low"/>
    <n v="2479"/>
    <n v="250"/>
    <n v="12"/>
    <n v="29748"/>
    <n v="892.44"/>
    <n v="28855.56"/>
    <n v="28.855560000000001"/>
    <n v="7437"/>
    <n v="21418.560000000001"/>
    <n v="21.418560000000003"/>
    <d v="2022-12-14T00:00:00"/>
    <x v="7"/>
    <s v="Q4"/>
    <x v="1"/>
    <s v="Henry Phillips"/>
    <x v="3"/>
    <x v="2"/>
  </r>
  <r>
    <x v="1"/>
    <x v="111"/>
    <x v="0"/>
    <s v="Low"/>
    <n v="2031"/>
    <n v="5"/>
    <n v="15"/>
    <n v="30465"/>
    <n v="1218.5999999999999"/>
    <n v="29246.400000000001"/>
    <n v="29.246400000000001"/>
    <n v="20310"/>
    <n v="8936.4000000000015"/>
    <n v="8.9364000000000008"/>
    <d v="2022-04-21T00:00:00"/>
    <x v="5"/>
    <s v="Q2"/>
    <x v="1"/>
    <s v="Charlotte Hill"/>
    <x v="0"/>
    <x v="7"/>
  </r>
  <r>
    <x v="1"/>
    <x v="43"/>
    <x v="1"/>
    <s v="Low"/>
    <n v="2031"/>
    <n v="10"/>
    <n v="15"/>
    <n v="30465"/>
    <n v="1218.5999999999999"/>
    <n v="29246.400000000001"/>
    <n v="29.246400000000001"/>
    <n v="20310"/>
    <n v="8936.4000000000015"/>
    <n v="8.9364000000000008"/>
    <d v="2022-12-23T00:00:00"/>
    <x v="7"/>
    <s v="Q4"/>
    <x v="1"/>
    <s v="Elizabeth Martin"/>
    <x v="1"/>
    <x v="3"/>
  </r>
  <r>
    <x v="2"/>
    <x v="19"/>
    <x v="4"/>
    <s v="Low"/>
    <n v="2021"/>
    <n v="3"/>
    <n v="300"/>
    <n v="606300"/>
    <n v="24252"/>
    <n v="582048"/>
    <n v="582.048"/>
    <n v="505250"/>
    <n v="76798"/>
    <n v="76.798000000000002"/>
    <d v="2021-09-06T00:00:00"/>
    <x v="0"/>
    <s v="Q3"/>
    <x v="1"/>
    <s v="Abigail Robinson"/>
    <x v="4"/>
    <x v="3"/>
  </r>
  <r>
    <x v="3"/>
    <x v="56"/>
    <x v="4"/>
    <s v="Low"/>
    <n v="274"/>
    <n v="3"/>
    <n v="350"/>
    <n v="95900"/>
    <n v="3836"/>
    <n v="92064"/>
    <n v="92.063999999999993"/>
    <n v="71240"/>
    <n v="20824"/>
    <n v="20.824000000000002"/>
    <d v="2022-06-09T00:00:00"/>
    <x v="11"/>
    <s v="Q2"/>
    <x v="1"/>
    <s v="Jackson Hill"/>
    <x v="4"/>
    <x v="0"/>
  </r>
  <r>
    <x v="1"/>
    <x v="130"/>
    <x v="0"/>
    <s v="Low"/>
    <n v="1967"/>
    <n v="5"/>
    <n v="15"/>
    <n v="29505"/>
    <n v="1180.2"/>
    <n v="28324.799999999999"/>
    <n v="28.3248"/>
    <n v="19670"/>
    <n v="8654.7999999999993"/>
    <n v="8.6547999999999998"/>
    <d v="2022-11-28T00:00:00"/>
    <x v="6"/>
    <s v="Q4"/>
    <x v="1"/>
    <s v="Aiden Hill"/>
    <x v="0"/>
    <x v="2"/>
  </r>
  <r>
    <x v="2"/>
    <x v="79"/>
    <x v="0"/>
    <s v="Low"/>
    <n v="1859"/>
    <n v="5"/>
    <n v="300"/>
    <n v="557700"/>
    <n v="22308"/>
    <n v="535392"/>
    <n v="535.39200000000005"/>
    <n v="464750"/>
    <n v="70642"/>
    <n v="70.641999999999996"/>
    <d v="2022-05-20T00:00:00"/>
    <x v="10"/>
    <s v="Q2"/>
    <x v="1"/>
    <s v="Amelia Martin"/>
    <x v="0"/>
    <x v="7"/>
  </r>
  <r>
    <x v="2"/>
    <x v="79"/>
    <x v="0"/>
    <s v="Low"/>
    <n v="2021"/>
    <n v="5"/>
    <n v="300"/>
    <n v="606300"/>
    <n v="24252"/>
    <n v="582048"/>
    <n v="582.048"/>
    <n v="505250"/>
    <n v="76798"/>
    <n v="76.798000000000002"/>
    <d v="2022-06-06T00:00:00"/>
    <x v="11"/>
    <s v="Q2"/>
    <x v="1"/>
    <s v="Amelia Martin"/>
    <x v="0"/>
    <x v="7"/>
  </r>
  <r>
    <x v="0"/>
    <x v="21"/>
    <x v="0"/>
    <s v="Low"/>
    <n v="1138"/>
    <n v="5"/>
    <n v="125"/>
    <n v="142250"/>
    <n v="5690"/>
    <n v="136560"/>
    <n v="136.56"/>
    <n v="136560"/>
    <n v="0"/>
    <n v="0"/>
    <d v="2022-11-04T00:00:00"/>
    <x v="6"/>
    <s v="Q4"/>
    <x v="1"/>
    <s v="Emily Clark"/>
    <x v="0"/>
    <x v="5"/>
  </r>
  <r>
    <x v="3"/>
    <x v="3"/>
    <x v="1"/>
    <s v="Low"/>
    <n v="4251"/>
    <n v="10"/>
    <n v="7"/>
    <n v="29757"/>
    <n v="1190.28"/>
    <n v="28566.720000000001"/>
    <n v="28.56672"/>
    <n v="21255"/>
    <n v="7311.7199999999993"/>
    <n v="7.3117199999999993"/>
    <d v="2021-05-05T00:00:00"/>
    <x v="10"/>
    <s v="Q2"/>
    <x v="1"/>
    <s v="Olivia Brown"/>
    <x v="1"/>
    <x v="3"/>
  </r>
  <r>
    <x v="0"/>
    <x v="22"/>
    <x v="1"/>
    <s v="Low"/>
    <n v="795"/>
    <n v="10"/>
    <n v="125"/>
    <n v="99375"/>
    <n v="3975"/>
    <n v="95400"/>
    <n v="95.4"/>
    <n v="95400"/>
    <n v="0"/>
    <n v="0"/>
    <d v="2022-11-09T00:00:00"/>
    <x v="6"/>
    <s v="Q4"/>
    <x v="1"/>
    <s v="Sebastian Lee"/>
    <x v="1"/>
    <x v="6"/>
  </r>
  <r>
    <x v="2"/>
    <x v="68"/>
    <x v="1"/>
    <s v="Low"/>
    <n v="1414.5"/>
    <n v="10"/>
    <n v="300"/>
    <n v="424350"/>
    <n v="16974"/>
    <n v="407376"/>
    <n v="407.37599999999998"/>
    <n v="353625"/>
    <n v="53751"/>
    <n v="53.750999999999998"/>
    <d v="2021-02-24T00:00:00"/>
    <x v="4"/>
    <s v="Q1"/>
    <x v="1"/>
    <s v="Jackson Hill"/>
    <x v="1"/>
    <x v="4"/>
  </r>
  <r>
    <x v="2"/>
    <x v="115"/>
    <x v="1"/>
    <s v="Low"/>
    <n v="2918"/>
    <n v="10"/>
    <n v="300"/>
    <n v="875400"/>
    <n v="35016"/>
    <n v="840384"/>
    <n v="840.38400000000001"/>
    <n v="729500"/>
    <n v="110884"/>
    <n v="110.884"/>
    <d v="2021-08-31T00:00:00"/>
    <x v="2"/>
    <s v="Q3"/>
    <x v="1"/>
    <s v="Amelia Phillips"/>
    <x v="1"/>
    <x v="3"/>
  </r>
  <r>
    <x v="3"/>
    <x v="26"/>
    <x v="1"/>
    <s v="Low"/>
    <n v="3450"/>
    <n v="10"/>
    <n v="350"/>
    <n v="1207500"/>
    <n v="48300"/>
    <n v="1159200"/>
    <n v="1159.2"/>
    <n v="897000"/>
    <n v="262200"/>
    <n v="262.2"/>
    <d v="2022-07-27T00:00:00"/>
    <x v="3"/>
    <s v="Q3"/>
    <x v="1"/>
    <s v="Michael Hill"/>
    <x v="1"/>
    <x v="2"/>
  </r>
  <r>
    <x v="0"/>
    <x v="50"/>
    <x v="1"/>
    <s v="Low"/>
    <n v="2988"/>
    <n v="10"/>
    <n v="125"/>
    <n v="373500"/>
    <n v="14940"/>
    <n v="358560"/>
    <n v="358.56"/>
    <n v="358560"/>
    <n v="0"/>
    <n v="0"/>
    <d v="2022-01-29T00:00:00"/>
    <x v="1"/>
    <s v="Q1"/>
    <x v="1"/>
    <s v="Logan Phillips"/>
    <x v="1"/>
    <x v="2"/>
  </r>
  <r>
    <x v="1"/>
    <x v="5"/>
    <x v="1"/>
    <s v="Low"/>
    <n v="218"/>
    <n v="10"/>
    <n v="15"/>
    <n v="3270"/>
    <n v="130.80000000000001"/>
    <n v="3139.2"/>
    <n v="3.1391999999999998"/>
    <n v="2180"/>
    <n v="959.19999999999982"/>
    <n v="0.95919999999999983"/>
    <d v="2022-04-05T00:00:00"/>
    <x v="5"/>
    <s v="Q2"/>
    <x v="1"/>
    <s v="Ava Davis"/>
    <x v="1"/>
    <x v="5"/>
  </r>
  <r>
    <x v="3"/>
    <x v="3"/>
    <x v="1"/>
    <s v="Low"/>
    <n v="2074"/>
    <n v="10"/>
    <n v="20"/>
    <n v="41480"/>
    <n v="1659.2"/>
    <n v="39820.800000000003"/>
    <n v="39.820800000000006"/>
    <n v="20740"/>
    <n v="19080.800000000003"/>
    <n v="19.080800000000004"/>
    <d v="2022-12-30T00:00:00"/>
    <x v="7"/>
    <s v="Q4"/>
    <x v="1"/>
    <s v="Olivia Brown"/>
    <x v="1"/>
    <x v="3"/>
  </r>
  <r>
    <x v="3"/>
    <x v="26"/>
    <x v="1"/>
    <s v="Low"/>
    <n v="1056"/>
    <n v="10"/>
    <n v="20"/>
    <n v="21120"/>
    <n v="844.8"/>
    <n v="20275.2"/>
    <n v="20.275200000000002"/>
    <n v="10560"/>
    <n v="9715.2000000000007"/>
    <n v="9.7152000000000012"/>
    <d v="2022-03-16T00:00:00"/>
    <x v="8"/>
    <s v="Q1"/>
    <x v="1"/>
    <s v="Michael Hill"/>
    <x v="1"/>
    <x v="2"/>
  </r>
  <r>
    <x v="3"/>
    <x v="26"/>
    <x v="1"/>
    <s v="Low"/>
    <n v="274"/>
    <n v="10"/>
    <n v="350"/>
    <n v="95900"/>
    <n v="3836"/>
    <n v="92064"/>
    <n v="92.063999999999993"/>
    <n v="71240"/>
    <n v="20824"/>
    <n v="20.824000000000002"/>
    <d v="2021-11-16T00:00:00"/>
    <x v="6"/>
    <s v="Q4"/>
    <x v="1"/>
    <s v="Michael Hill"/>
    <x v="1"/>
    <x v="2"/>
  </r>
  <r>
    <x v="0"/>
    <x v="23"/>
    <x v="1"/>
    <s v="Low"/>
    <n v="1138"/>
    <n v="10"/>
    <n v="125"/>
    <n v="142250"/>
    <n v="5690"/>
    <n v="136560"/>
    <n v="136.56"/>
    <n v="136560"/>
    <n v="0"/>
    <n v="0"/>
    <d v="2021-02-19T00:00:00"/>
    <x v="4"/>
    <s v="Q1"/>
    <x v="1"/>
    <s v="Elizabeth Green"/>
    <x v="1"/>
    <x v="7"/>
  </r>
  <r>
    <x v="4"/>
    <x v="131"/>
    <x v="2"/>
    <s v="Low"/>
    <n v="1465"/>
    <n v="120"/>
    <n v="12"/>
    <n v="17580"/>
    <n v="703.2"/>
    <n v="16876.8"/>
    <n v="16.876799999999999"/>
    <n v="4395"/>
    <n v="12481.8"/>
    <n v="12.4818"/>
    <d v="2022-12-26T00:00:00"/>
    <x v="7"/>
    <s v="Q4"/>
    <x v="1"/>
    <s v="Emily Martin"/>
    <x v="2"/>
    <x v="3"/>
  </r>
  <r>
    <x v="3"/>
    <x v="53"/>
    <x v="2"/>
    <s v="Low"/>
    <n v="2177"/>
    <n v="120"/>
    <n v="350"/>
    <n v="761950"/>
    <n v="30478"/>
    <n v="731472"/>
    <n v="731.47199999999998"/>
    <n v="566020"/>
    <n v="165452"/>
    <n v="165.452"/>
    <d v="2022-05-18T00:00:00"/>
    <x v="10"/>
    <s v="Q2"/>
    <x v="1"/>
    <s v="Harper Wilson"/>
    <x v="2"/>
    <x v="5"/>
  </r>
  <r>
    <x v="4"/>
    <x v="80"/>
    <x v="3"/>
    <s v="Low"/>
    <n v="866"/>
    <n v="250"/>
    <n v="12"/>
    <n v="10392"/>
    <n v="415.68"/>
    <n v="9976.32"/>
    <n v="9.9763199999999994"/>
    <n v="2598"/>
    <n v="7378.32"/>
    <n v="7.3783199999999995"/>
    <d v="2021-06-30T00:00:00"/>
    <x v="11"/>
    <s v="Q2"/>
    <x v="1"/>
    <s v="Jackson Lewis"/>
    <x v="3"/>
    <x v="0"/>
  </r>
  <r>
    <x v="3"/>
    <x v="7"/>
    <x v="3"/>
    <s v="Low"/>
    <n v="2177"/>
    <n v="250"/>
    <n v="350"/>
    <n v="761950"/>
    <n v="30478"/>
    <n v="731472"/>
    <n v="731.47199999999998"/>
    <n v="566020"/>
    <n v="165452"/>
    <n v="165.452"/>
    <d v="2021-03-02T00:00:00"/>
    <x v="8"/>
    <s v="Q1"/>
    <x v="1"/>
    <s v="Isabella Wilson"/>
    <x v="3"/>
    <x v="7"/>
  </r>
  <r>
    <x v="3"/>
    <x v="92"/>
    <x v="5"/>
    <s v="Low"/>
    <n v="1865"/>
    <n v="260"/>
    <n v="350"/>
    <n v="652750"/>
    <n v="26110"/>
    <n v="626640"/>
    <n v="626.64"/>
    <n v="484900"/>
    <n v="141740"/>
    <n v="141.74"/>
    <d v="2021-01-10T00:00:00"/>
    <x v="1"/>
    <s v="Q1"/>
    <x v="1"/>
    <s v="Jackson Hill"/>
    <x v="5"/>
    <x v="4"/>
  </r>
  <r>
    <x v="0"/>
    <x v="91"/>
    <x v="5"/>
    <s v="Low"/>
    <n v="1074"/>
    <n v="260"/>
    <n v="125"/>
    <n v="134250"/>
    <n v="5370"/>
    <n v="128880"/>
    <n v="128.88"/>
    <n v="128880"/>
    <n v="0"/>
    <n v="0"/>
    <d v="2022-05-13T00:00:00"/>
    <x v="10"/>
    <s v="Q2"/>
    <x v="1"/>
    <s v="Amelia Phillips"/>
    <x v="5"/>
    <x v="3"/>
  </r>
  <r>
    <x v="3"/>
    <x v="34"/>
    <x v="5"/>
    <s v="Low"/>
    <n v="1907"/>
    <n v="260"/>
    <n v="350"/>
    <n v="667450"/>
    <n v="26698"/>
    <n v="640752"/>
    <n v="640.75199999999995"/>
    <n v="495820"/>
    <n v="144932"/>
    <n v="144.93199999999999"/>
    <d v="2021-12-10T00:00:00"/>
    <x v="7"/>
    <s v="Q4"/>
    <x v="1"/>
    <s v="Samuel Johnson"/>
    <x v="5"/>
    <x v="2"/>
  </r>
  <r>
    <x v="3"/>
    <x v="71"/>
    <x v="1"/>
    <s v="Medium"/>
    <n v="1372"/>
    <n v="10"/>
    <n v="7"/>
    <n v="9604"/>
    <n v="480.2"/>
    <n v="9123.7999999999993"/>
    <n v="9.1237999999999992"/>
    <n v="6860"/>
    <n v="2263.7999999999993"/>
    <n v="2.2637999999999994"/>
    <d v="2022-04-07T00:00:00"/>
    <x v="5"/>
    <s v="Q2"/>
    <x v="1"/>
    <s v="Emily Hill"/>
    <x v="1"/>
    <x v="7"/>
  </r>
  <r>
    <x v="3"/>
    <x v="39"/>
    <x v="1"/>
    <s v="Medium"/>
    <n v="2689"/>
    <n v="10"/>
    <n v="7"/>
    <n v="18823"/>
    <n v="941.15"/>
    <n v="17881.849999999999"/>
    <n v="17.88185"/>
    <n v="13445"/>
    <n v="4436.8499999999985"/>
    <n v="4.4368499999999989"/>
    <d v="2022-02-03T00:00:00"/>
    <x v="4"/>
    <s v="Q1"/>
    <x v="1"/>
    <s v="Abigail Lewis"/>
    <x v="1"/>
    <x v="7"/>
  </r>
  <r>
    <x v="4"/>
    <x v="59"/>
    <x v="1"/>
    <s v="Medium"/>
    <n v="2431"/>
    <n v="10"/>
    <n v="12"/>
    <n v="29172"/>
    <n v="1458.6"/>
    <n v="27713.4"/>
    <n v="27.7134"/>
    <n v="7293"/>
    <n v="20420.400000000001"/>
    <n v="20.420400000000001"/>
    <d v="2022-12-10T00:00:00"/>
    <x v="7"/>
    <s v="Q4"/>
    <x v="1"/>
    <s v="Emily Garcia"/>
    <x v="1"/>
    <x v="3"/>
  </r>
  <r>
    <x v="4"/>
    <x v="132"/>
    <x v="2"/>
    <s v="Medium"/>
    <n v="2431"/>
    <n v="120"/>
    <n v="12"/>
    <n v="29172"/>
    <n v="1458.6"/>
    <n v="27713.4"/>
    <n v="27.7134"/>
    <n v="7293"/>
    <n v="20420.400000000001"/>
    <n v="20.420400000000001"/>
    <d v="2022-11-08T00:00:00"/>
    <x v="6"/>
    <s v="Q4"/>
    <x v="1"/>
    <s v="Benjamin Garcia"/>
    <x v="2"/>
    <x v="4"/>
  </r>
  <r>
    <x v="3"/>
    <x v="33"/>
    <x v="3"/>
    <s v="Medium"/>
    <n v="2689"/>
    <n v="250"/>
    <n v="7"/>
    <n v="18823"/>
    <n v="941.15"/>
    <n v="17881.849999999999"/>
    <n v="17.88185"/>
    <n v="13445"/>
    <n v="4436.8499999999985"/>
    <n v="4.4368499999999989"/>
    <d v="2021-07-14T00:00:00"/>
    <x v="3"/>
    <s v="Q3"/>
    <x v="1"/>
    <s v="Charlotte Davis"/>
    <x v="3"/>
    <x v="1"/>
  </r>
  <r>
    <x v="3"/>
    <x v="92"/>
    <x v="5"/>
    <s v="Medium"/>
    <n v="1683"/>
    <n v="260"/>
    <n v="7"/>
    <n v="11781"/>
    <n v="589.04999999999995"/>
    <n v="11191.95"/>
    <n v="11.19195"/>
    <n v="8415"/>
    <n v="2776.9500000000007"/>
    <n v="2.7769500000000007"/>
    <d v="2022-01-16T00:00:00"/>
    <x v="1"/>
    <s v="Q1"/>
    <x v="1"/>
    <s v="Jackson Hill"/>
    <x v="5"/>
    <x v="4"/>
  </r>
  <r>
    <x v="4"/>
    <x v="75"/>
    <x v="5"/>
    <s v="Medium"/>
    <n v="1123"/>
    <n v="260"/>
    <n v="12"/>
    <n v="13476"/>
    <n v="673.8"/>
    <n v="12802.2"/>
    <n v="12.802200000000001"/>
    <n v="3369"/>
    <n v="9433.2000000000007"/>
    <n v="9.4332000000000011"/>
    <d v="2022-01-01T00:00:00"/>
    <x v="1"/>
    <s v="Q1"/>
    <x v="1"/>
    <s v="Charlotte Garcia"/>
    <x v="5"/>
    <x v="3"/>
  </r>
  <r>
    <x v="4"/>
    <x v="87"/>
    <x v="4"/>
    <s v="Medium"/>
    <n v="1865"/>
    <n v="3"/>
    <n v="12"/>
    <n v="22380"/>
    <n v="1119"/>
    <n v="21261"/>
    <n v="21.260999999999999"/>
    <n v="5595"/>
    <n v="15666"/>
    <n v="15.666"/>
    <d v="2022-01-13T00:00:00"/>
    <x v="1"/>
    <s v="Q1"/>
    <x v="1"/>
    <s v="Charlotte Hill"/>
    <x v="4"/>
    <x v="7"/>
  </r>
  <r>
    <x v="4"/>
    <x v="9"/>
    <x v="4"/>
    <s v="Medium"/>
    <n v="1116"/>
    <n v="3"/>
    <n v="12"/>
    <n v="13392"/>
    <n v="669.6"/>
    <n v="12722.4"/>
    <n v="12.7224"/>
    <n v="3348"/>
    <n v="9374.4"/>
    <n v="9.3743999999999996"/>
    <d v="2021-05-29T00:00:00"/>
    <x v="10"/>
    <s v="Q2"/>
    <x v="1"/>
    <s v="Sophia Anderson"/>
    <x v="4"/>
    <x v="1"/>
  </r>
  <r>
    <x v="3"/>
    <x v="20"/>
    <x v="4"/>
    <s v="Medium"/>
    <n v="1563"/>
    <n v="3"/>
    <n v="20"/>
    <n v="31260"/>
    <n v="1563"/>
    <n v="29697"/>
    <n v="29.696999999999999"/>
    <n v="15630"/>
    <n v="14067"/>
    <n v="14.067"/>
    <d v="2021-08-09T00:00:00"/>
    <x v="2"/>
    <s v="Q3"/>
    <x v="1"/>
    <s v="Aiden Lewis"/>
    <x v="4"/>
    <x v="4"/>
  </r>
  <r>
    <x v="2"/>
    <x v="133"/>
    <x v="4"/>
    <s v="Medium"/>
    <n v="991"/>
    <n v="3"/>
    <n v="300"/>
    <n v="297300"/>
    <n v="14865"/>
    <n v="282435"/>
    <n v="282.435"/>
    <n v="247750"/>
    <n v="34685"/>
    <n v="34.685000000000002"/>
    <d v="2022-12-23T00:00:00"/>
    <x v="7"/>
    <s v="Q4"/>
    <x v="1"/>
    <s v="Mia Hill"/>
    <x v="4"/>
    <x v="5"/>
  </r>
  <r>
    <x v="1"/>
    <x v="107"/>
    <x v="4"/>
    <s v="Medium"/>
    <n v="2791"/>
    <n v="3"/>
    <n v="15"/>
    <n v="41865"/>
    <n v="2093.25"/>
    <n v="39771.75"/>
    <n v="39.771749999999997"/>
    <n v="27910"/>
    <n v="11861.75"/>
    <n v="11.861750000000001"/>
    <d v="2021-09-06T00:00:00"/>
    <x v="0"/>
    <s v="Q3"/>
    <x v="1"/>
    <s v="Emily Martin"/>
    <x v="4"/>
    <x v="3"/>
  </r>
  <r>
    <x v="3"/>
    <x v="56"/>
    <x v="4"/>
    <s v="Medium"/>
    <n v="570"/>
    <n v="3"/>
    <n v="7"/>
    <n v="3990"/>
    <n v="199.5"/>
    <n v="3790.5"/>
    <n v="3.7905000000000002"/>
    <n v="2850"/>
    <n v="940.5"/>
    <n v="0.9405"/>
    <d v="2021-04-05T00:00:00"/>
    <x v="5"/>
    <s v="Q2"/>
    <x v="1"/>
    <s v="Jackson Hill"/>
    <x v="4"/>
    <x v="0"/>
  </r>
  <r>
    <x v="3"/>
    <x v="20"/>
    <x v="4"/>
    <s v="Medium"/>
    <n v="2487"/>
    <n v="3"/>
    <n v="7"/>
    <n v="17409"/>
    <n v="870.45"/>
    <n v="16538.55"/>
    <n v="16.538550000000001"/>
    <n v="12435"/>
    <n v="4103.5499999999993"/>
    <n v="4.1035499999999994"/>
    <d v="2022-08-08T00:00:00"/>
    <x v="2"/>
    <s v="Q3"/>
    <x v="1"/>
    <s v="Aiden Lewis"/>
    <x v="4"/>
    <x v="4"/>
  </r>
  <r>
    <x v="3"/>
    <x v="58"/>
    <x v="0"/>
    <s v="Medium"/>
    <n v="1384.5"/>
    <n v="5"/>
    <n v="350"/>
    <n v="484575"/>
    <n v="24228.75"/>
    <n v="460346.25"/>
    <n v="460.34625"/>
    <n v="359970"/>
    <n v="100376.25"/>
    <n v="100.37625"/>
    <d v="2021-06-24T00:00:00"/>
    <x v="11"/>
    <s v="Q2"/>
    <x v="1"/>
    <s v="Aiden Martin"/>
    <x v="0"/>
    <x v="2"/>
  </r>
  <r>
    <x v="0"/>
    <x v="12"/>
    <x v="0"/>
    <s v="Medium"/>
    <n v="3627"/>
    <n v="5"/>
    <n v="125"/>
    <n v="453375"/>
    <n v="22668.75"/>
    <n v="430706.25"/>
    <n v="430.70625000000001"/>
    <n v="435240"/>
    <n v="-4533.75"/>
    <n v="-4.5337500000000004"/>
    <d v="2021-06-06T00:00:00"/>
    <x v="11"/>
    <s v="Q2"/>
    <x v="1"/>
    <s v="Logan Jackson"/>
    <x v="0"/>
    <x v="4"/>
  </r>
  <r>
    <x v="4"/>
    <x v="110"/>
    <x v="0"/>
    <s v="Medium"/>
    <n v="2342"/>
    <n v="5"/>
    <n v="12"/>
    <n v="28104"/>
    <n v="1405.2"/>
    <n v="26698.799999999999"/>
    <n v="26.698799999999999"/>
    <n v="7026"/>
    <n v="19672.8"/>
    <n v="19.672799999999999"/>
    <d v="2021-08-24T00:00:00"/>
    <x v="2"/>
    <s v="Q3"/>
    <x v="1"/>
    <s v="Logan Phillips"/>
    <x v="0"/>
    <x v="6"/>
  </r>
  <r>
    <x v="3"/>
    <x v="51"/>
    <x v="1"/>
    <s v="Medium"/>
    <n v="1303"/>
    <n v="10"/>
    <n v="20"/>
    <n v="26060"/>
    <n v="1303"/>
    <n v="24757"/>
    <n v="24.757000000000001"/>
    <n v="13030"/>
    <n v="11727"/>
    <n v="11.727"/>
    <d v="2022-11-23T00:00:00"/>
    <x v="6"/>
    <s v="Q4"/>
    <x v="1"/>
    <s v="Charlotte Martin"/>
    <x v="1"/>
    <x v="3"/>
  </r>
  <r>
    <x v="0"/>
    <x v="114"/>
    <x v="1"/>
    <s v="Medium"/>
    <n v="2992"/>
    <n v="10"/>
    <n v="125"/>
    <n v="374000"/>
    <n v="18700"/>
    <n v="355300"/>
    <n v="355.3"/>
    <n v="359040"/>
    <n v="-3740"/>
    <n v="-3.74"/>
    <d v="2022-05-16T00:00:00"/>
    <x v="10"/>
    <s v="Q2"/>
    <x v="1"/>
    <s v="Henry Garcia"/>
    <x v="1"/>
    <x v="2"/>
  </r>
  <r>
    <x v="0"/>
    <x v="50"/>
    <x v="1"/>
    <s v="Medium"/>
    <n v="2385"/>
    <n v="10"/>
    <n v="125"/>
    <n v="298125"/>
    <n v="14906.25"/>
    <n v="283218.75"/>
    <n v="283.21875"/>
    <n v="286200"/>
    <n v="-2981.25"/>
    <n v="-2.9812500000000002"/>
    <d v="2021-01-13T00:00:00"/>
    <x v="1"/>
    <s v="Q1"/>
    <x v="1"/>
    <s v="Logan Phillips"/>
    <x v="1"/>
    <x v="2"/>
  </r>
  <r>
    <x v="2"/>
    <x v="2"/>
    <x v="1"/>
    <s v="Medium"/>
    <n v="1607"/>
    <n v="10"/>
    <n v="300"/>
    <n v="482100"/>
    <n v="24105"/>
    <n v="457995"/>
    <n v="457.995"/>
    <n v="401750"/>
    <n v="56245"/>
    <n v="56.244999999999997"/>
    <d v="2021-03-03T00:00:00"/>
    <x v="8"/>
    <s v="Q1"/>
    <x v="1"/>
    <s v="Noah Williams"/>
    <x v="1"/>
    <x v="2"/>
  </r>
  <r>
    <x v="3"/>
    <x v="26"/>
    <x v="1"/>
    <s v="Medium"/>
    <n v="2327"/>
    <n v="10"/>
    <n v="7"/>
    <n v="16289"/>
    <n v="814.45"/>
    <n v="15474.55"/>
    <n v="15.474549999999999"/>
    <n v="11635"/>
    <n v="3839.5499999999993"/>
    <n v="3.8395499999999991"/>
    <d v="2022-03-25T00:00:00"/>
    <x v="8"/>
    <s v="Q1"/>
    <x v="1"/>
    <s v="Michael Hill"/>
    <x v="1"/>
    <x v="2"/>
  </r>
  <r>
    <x v="2"/>
    <x v="115"/>
    <x v="1"/>
    <s v="Medium"/>
    <n v="991"/>
    <n v="10"/>
    <n v="300"/>
    <n v="297300"/>
    <n v="14865"/>
    <n v="282435"/>
    <n v="282.435"/>
    <n v="247750"/>
    <n v="34685"/>
    <n v="34.685000000000002"/>
    <d v="2021-10-07T00:00:00"/>
    <x v="9"/>
    <s v="Q4"/>
    <x v="1"/>
    <s v="Amelia Phillips"/>
    <x v="1"/>
    <x v="3"/>
  </r>
  <r>
    <x v="3"/>
    <x v="26"/>
    <x v="1"/>
    <s v="Medium"/>
    <n v="602"/>
    <n v="10"/>
    <n v="350"/>
    <n v="210700"/>
    <n v="10535"/>
    <n v="200165"/>
    <n v="200.16499999999999"/>
    <n v="156520"/>
    <n v="43645"/>
    <n v="43.645000000000003"/>
    <d v="2022-11-21T00:00:00"/>
    <x v="6"/>
    <s v="Q4"/>
    <x v="1"/>
    <s v="Michael Hill"/>
    <x v="1"/>
    <x v="2"/>
  </r>
  <r>
    <x v="1"/>
    <x v="1"/>
    <x v="1"/>
    <s v="Medium"/>
    <n v="2620"/>
    <n v="10"/>
    <n v="15"/>
    <n v="39300"/>
    <n v="1965"/>
    <n v="37335"/>
    <n v="37.335000000000001"/>
    <n v="26200"/>
    <n v="11135"/>
    <n v="11.135"/>
    <d v="2021-01-31T00:00:00"/>
    <x v="1"/>
    <s v="Q1"/>
    <x v="1"/>
    <s v="Emma Johnson"/>
    <x v="1"/>
    <x v="1"/>
  </r>
  <r>
    <x v="0"/>
    <x v="114"/>
    <x v="1"/>
    <s v="Medium"/>
    <n v="861"/>
    <n v="10"/>
    <n v="125"/>
    <n v="107625"/>
    <n v="5381.25"/>
    <n v="102243.75"/>
    <n v="102.24375000000001"/>
    <n v="103320"/>
    <n v="-1076.25"/>
    <n v="-1.0762499999999999"/>
    <d v="2021-07-17T00:00:00"/>
    <x v="3"/>
    <s v="Q3"/>
    <x v="1"/>
    <s v="Henry Garcia"/>
    <x v="1"/>
    <x v="2"/>
  </r>
  <r>
    <x v="3"/>
    <x v="26"/>
    <x v="1"/>
    <s v="Medium"/>
    <n v="2663"/>
    <n v="10"/>
    <n v="20"/>
    <n v="53260"/>
    <n v="2663"/>
    <n v="50597"/>
    <n v="50.597000000000001"/>
    <n v="26630"/>
    <n v="23967"/>
    <n v="23.966999999999999"/>
    <d v="2021-01-20T00:00:00"/>
    <x v="1"/>
    <s v="Q1"/>
    <x v="1"/>
    <s v="Michael Hill"/>
    <x v="1"/>
    <x v="2"/>
  </r>
  <r>
    <x v="1"/>
    <x v="134"/>
    <x v="2"/>
    <s v="Medium"/>
    <n v="555"/>
    <n v="120"/>
    <n v="15"/>
    <n v="8325"/>
    <n v="416.25"/>
    <n v="7908.75"/>
    <n v="7.9087500000000004"/>
    <n v="5550"/>
    <n v="2358.75"/>
    <n v="2.3587500000000001"/>
    <d v="2021-10-03T00:00:00"/>
    <x v="9"/>
    <s v="Q4"/>
    <x v="1"/>
    <s v="Logan Phillips"/>
    <x v="2"/>
    <x v="6"/>
  </r>
  <r>
    <x v="1"/>
    <x v="90"/>
    <x v="2"/>
    <s v="Medium"/>
    <n v="2861"/>
    <n v="120"/>
    <n v="15"/>
    <n v="42915"/>
    <n v="2145.75"/>
    <n v="40769.25"/>
    <n v="40.76925"/>
    <n v="28610"/>
    <n v="12159.25"/>
    <n v="12.15925"/>
    <d v="2022-07-20T00:00:00"/>
    <x v="3"/>
    <s v="Q3"/>
    <x v="1"/>
    <s v="Henry Garcia"/>
    <x v="2"/>
    <x v="2"/>
  </r>
  <r>
    <x v="0"/>
    <x v="28"/>
    <x v="2"/>
    <s v="Medium"/>
    <n v="807"/>
    <n v="120"/>
    <n v="125"/>
    <n v="100875"/>
    <n v="5043.75"/>
    <n v="95831.25"/>
    <n v="95.831249999999997"/>
    <n v="96840"/>
    <n v="-1008.75"/>
    <n v="-1.00875"/>
    <d v="2022-10-07T00:00:00"/>
    <x v="9"/>
    <s v="Q4"/>
    <x v="1"/>
    <s v="Elijah Martin"/>
    <x v="2"/>
    <x v="4"/>
  </r>
  <r>
    <x v="3"/>
    <x v="40"/>
    <x v="2"/>
    <s v="Medium"/>
    <n v="602"/>
    <n v="120"/>
    <n v="350"/>
    <n v="210700"/>
    <n v="10535"/>
    <n v="200165"/>
    <n v="200.16499999999999"/>
    <n v="156520"/>
    <n v="43645"/>
    <n v="43.645000000000003"/>
    <d v="2022-01-23T00:00:00"/>
    <x v="1"/>
    <s v="Q1"/>
    <x v="1"/>
    <s v="Aiden Clark"/>
    <x v="2"/>
    <x v="0"/>
  </r>
  <r>
    <x v="3"/>
    <x v="40"/>
    <x v="2"/>
    <s v="Medium"/>
    <n v="2832"/>
    <n v="120"/>
    <n v="20"/>
    <n v="56640"/>
    <n v="2832"/>
    <n v="53808"/>
    <n v="53.808"/>
    <n v="28320"/>
    <n v="25488"/>
    <n v="25.488"/>
    <d v="2021-12-10T00:00:00"/>
    <x v="7"/>
    <s v="Q4"/>
    <x v="1"/>
    <s v="Aiden Clark"/>
    <x v="2"/>
    <x v="0"/>
  </r>
  <r>
    <x v="3"/>
    <x v="53"/>
    <x v="2"/>
    <s v="Medium"/>
    <n v="1579"/>
    <n v="120"/>
    <n v="20"/>
    <n v="31580"/>
    <n v="1579"/>
    <n v="30001"/>
    <n v="30.001000000000001"/>
    <n v="15790"/>
    <n v="14211"/>
    <n v="14.211"/>
    <d v="2022-11-13T00:00:00"/>
    <x v="6"/>
    <s v="Q4"/>
    <x v="1"/>
    <s v="Harper Wilson"/>
    <x v="2"/>
    <x v="5"/>
  </r>
  <r>
    <x v="0"/>
    <x v="14"/>
    <x v="2"/>
    <s v="Medium"/>
    <n v="861"/>
    <n v="120"/>
    <n v="125"/>
    <n v="107625"/>
    <n v="5381.25"/>
    <n v="102243.75"/>
    <n v="102.24375000000001"/>
    <n v="103320"/>
    <n v="-1076.25"/>
    <n v="-1.0762499999999999"/>
    <d v="2022-04-27T00:00:00"/>
    <x v="5"/>
    <s v="Q2"/>
    <x v="1"/>
    <s v="Samuel Taylor"/>
    <x v="2"/>
    <x v="6"/>
  </r>
  <r>
    <x v="2"/>
    <x v="101"/>
    <x v="2"/>
    <s v="Medium"/>
    <n v="1250"/>
    <n v="120"/>
    <n v="300"/>
    <n v="375000"/>
    <n v="18750"/>
    <n v="356250"/>
    <n v="356.25"/>
    <n v="312500"/>
    <n v="43750"/>
    <n v="43.75"/>
    <d v="2022-05-25T00:00:00"/>
    <x v="10"/>
    <s v="Q2"/>
    <x v="1"/>
    <s v="Harper Phillips"/>
    <x v="2"/>
    <x v="5"/>
  </r>
  <r>
    <x v="3"/>
    <x v="32"/>
    <x v="3"/>
    <s v="Medium"/>
    <n v="2663"/>
    <n v="250"/>
    <n v="20"/>
    <n v="53260"/>
    <n v="2663"/>
    <n v="50597"/>
    <n v="50.597000000000001"/>
    <n v="26630"/>
    <n v="23967"/>
    <n v="23.966999999999999"/>
    <d v="2022-08-16T00:00:00"/>
    <x v="2"/>
    <s v="Q3"/>
    <x v="1"/>
    <s v="Logan Garcia"/>
    <x v="3"/>
    <x v="0"/>
  </r>
  <r>
    <x v="3"/>
    <x v="32"/>
    <x v="3"/>
    <s v="Medium"/>
    <n v="570"/>
    <n v="250"/>
    <n v="7"/>
    <n v="3990"/>
    <n v="199.5"/>
    <n v="3790.5"/>
    <n v="3.7905000000000002"/>
    <n v="2850"/>
    <n v="940.5"/>
    <n v="0.9405"/>
    <d v="2022-10-24T00:00:00"/>
    <x v="9"/>
    <s v="Q4"/>
    <x v="1"/>
    <s v="Logan Garcia"/>
    <x v="3"/>
    <x v="0"/>
  </r>
  <r>
    <x v="3"/>
    <x v="7"/>
    <x v="3"/>
    <s v="Medium"/>
    <n v="2487"/>
    <n v="250"/>
    <n v="7"/>
    <n v="17409"/>
    <n v="870.45"/>
    <n v="16538.55"/>
    <n v="16.538550000000001"/>
    <n v="12435"/>
    <n v="4103.5499999999993"/>
    <n v="4.1035499999999994"/>
    <d v="2022-03-27T00:00:00"/>
    <x v="8"/>
    <s v="Q1"/>
    <x v="1"/>
    <s v="Isabella Wilson"/>
    <x v="3"/>
    <x v="7"/>
  </r>
  <r>
    <x v="3"/>
    <x v="34"/>
    <x v="5"/>
    <s v="Medium"/>
    <n v="1350"/>
    <n v="260"/>
    <n v="350"/>
    <n v="472500"/>
    <n v="23625"/>
    <n v="448875"/>
    <n v="448.875"/>
    <n v="351000"/>
    <n v="97875"/>
    <n v="97.875"/>
    <d v="2022-12-18T00:00:00"/>
    <x v="7"/>
    <s v="Q4"/>
    <x v="1"/>
    <s v="Samuel Johnson"/>
    <x v="5"/>
    <x v="2"/>
  </r>
  <r>
    <x v="3"/>
    <x v="46"/>
    <x v="5"/>
    <s v="Medium"/>
    <n v="552"/>
    <n v="260"/>
    <n v="350"/>
    <n v="193200"/>
    <n v="9660"/>
    <n v="183540"/>
    <n v="183.54"/>
    <n v="143520"/>
    <n v="40020"/>
    <n v="40.020000000000003"/>
    <d v="2021-08-29T00:00:00"/>
    <x v="2"/>
    <s v="Q3"/>
    <x v="1"/>
    <s v="Michael Wilson"/>
    <x v="5"/>
    <x v="6"/>
  </r>
  <r>
    <x v="2"/>
    <x v="125"/>
    <x v="5"/>
    <s v="Medium"/>
    <n v="1250"/>
    <n v="260"/>
    <n v="300"/>
    <n v="375000"/>
    <n v="18750"/>
    <n v="356250"/>
    <n v="356.25"/>
    <n v="312500"/>
    <n v="43750"/>
    <n v="43.75"/>
    <d v="2022-08-15T00:00:00"/>
    <x v="2"/>
    <s v="Q3"/>
    <x v="1"/>
    <s v="Harper Phillips"/>
    <x v="5"/>
    <x v="5"/>
  </r>
  <r>
    <x v="1"/>
    <x v="1"/>
    <x v="1"/>
    <s v="Medium"/>
    <n v="3801"/>
    <n v="10"/>
    <n v="15"/>
    <n v="57015"/>
    <n v="3420.8999999999996"/>
    <n v="53594.100000000006"/>
    <n v="53.594100000000005"/>
    <n v="38010"/>
    <n v="15584.100000000002"/>
    <n v="15.584100000000003"/>
    <d v="2022-03-19T00:00:00"/>
    <x v="8"/>
    <s v="Q1"/>
    <x v="1"/>
    <s v="Emma Johnson"/>
    <x v="1"/>
    <x v="1"/>
  </r>
  <r>
    <x v="3"/>
    <x v="56"/>
    <x v="4"/>
    <s v="Medium"/>
    <n v="1117.5"/>
    <n v="3"/>
    <n v="20"/>
    <n v="22350"/>
    <n v="1341"/>
    <n v="21009"/>
    <n v="21.009"/>
    <n v="11175"/>
    <n v="9834"/>
    <n v="9.8339999999999996"/>
    <d v="2021-06-12T00:00:00"/>
    <x v="11"/>
    <s v="Q2"/>
    <x v="1"/>
    <s v="Jackson Hill"/>
    <x v="4"/>
    <x v="0"/>
  </r>
  <r>
    <x v="1"/>
    <x v="89"/>
    <x v="4"/>
    <s v="Medium"/>
    <n v="2844"/>
    <n v="3"/>
    <n v="15"/>
    <n v="42660"/>
    <n v="2559.6"/>
    <n v="40100.400000000001"/>
    <n v="40.1004"/>
    <n v="28440"/>
    <n v="11660.400000000001"/>
    <n v="11.660400000000001"/>
    <d v="2021-07-27T00:00:00"/>
    <x v="3"/>
    <s v="Q3"/>
    <x v="1"/>
    <s v="Harper Martin"/>
    <x v="4"/>
    <x v="1"/>
  </r>
  <r>
    <x v="4"/>
    <x v="76"/>
    <x v="4"/>
    <s v="Medium"/>
    <n v="562"/>
    <n v="3"/>
    <n v="12"/>
    <n v="6744"/>
    <n v="404.64"/>
    <n v="6339.36"/>
    <n v="6.3393600000000001"/>
    <n v="1686"/>
    <n v="4653.3599999999997"/>
    <n v="4.6533599999999993"/>
    <d v="2021-11-23T00:00:00"/>
    <x v="6"/>
    <s v="Q4"/>
    <x v="1"/>
    <s v="Samuel Phillips"/>
    <x v="4"/>
    <x v="4"/>
  </r>
  <r>
    <x v="1"/>
    <x v="135"/>
    <x v="4"/>
    <s v="Medium"/>
    <n v="2030"/>
    <n v="3"/>
    <n v="15"/>
    <n v="30450"/>
    <n v="1827"/>
    <n v="28623"/>
    <n v="28.623000000000001"/>
    <n v="20300"/>
    <n v="8323"/>
    <n v="8.3230000000000004"/>
    <d v="2021-07-26T00:00:00"/>
    <x v="3"/>
    <s v="Q3"/>
    <x v="1"/>
    <s v="Charlotte Hill"/>
    <x v="4"/>
    <x v="7"/>
  </r>
  <r>
    <x v="3"/>
    <x v="48"/>
    <x v="0"/>
    <s v="Medium"/>
    <n v="980"/>
    <n v="5"/>
    <n v="350"/>
    <n v="343000"/>
    <n v="20580"/>
    <n v="322420"/>
    <n v="322.42"/>
    <n v="254800"/>
    <n v="67620"/>
    <n v="67.62"/>
    <d v="2022-07-15T00:00:00"/>
    <x v="3"/>
    <s v="Q3"/>
    <x v="1"/>
    <s v="Elijah Perez"/>
    <x v="0"/>
    <x v="0"/>
  </r>
  <r>
    <x v="3"/>
    <x v="36"/>
    <x v="0"/>
    <s v="Medium"/>
    <n v="1460"/>
    <n v="5"/>
    <n v="350"/>
    <n v="511000"/>
    <n v="30660"/>
    <n v="480340"/>
    <n v="480.34"/>
    <n v="379600"/>
    <n v="100740"/>
    <n v="100.74"/>
    <d v="2022-05-17T00:00:00"/>
    <x v="10"/>
    <s v="Q2"/>
    <x v="1"/>
    <s v="Henry Martinez"/>
    <x v="0"/>
    <x v="4"/>
  </r>
  <r>
    <x v="4"/>
    <x v="118"/>
    <x v="0"/>
    <s v="Medium"/>
    <n v="2723"/>
    <n v="5"/>
    <n v="12"/>
    <n v="32676"/>
    <n v="1960.56"/>
    <n v="30715.439999999999"/>
    <n v="30.715439999999997"/>
    <n v="8169"/>
    <n v="22546.44"/>
    <n v="22.546439999999997"/>
    <d v="2022-11-20T00:00:00"/>
    <x v="6"/>
    <s v="Q4"/>
    <x v="1"/>
    <s v="Aiden Garcia"/>
    <x v="0"/>
    <x v="6"/>
  </r>
  <r>
    <x v="3"/>
    <x v="51"/>
    <x v="1"/>
    <s v="Medium"/>
    <n v="1496"/>
    <n v="10"/>
    <n v="350"/>
    <n v="523600"/>
    <n v="31416"/>
    <n v="492184"/>
    <n v="492.18400000000003"/>
    <n v="388960"/>
    <n v="103224"/>
    <n v="103.224"/>
    <d v="2021-03-01T00:00:00"/>
    <x v="8"/>
    <s v="Q1"/>
    <x v="1"/>
    <s v="Charlotte Martin"/>
    <x v="1"/>
    <x v="3"/>
  </r>
  <r>
    <x v="0"/>
    <x v="6"/>
    <x v="2"/>
    <s v="Medium"/>
    <n v="952"/>
    <n v="120"/>
    <n v="125"/>
    <n v="119000"/>
    <n v="7140"/>
    <n v="111860"/>
    <n v="111.86"/>
    <n v="114240"/>
    <n v="-2380"/>
    <n v="-2.38"/>
    <d v="2022-11-11T00:00:00"/>
    <x v="6"/>
    <s v="Q4"/>
    <x v="1"/>
    <s v="Ethan Miller"/>
    <x v="2"/>
    <x v="6"/>
  </r>
  <r>
    <x v="0"/>
    <x v="14"/>
    <x v="2"/>
    <s v="Medium"/>
    <n v="2755"/>
    <n v="120"/>
    <n v="125"/>
    <n v="344375"/>
    <n v="20662.5"/>
    <n v="323712.5"/>
    <n v="323.71249999999998"/>
    <n v="330600"/>
    <n v="-6887.5"/>
    <n v="-6.8875000000000002"/>
    <d v="2021-08-17T00:00:00"/>
    <x v="2"/>
    <s v="Q3"/>
    <x v="1"/>
    <s v="Samuel Taylor"/>
    <x v="2"/>
    <x v="6"/>
  </r>
  <r>
    <x v="1"/>
    <x v="95"/>
    <x v="2"/>
    <s v="Medium"/>
    <n v="1530"/>
    <n v="120"/>
    <n v="15"/>
    <n v="22950"/>
    <n v="1377"/>
    <n v="21573"/>
    <n v="21.573"/>
    <n v="15300"/>
    <n v="6273"/>
    <n v="6.2729999999999997"/>
    <d v="2022-08-24T00:00:00"/>
    <x v="2"/>
    <s v="Q3"/>
    <x v="1"/>
    <s v="Emily Phillips"/>
    <x v="2"/>
    <x v="7"/>
  </r>
  <r>
    <x v="3"/>
    <x v="53"/>
    <x v="2"/>
    <s v="Medium"/>
    <n v="1496"/>
    <n v="120"/>
    <n v="350"/>
    <n v="523600"/>
    <n v="31416"/>
    <n v="492184"/>
    <n v="492.18400000000003"/>
    <n v="388960"/>
    <n v="103224"/>
    <n v="103.224"/>
    <d v="2021-05-14T00:00:00"/>
    <x v="10"/>
    <s v="Q2"/>
    <x v="1"/>
    <s v="Harper Wilson"/>
    <x v="2"/>
    <x v="5"/>
  </r>
  <r>
    <x v="3"/>
    <x v="30"/>
    <x v="2"/>
    <s v="Medium"/>
    <n v="1498"/>
    <n v="120"/>
    <n v="7"/>
    <n v="10486"/>
    <n v="629.16"/>
    <n v="9856.84"/>
    <n v="9.85684"/>
    <n v="7490"/>
    <n v="2366.84"/>
    <n v="2.3668400000000003"/>
    <d v="2022-01-11T00:00:00"/>
    <x v="1"/>
    <s v="Q1"/>
    <x v="1"/>
    <s v="Benjamin Lee"/>
    <x v="2"/>
    <x v="6"/>
  </r>
  <r>
    <x v="1"/>
    <x v="136"/>
    <x v="3"/>
    <s v="Medium"/>
    <n v="2844"/>
    <n v="250"/>
    <n v="15"/>
    <n v="42660"/>
    <n v="2559.6"/>
    <n v="40100.400000000001"/>
    <n v="40.1004"/>
    <n v="28440"/>
    <n v="11660.400000000001"/>
    <n v="11.660400000000001"/>
    <d v="2021-11-21T00:00:00"/>
    <x v="6"/>
    <s v="Q4"/>
    <x v="1"/>
    <s v="Samuel Turner"/>
    <x v="3"/>
    <x v="0"/>
  </r>
  <r>
    <x v="3"/>
    <x v="33"/>
    <x v="3"/>
    <s v="Medium"/>
    <n v="1498"/>
    <n v="250"/>
    <n v="7"/>
    <n v="10486"/>
    <n v="629.16"/>
    <n v="9856.84"/>
    <n v="9.85684"/>
    <n v="7490"/>
    <n v="2366.84"/>
    <n v="2.3668400000000003"/>
    <d v="2021-03-15T00:00:00"/>
    <x v="8"/>
    <s v="Q1"/>
    <x v="1"/>
    <s v="Charlotte Davis"/>
    <x v="3"/>
    <x v="1"/>
  </r>
  <r>
    <x v="0"/>
    <x v="137"/>
    <x v="5"/>
    <s v="Medium"/>
    <n v="1987.5"/>
    <n v="260"/>
    <n v="125"/>
    <n v="248437.5"/>
    <n v="14906.25"/>
    <n v="233531.25"/>
    <n v="233.53125"/>
    <n v="238500"/>
    <n v="-4968.75"/>
    <n v="-4.96875"/>
    <d v="2022-06-28T00:00:00"/>
    <x v="11"/>
    <s v="Q2"/>
    <x v="1"/>
    <s v="Harper Martin"/>
    <x v="5"/>
    <x v="1"/>
  </r>
  <r>
    <x v="3"/>
    <x v="92"/>
    <x v="5"/>
    <s v="Medium"/>
    <n v="1679"/>
    <n v="260"/>
    <n v="350"/>
    <n v="587650"/>
    <n v="35259"/>
    <n v="552391"/>
    <n v="552.39099999999996"/>
    <n v="436540"/>
    <n v="115851"/>
    <n v="115.851"/>
    <d v="2021-11-18T00:00:00"/>
    <x v="6"/>
    <s v="Q4"/>
    <x v="1"/>
    <s v="Jackson Hill"/>
    <x v="5"/>
    <x v="4"/>
  </r>
  <r>
    <x v="1"/>
    <x v="25"/>
    <x v="1"/>
    <s v="Medium"/>
    <n v="2198"/>
    <n v="10"/>
    <n v="15"/>
    <n v="32970"/>
    <n v="1978.2"/>
    <n v="30991.8"/>
    <n v="30.991799999999998"/>
    <n v="21980"/>
    <n v="9011.7999999999993"/>
    <n v="9.0117999999999991"/>
    <d v="2022-10-20T00:00:00"/>
    <x v="9"/>
    <s v="Q4"/>
    <x v="1"/>
    <s v="Avery Turner"/>
    <x v="1"/>
    <x v="1"/>
  </r>
  <r>
    <x v="1"/>
    <x v="37"/>
    <x v="1"/>
    <s v="Medium"/>
    <n v="1743"/>
    <n v="10"/>
    <n v="15"/>
    <n v="26145"/>
    <n v="1568.7"/>
    <n v="24576.3"/>
    <n v="24.5763"/>
    <n v="17430"/>
    <n v="7146.2999999999993"/>
    <n v="7.1462999999999992"/>
    <d v="2022-03-16T00:00:00"/>
    <x v="8"/>
    <s v="Q1"/>
    <x v="1"/>
    <s v="Amelia Wilson"/>
    <x v="1"/>
    <x v="5"/>
  </r>
  <r>
    <x v="1"/>
    <x v="25"/>
    <x v="1"/>
    <s v="Medium"/>
    <n v="1153"/>
    <n v="10"/>
    <n v="15"/>
    <n v="17295"/>
    <n v="1037.7"/>
    <n v="16257.3"/>
    <n v="16.257300000000001"/>
    <n v="11530"/>
    <n v="4727.2999999999993"/>
    <n v="4.7272999999999996"/>
    <d v="2021-11-18T00:00:00"/>
    <x v="6"/>
    <s v="Q4"/>
    <x v="1"/>
    <s v="Avery Turner"/>
    <x v="1"/>
    <x v="1"/>
  </r>
  <r>
    <x v="3"/>
    <x v="27"/>
    <x v="2"/>
    <s v="Medium"/>
    <n v="1001"/>
    <n v="120"/>
    <n v="20"/>
    <n v="20020"/>
    <n v="1201.2"/>
    <n v="18818.8"/>
    <n v="18.8188"/>
    <n v="10010"/>
    <n v="8808.7999999999993"/>
    <n v="8.8087999999999997"/>
    <d v="2022-11-30T00:00:00"/>
    <x v="6"/>
    <s v="Q4"/>
    <x v="1"/>
    <s v="Sofia Phillips"/>
    <x v="2"/>
    <x v="3"/>
  </r>
  <r>
    <x v="3"/>
    <x v="30"/>
    <x v="2"/>
    <s v="Medium"/>
    <n v="1333"/>
    <n v="120"/>
    <n v="7"/>
    <n v="9331"/>
    <n v="559.86"/>
    <n v="8771.14"/>
    <n v="8.771139999999999"/>
    <n v="6665"/>
    <n v="2106.1399999999994"/>
    <n v="2.1061399999999995"/>
    <d v="2021-06-17T00:00:00"/>
    <x v="11"/>
    <s v="Q2"/>
    <x v="1"/>
    <s v="Benjamin Lee"/>
    <x v="2"/>
    <x v="6"/>
  </r>
  <r>
    <x v="1"/>
    <x v="138"/>
    <x v="3"/>
    <s v="Medium"/>
    <n v="1153"/>
    <n v="250"/>
    <n v="15"/>
    <n v="17295"/>
    <n v="1037.7"/>
    <n v="16257.3"/>
    <n v="16.257300000000001"/>
    <n v="11530"/>
    <n v="4727.2999999999993"/>
    <n v="4.7272999999999996"/>
    <d v="2022-10-13T00:00:00"/>
    <x v="9"/>
    <s v="Q4"/>
    <x v="1"/>
    <s v="Henry Garcia"/>
    <x v="3"/>
    <x v="2"/>
  </r>
  <r>
    <x v="4"/>
    <x v="76"/>
    <x v="4"/>
    <s v="Medium"/>
    <n v="727"/>
    <n v="3"/>
    <n v="12"/>
    <n v="8724"/>
    <n v="610.67999999999995"/>
    <n v="8113.32"/>
    <n v="8.1133199999999999"/>
    <n v="2181"/>
    <n v="5932.32"/>
    <n v="5.9323199999999998"/>
    <d v="2022-08-20T00:00:00"/>
    <x v="2"/>
    <s v="Q3"/>
    <x v="1"/>
    <s v="Samuel Phillips"/>
    <x v="4"/>
    <x v="4"/>
  </r>
  <r>
    <x v="4"/>
    <x v="35"/>
    <x v="4"/>
    <s v="Medium"/>
    <n v="1884"/>
    <n v="3"/>
    <n v="12"/>
    <n v="22608"/>
    <n v="1582.56"/>
    <n v="21025.439999999999"/>
    <n v="21.02544"/>
    <n v="5652"/>
    <n v="15373.439999999999"/>
    <n v="15.373439999999999"/>
    <d v="2021-04-24T00:00:00"/>
    <x v="5"/>
    <s v="Q2"/>
    <x v="1"/>
    <s v="Harper Anderson"/>
    <x v="4"/>
    <x v="3"/>
  </r>
  <r>
    <x v="4"/>
    <x v="119"/>
    <x v="0"/>
    <s v="Medium"/>
    <n v="2340"/>
    <n v="5"/>
    <n v="12"/>
    <n v="28080"/>
    <n v="1965.6"/>
    <n v="26114.400000000001"/>
    <n v="26.1144"/>
    <n v="7020"/>
    <n v="19094.400000000001"/>
    <n v="19.0944"/>
    <d v="2022-03-08T00:00:00"/>
    <x v="8"/>
    <s v="Q1"/>
    <x v="1"/>
    <s v="Emily Hill"/>
    <x v="0"/>
    <x v="7"/>
  </r>
  <r>
    <x v="4"/>
    <x v="128"/>
    <x v="0"/>
    <s v="Medium"/>
    <n v="2342"/>
    <n v="5"/>
    <n v="12"/>
    <n v="28104"/>
    <n v="1967.28"/>
    <n v="26136.720000000001"/>
    <n v="26.13672"/>
    <n v="7026"/>
    <n v="19110.72"/>
    <n v="19.110720000000001"/>
    <d v="2021-08-25T00:00:00"/>
    <x v="2"/>
    <s v="Q3"/>
    <x v="1"/>
    <s v="Jackson Turner"/>
    <x v="0"/>
    <x v="0"/>
  </r>
  <r>
    <x v="1"/>
    <x v="139"/>
    <x v="2"/>
    <s v="Medium"/>
    <n v="1262"/>
    <n v="120"/>
    <n v="15"/>
    <n v="18930"/>
    <n v="1325.1"/>
    <n v="17604.900000000001"/>
    <n v="17.604900000000001"/>
    <n v="12620"/>
    <n v="4984.9000000000015"/>
    <n v="4.9849000000000014"/>
    <d v="2021-04-18T00:00:00"/>
    <x v="5"/>
    <s v="Q2"/>
    <x v="1"/>
    <s v="Amelia Phillips"/>
    <x v="2"/>
    <x v="3"/>
  </r>
  <r>
    <x v="3"/>
    <x v="15"/>
    <x v="2"/>
    <s v="Medium"/>
    <n v="1135"/>
    <n v="120"/>
    <n v="7"/>
    <n v="7945"/>
    <n v="556.15"/>
    <n v="7388.85"/>
    <n v="7.3888500000000006"/>
    <n v="5675"/>
    <n v="1713.8500000000004"/>
    <n v="1.7138500000000003"/>
    <d v="2021-05-08T00:00:00"/>
    <x v="10"/>
    <s v="Q2"/>
    <x v="1"/>
    <s v="Harper Davis"/>
    <x v="2"/>
    <x v="7"/>
  </r>
  <r>
    <x v="3"/>
    <x v="40"/>
    <x v="2"/>
    <s v="Medium"/>
    <n v="547"/>
    <n v="120"/>
    <n v="7"/>
    <n v="3829"/>
    <n v="268.02999999999997"/>
    <n v="3560.9700000000003"/>
    <n v="3.5609700000000002"/>
    <n v="2735"/>
    <n v="825.97000000000025"/>
    <n v="0.8259700000000002"/>
    <d v="2022-08-04T00:00:00"/>
    <x v="2"/>
    <s v="Q3"/>
    <x v="1"/>
    <s v="Aiden Clark"/>
    <x v="2"/>
    <x v="0"/>
  </r>
  <r>
    <x v="3"/>
    <x v="15"/>
    <x v="2"/>
    <s v="Medium"/>
    <n v="1582"/>
    <n v="120"/>
    <n v="7"/>
    <n v="11074"/>
    <n v="775.18"/>
    <n v="10298.82"/>
    <n v="10.298819999999999"/>
    <n v="7910"/>
    <n v="2388.8199999999997"/>
    <n v="2.3888199999999995"/>
    <d v="2021-04-05T00:00:00"/>
    <x v="5"/>
    <s v="Q2"/>
    <x v="1"/>
    <s v="Harper Davis"/>
    <x v="2"/>
    <x v="7"/>
  </r>
  <r>
    <x v="4"/>
    <x v="80"/>
    <x v="3"/>
    <s v="Medium"/>
    <n v="1738.5"/>
    <n v="250"/>
    <n v="12"/>
    <n v="20862"/>
    <n v="1460.34"/>
    <n v="19401.66"/>
    <n v="19.40166"/>
    <n v="5215.5"/>
    <n v="14186.16"/>
    <n v="14.186159999999999"/>
    <d v="2022-02-25T00:00:00"/>
    <x v="4"/>
    <s v="Q1"/>
    <x v="1"/>
    <s v="Jackson Lewis"/>
    <x v="3"/>
    <x v="0"/>
  </r>
  <r>
    <x v="3"/>
    <x v="54"/>
    <x v="3"/>
    <s v="Medium"/>
    <n v="1582"/>
    <n v="250"/>
    <n v="7"/>
    <n v="11074"/>
    <n v="775.18"/>
    <n v="10298.82"/>
    <n v="10.298819999999999"/>
    <n v="7910"/>
    <n v="2388.8199999999997"/>
    <n v="2.3888199999999995"/>
    <d v="2022-01-01T00:00:00"/>
    <x v="1"/>
    <s v="Q1"/>
    <x v="1"/>
    <s v="Henry Turner"/>
    <x v="3"/>
    <x v="6"/>
  </r>
  <r>
    <x v="3"/>
    <x v="46"/>
    <x v="5"/>
    <s v="Medium"/>
    <n v="1135"/>
    <n v="260"/>
    <n v="7"/>
    <n v="7945"/>
    <n v="556.15"/>
    <n v="7388.85"/>
    <n v="7.3888500000000006"/>
    <n v="5675"/>
    <n v="1713.8500000000004"/>
    <n v="1.7138500000000003"/>
    <d v="2021-06-04T00:00:00"/>
    <x v="11"/>
    <s v="Q2"/>
    <x v="1"/>
    <s v="Michael Wilson"/>
    <x v="5"/>
    <x v="6"/>
  </r>
  <r>
    <x v="3"/>
    <x v="56"/>
    <x v="4"/>
    <s v="Medium"/>
    <n v="1761"/>
    <n v="3"/>
    <n v="350"/>
    <n v="616350"/>
    <n v="43144.5"/>
    <n v="573205.5"/>
    <n v="573.20550000000003"/>
    <n v="457860"/>
    <n v="115345.5"/>
    <n v="115.3455"/>
    <d v="2022-05-03T00:00:00"/>
    <x v="10"/>
    <s v="Q2"/>
    <x v="1"/>
    <s v="Jackson Hill"/>
    <x v="4"/>
    <x v="0"/>
  </r>
  <r>
    <x v="2"/>
    <x v="140"/>
    <x v="4"/>
    <s v="Medium"/>
    <n v="448"/>
    <n v="3"/>
    <n v="300"/>
    <n v="134400"/>
    <n v="9408"/>
    <n v="124992"/>
    <n v="124.992"/>
    <n v="112000"/>
    <n v="12992"/>
    <n v="12.992000000000001"/>
    <d v="2022-08-14T00:00:00"/>
    <x v="2"/>
    <s v="Q3"/>
    <x v="1"/>
    <s v="Jackson Hill"/>
    <x v="4"/>
    <x v="4"/>
  </r>
  <r>
    <x v="2"/>
    <x v="140"/>
    <x v="4"/>
    <s v="Medium"/>
    <n v="2181"/>
    <n v="3"/>
    <n v="300"/>
    <n v="654300"/>
    <n v="45801"/>
    <n v="608499"/>
    <n v="608.49900000000002"/>
    <n v="545250"/>
    <n v="63249"/>
    <n v="63.249000000000002"/>
    <d v="2021-07-24T00:00:00"/>
    <x v="3"/>
    <s v="Q3"/>
    <x v="1"/>
    <s v="Jackson Hill"/>
    <x v="4"/>
    <x v="4"/>
  </r>
  <r>
    <x v="3"/>
    <x v="58"/>
    <x v="0"/>
    <s v="Medium"/>
    <n v="1976"/>
    <n v="5"/>
    <n v="20"/>
    <n v="39520"/>
    <n v="2766.4"/>
    <n v="36753.599999999999"/>
    <n v="36.753599999999999"/>
    <n v="19760"/>
    <n v="16993.599999999999"/>
    <n v="16.993599999999997"/>
    <d v="2021-09-24T00:00:00"/>
    <x v="0"/>
    <s v="Q3"/>
    <x v="1"/>
    <s v="Aiden Martin"/>
    <x v="0"/>
    <x v="2"/>
  </r>
  <r>
    <x v="2"/>
    <x v="77"/>
    <x v="0"/>
    <s v="Medium"/>
    <n v="2181"/>
    <n v="5"/>
    <n v="300"/>
    <n v="654300"/>
    <n v="45801"/>
    <n v="608499"/>
    <n v="608.49900000000002"/>
    <n v="545250"/>
    <n v="63249"/>
    <n v="63.249000000000002"/>
    <d v="2022-07-26T00:00:00"/>
    <x v="3"/>
    <s v="Q3"/>
    <x v="1"/>
    <s v="Harper Hill"/>
    <x v="0"/>
    <x v="5"/>
  </r>
  <r>
    <x v="2"/>
    <x v="69"/>
    <x v="1"/>
    <s v="Medium"/>
    <n v="1702"/>
    <n v="10"/>
    <n v="300"/>
    <n v="510600"/>
    <n v="35742"/>
    <n v="474858"/>
    <n v="474.858"/>
    <n v="425500"/>
    <n v="49358"/>
    <n v="49.357999999999997"/>
    <d v="2022-05-17T00:00:00"/>
    <x v="10"/>
    <s v="Q2"/>
    <x v="1"/>
    <s v="Abigail Garcia"/>
    <x v="1"/>
    <x v="5"/>
  </r>
  <r>
    <x v="2"/>
    <x v="120"/>
    <x v="1"/>
    <s v="Medium"/>
    <n v="448"/>
    <n v="10"/>
    <n v="300"/>
    <n v="134400"/>
    <n v="9408"/>
    <n v="124992"/>
    <n v="124.992"/>
    <n v="112000"/>
    <n v="12992"/>
    <n v="12.992000000000001"/>
    <d v="2022-06-04T00:00:00"/>
    <x v="11"/>
    <s v="Q2"/>
    <x v="1"/>
    <s v="Benjamin Phillips"/>
    <x v="1"/>
    <x v="0"/>
  </r>
  <r>
    <x v="0"/>
    <x v="22"/>
    <x v="1"/>
    <s v="Medium"/>
    <n v="3513"/>
    <n v="10"/>
    <n v="125"/>
    <n v="439125"/>
    <n v="30738.75"/>
    <n v="408386.25"/>
    <n v="408.38625000000002"/>
    <n v="421560"/>
    <n v="-13173.75"/>
    <n v="-13.17375"/>
    <d v="2021-10-09T00:00:00"/>
    <x v="9"/>
    <s v="Q4"/>
    <x v="1"/>
    <s v="Sebastian Lee"/>
    <x v="1"/>
    <x v="6"/>
  </r>
  <r>
    <x v="1"/>
    <x v="1"/>
    <x v="1"/>
    <s v="Medium"/>
    <n v="2101"/>
    <n v="10"/>
    <n v="15"/>
    <n v="31515"/>
    <n v="2206.0500000000002"/>
    <n v="29308.95"/>
    <n v="29.308949999999999"/>
    <n v="21010"/>
    <n v="8298.9500000000007"/>
    <n v="8.2989500000000014"/>
    <d v="2021-04-28T00:00:00"/>
    <x v="5"/>
    <s v="Q2"/>
    <x v="1"/>
    <s v="Emma Johnson"/>
    <x v="1"/>
    <x v="1"/>
  </r>
  <r>
    <x v="3"/>
    <x v="51"/>
    <x v="1"/>
    <s v="Medium"/>
    <n v="1535"/>
    <n v="10"/>
    <n v="20"/>
    <n v="30700"/>
    <n v="2149"/>
    <n v="28551"/>
    <n v="28.550999999999998"/>
    <n v="15350"/>
    <n v="13201"/>
    <n v="13.201000000000001"/>
    <d v="2021-03-06T00:00:00"/>
    <x v="8"/>
    <s v="Q1"/>
    <x v="1"/>
    <s v="Charlotte Martin"/>
    <x v="1"/>
    <x v="3"/>
  </r>
  <r>
    <x v="2"/>
    <x v="60"/>
    <x v="2"/>
    <s v="Medium"/>
    <n v="1659"/>
    <n v="120"/>
    <n v="300"/>
    <n v="497700"/>
    <n v="34839"/>
    <n v="462861"/>
    <n v="462.86099999999999"/>
    <n v="414750"/>
    <n v="48111"/>
    <n v="48.110999999999997"/>
    <d v="2022-11-06T00:00:00"/>
    <x v="6"/>
    <s v="Q4"/>
    <x v="1"/>
    <s v="Benjamin Martin"/>
    <x v="2"/>
    <x v="4"/>
  </r>
  <r>
    <x v="3"/>
    <x v="30"/>
    <x v="2"/>
    <s v="Medium"/>
    <n v="609"/>
    <n v="120"/>
    <n v="20"/>
    <n v="12180"/>
    <n v="852.6"/>
    <n v="11327.4"/>
    <n v="11.327399999999999"/>
    <n v="6090"/>
    <n v="5237.3999999999996"/>
    <n v="5.2374000000000001"/>
    <d v="2021-12-20T00:00:00"/>
    <x v="7"/>
    <s v="Q4"/>
    <x v="1"/>
    <s v="Benjamin Lee"/>
    <x v="2"/>
    <x v="6"/>
  </r>
  <r>
    <x v="0"/>
    <x v="28"/>
    <x v="2"/>
    <s v="Medium"/>
    <n v="2087"/>
    <n v="120"/>
    <n v="125"/>
    <n v="260875"/>
    <n v="18261.25"/>
    <n v="242613.75"/>
    <n v="242.61375000000001"/>
    <n v="250440"/>
    <n v="-7826.25"/>
    <n v="-7.8262499999999999"/>
    <d v="2021-04-12T00:00:00"/>
    <x v="5"/>
    <s v="Q2"/>
    <x v="1"/>
    <s v="Elijah Martin"/>
    <x v="2"/>
    <x v="4"/>
  </r>
  <r>
    <x v="3"/>
    <x v="53"/>
    <x v="2"/>
    <s v="Medium"/>
    <n v="1976"/>
    <n v="120"/>
    <n v="20"/>
    <n v="39520"/>
    <n v="2766.4"/>
    <n v="36753.599999999999"/>
    <n v="36.753599999999999"/>
    <n v="19760"/>
    <n v="16993.599999999999"/>
    <n v="16.993599999999997"/>
    <d v="2022-08-03T00:00:00"/>
    <x v="2"/>
    <s v="Q3"/>
    <x v="1"/>
    <s v="Harper Wilson"/>
    <x v="2"/>
    <x v="5"/>
  </r>
  <r>
    <x v="2"/>
    <x v="85"/>
    <x v="2"/>
    <s v="Medium"/>
    <n v="1372"/>
    <n v="120"/>
    <n v="300"/>
    <n v="411600"/>
    <n v="28812"/>
    <n v="382788"/>
    <n v="382.78800000000001"/>
    <n v="343000"/>
    <n v="39788"/>
    <n v="39.787999999999997"/>
    <d v="2021-07-29T00:00:00"/>
    <x v="3"/>
    <s v="Q3"/>
    <x v="1"/>
    <s v="Mia Hill"/>
    <x v="2"/>
    <x v="5"/>
  </r>
  <r>
    <x v="4"/>
    <x v="141"/>
    <x v="3"/>
    <s v="Medium"/>
    <n v="3244.5"/>
    <n v="250"/>
    <n v="12"/>
    <n v="38934"/>
    <n v="2725.38"/>
    <n v="36208.620000000003"/>
    <n v="36.208620000000003"/>
    <n v="9733.5"/>
    <n v="26475.120000000003"/>
    <n v="26.475120000000004"/>
    <d v="2022-09-24T00:00:00"/>
    <x v="0"/>
    <s v="Q3"/>
    <x v="1"/>
    <s v="Abigail Martin"/>
    <x v="3"/>
    <x v="5"/>
  </r>
  <r>
    <x v="2"/>
    <x v="61"/>
    <x v="3"/>
    <s v="Medium"/>
    <n v="959"/>
    <n v="250"/>
    <n v="300"/>
    <n v="287700"/>
    <n v="20139"/>
    <n v="267561"/>
    <n v="267.56099999999998"/>
    <n v="239750"/>
    <n v="27811"/>
    <n v="27.811"/>
    <d v="2022-04-14T00:00:00"/>
    <x v="5"/>
    <s v="Q2"/>
    <x v="1"/>
    <s v="Mia Lewis"/>
    <x v="3"/>
    <x v="5"/>
  </r>
  <r>
    <x v="2"/>
    <x v="16"/>
    <x v="3"/>
    <s v="Medium"/>
    <n v="2747"/>
    <n v="250"/>
    <n v="300"/>
    <n v="824100"/>
    <n v="57687"/>
    <n v="766413"/>
    <n v="766.41300000000001"/>
    <n v="686750"/>
    <n v="79663"/>
    <n v="79.662999999999997"/>
    <d v="2021-04-10T00:00:00"/>
    <x v="5"/>
    <s v="Q2"/>
    <x v="1"/>
    <s v="Henry Anderson"/>
    <x v="3"/>
    <x v="0"/>
  </r>
  <r>
    <x v="0"/>
    <x v="142"/>
    <x v="5"/>
    <s v="Medium"/>
    <n v="1645"/>
    <n v="260"/>
    <n v="125"/>
    <n v="205625"/>
    <n v="14393.75"/>
    <n v="191231.25"/>
    <n v="191.23124999999999"/>
    <n v="197400"/>
    <n v="-6168.75"/>
    <n v="-6.1687500000000002"/>
    <d v="2022-06-03T00:00:00"/>
    <x v="11"/>
    <s v="Q2"/>
    <x v="1"/>
    <s v="Aiden Garcia"/>
    <x v="5"/>
    <x v="6"/>
  </r>
  <r>
    <x v="3"/>
    <x v="64"/>
    <x v="5"/>
    <s v="Medium"/>
    <n v="2876"/>
    <n v="260"/>
    <n v="350"/>
    <n v="1006600"/>
    <n v="70462"/>
    <n v="936138"/>
    <n v="936.13800000000003"/>
    <n v="747760"/>
    <n v="188378"/>
    <n v="188.37799999999999"/>
    <d v="2022-06-30T00:00:00"/>
    <x v="11"/>
    <s v="Q2"/>
    <x v="1"/>
    <s v="Samuel Wilson"/>
    <x v="5"/>
    <x v="0"/>
  </r>
  <r>
    <x v="3"/>
    <x v="46"/>
    <x v="5"/>
    <s v="Medium"/>
    <n v="1118"/>
    <n v="260"/>
    <n v="20"/>
    <n v="22360"/>
    <n v="1565.2"/>
    <n v="20794.8"/>
    <n v="20.794799999999999"/>
    <n v="11180"/>
    <n v="9614.7999999999993"/>
    <n v="9.6147999999999989"/>
    <d v="2021-12-04T00:00:00"/>
    <x v="7"/>
    <s v="Q4"/>
    <x v="1"/>
    <s v="Michael Wilson"/>
    <x v="5"/>
    <x v="6"/>
  </r>
  <r>
    <x v="2"/>
    <x v="143"/>
    <x v="5"/>
    <s v="Medium"/>
    <n v="1372"/>
    <n v="260"/>
    <n v="300"/>
    <n v="411600"/>
    <n v="28812"/>
    <n v="382788"/>
    <n v="382.78800000000001"/>
    <n v="343000"/>
    <n v="39788"/>
    <n v="39.787999999999997"/>
    <d v="2022-09-20T00:00:00"/>
    <x v="0"/>
    <s v="Q3"/>
    <x v="1"/>
    <s v="Emily Hill"/>
    <x v="5"/>
    <x v="7"/>
  </r>
  <r>
    <x v="3"/>
    <x v="42"/>
    <x v="0"/>
    <s v="Medium"/>
    <n v="488"/>
    <n v="5"/>
    <n v="7"/>
    <n v="3416"/>
    <n v="273.27999999999997"/>
    <n v="3142.7200000000003"/>
    <n v="3.1427200000000002"/>
    <n v="2440"/>
    <n v="702.72000000000025"/>
    <n v="0.70272000000000023"/>
    <d v="2022-10-20T00:00:00"/>
    <x v="9"/>
    <s v="Q4"/>
    <x v="1"/>
    <s v="Sebastian Phillips"/>
    <x v="0"/>
    <x v="2"/>
  </r>
  <r>
    <x v="3"/>
    <x v="98"/>
    <x v="0"/>
    <s v="Medium"/>
    <n v="1282"/>
    <n v="5"/>
    <n v="20"/>
    <n v="25640"/>
    <n v="2051.1999999999998"/>
    <n v="23588.799999999999"/>
    <n v="23.588799999999999"/>
    <n v="12820"/>
    <n v="10768.8"/>
    <n v="10.768799999999999"/>
    <d v="2021-10-12T00:00:00"/>
    <x v="9"/>
    <s v="Q4"/>
    <x v="1"/>
    <s v="Logan Martin"/>
    <x v="0"/>
    <x v="2"/>
  </r>
  <r>
    <x v="3"/>
    <x v="3"/>
    <x v="1"/>
    <s v="Medium"/>
    <n v="257"/>
    <n v="10"/>
    <n v="7"/>
    <n v="1799"/>
    <n v="143.91999999999999"/>
    <n v="1655.08"/>
    <n v="1.6550799999999999"/>
    <n v="1285"/>
    <n v="370.07999999999993"/>
    <n v="0.37007999999999991"/>
    <d v="2021-10-21T00:00:00"/>
    <x v="9"/>
    <s v="Q4"/>
    <x v="1"/>
    <s v="Olivia Brown"/>
    <x v="1"/>
    <x v="3"/>
  </r>
  <r>
    <x v="3"/>
    <x v="63"/>
    <x v="5"/>
    <s v="Medium"/>
    <n v="1282"/>
    <n v="260"/>
    <n v="20"/>
    <n v="25640"/>
    <n v="2051.1999999999998"/>
    <n v="23588.799999999999"/>
    <n v="23.588799999999999"/>
    <n v="12820"/>
    <n v="10768.8"/>
    <n v="10.768799999999999"/>
    <d v="2021-10-02T00:00:00"/>
    <x v="9"/>
    <s v="Q4"/>
    <x v="1"/>
    <s v="Charlotte Anderson"/>
    <x v="5"/>
    <x v="7"/>
  </r>
  <r>
    <x v="0"/>
    <x v="99"/>
    <x v="4"/>
    <s v="Medium"/>
    <n v="1540"/>
    <n v="3"/>
    <n v="125"/>
    <n v="192500"/>
    <n v="15400"/>
    <n v="177100"/>
    <n v="177.1"/>
    <n v="184800"/>
    <n v="-7700"/>
    <n v="-7.7"/>
    <d v="2021-05-31T00:00:00"/>
    <x v="10"/>
    <s v="Q2"/>
    <x v="1"/>
    <s v="Charlotte Garcia"/>
    <x v="4"/>
    <x v="3"/>
  </r>
  <r>
    <x v="1"/>
    <x v="105"/>
    <x v="4"/>
    <s v="Medium"/>
    <n v="490"/>
    <n v="3"/>
    <n v="15"/>
    <n v="7350"/>
    <n v="588"/>
    <n v="6762"/>
    <n v="6.7619999999999996"/>
    <n v="4900"/>
    <n v="1862"/>
    <n v="1.8620000000000001"/>
    <d v="2022-01-06T00:00:00"/>
    <x v="1"/>
    <s v="Q1"/>
    <x v="1"/>
    <s v="Abigail Phillips"/>
    <x v="4"/>
    <x v="1"/>
  </r>
  <r>
    <x v="3"/>
    <x v="65"/>
    <x v="4"/>
    <s v="Medium"/>
    <n v="1362"/>
    <n v="3"/>
    <n v="350"/>
    <n v="476700"/>
    <n v="38136"/>
    <n v="438564"/>
    <n v="438.56400000000002"/>
    <n v="354120"/>
    <n v="84444"/>
    <n v="84.444000000000003"/>
    <d v="2021-01-26T00:00:00"/>
    <x v="1"/>
    <s v="Q1"/>
    <x v="1"/>
    <s v="Harper Turner"/>
    <x v="4"/>
    <x v="1"/>
  </r>
  <r>
    <x v="1"/>
    <x v="144"/>
    <x v="0"/>
    <s v="Medium"/>
    <n v="2501"/>
    <n v="5"/>
    <n v="15"/>
    <n v="37515"/>
    <n v="3001.2"/>
    <n v="34513.800000000003"/>
    <n v="34.513800000000003"/>
    <n v="25010"/>
    <n v="9503.8000000000029"/>
    <n v="9.5038000000000036"/>
    <d v="2022-01-03T00:00:00"/>
    <x v="1"/>
    <s v="Q1"/>
    <x v="1"/>
    <s v="Benjamin Phillips"/>
    <x v="0"/>
    <x v="0"/>
  </r>
  <r>
    <x v="3"/>
    <x v="42"/>
    <x v="0"/>
    <s v="Medium"/>
    <n v="708"/>
    <n v="5"/>
    <n v="20"/>
    <n v="14160"/>
    <n v="1132.8"/>
    <n v="13027.2"/>
    <n v="13.027200000000001"/>
    <n v="7080"/>
    <n v="5947.2000000000007"/>
    <n v="5.9472000000000005"/>
    <d v="2021-11-27T00:00:00"/>
    <x v="6"/>
    <s v="Q4"/>
    <x v="1"/>
    <s v="Sebastian Phillips"/>
    <x v="0"/>
    <x v="2"/>
  </r>
  <r>
    <x v="3"/>
    <x v="36"/>
    <x v="0"/>
    <s v="Medium"/>
    <n v="645"/>
    <n v="5"/>
    <n v="20"/>
    <n v="12900"/>
    <n v="1032"/>
    <n v="11868"/>
    <n v="11.868"/>
    <n v="6450"/>
    <n v="5418"/>
    <n v="5.4180000000000001"/>
    <d v="2022-08-15T00:00:00"/>
    <x v="2"/>
    <s v="Q3"/>
    <x v="1"/>
    <s v="Henry Martinez"/>
    <x v="0"/>
    <x v="4"/>
  </r>
  <r>
    <x v="2"/>
    <x v="77"/>
    <x v="0"/>
    <s v="Medium"/>
    <n v="1562"/>
    <n v="5"/>
    <n v="300"/>
    <n v="468600"/>
    <n v="37488"/>
    <n v="431112"/>
    <n v="431.11200000000002"/>
    <n v="390500"/>
    <n v="40612"/>
    <n v="40.612000000000002"/>
    <d v="2022-07-11T00:00:00"/>
    <x v="3"/>
    <s v="Q3"/>
    <x v="1"/>
    <s v="Harper Hill"/>
    <x v="0"/>
    <x v="5"/>
  </r>
  <r>
    <x v="1"/>
    <x v="108"/>
    <x v="0"/>
    <s v="Medium"/>
    <n v="711"/>
    <n v="5"/>
    <n v="15"/>
    <n v="10665"/>
    <n v="853.2"/>
    <n v="9811.7999999999993"/>
    <n v="9.8117999999999999"/>
    <n v="7110"/>
    <n v="2701.7999999999993"/>
    <n v="2.7017999999999991"/>
    <d v="2022-06-22T00:00:00"/>
    <x v="11"/>
    <s v="Q2"/>
    <x v="1"/>
    <s v="Benjamin Garcia"/>
    <x v="0"/>
    <x v="4"/>
  </r>
  <r>
    <x v="0"/>
    <x v="23"/>
    <x v="1"/>
    <s v="Medium"/>
    <n v="1114"/>
    <n v="10"/>
    <n v="125"/>
    <n v="139250"/>
    <n v="11140"/>
    <n v="128110"/>
    <n v="128.11000000000001"/>
    <n v="133680"/>
    <n v="-5570"/>
    <n v="-5.57"/>
    <d v="2022-11-09T00:00:00"/>
    <x v="6"/>
    <s v="Q4"/>
    <x v="1"/>
    <s v="Elizabeth Green"/>
    <x v="1"/>
    <x v="7"/>
  </r>
  <r>
    <x v="3"/>
    <x v="71"/>
    <x v="1"/>
    <s v="Medium"/>
    <n v="1259"/>
    <n v="10"/>
    <n v="7"/>
    <n v="8813"/>
    <n v="705.04"/>
    <n v="8107.96"/>
    <n v="8.1079600000000003"/>
    <n v="6295"/>
    <n v="1812.96"/>
    <n v="1.8129600000000001"/>
    <d v="2022-07-12T00:00:00"/>
    <x v="3"/>
    <s v="Q3"/>
    <x v="1"/>
    <s v="Emily Hill"/>
    <x v="1"/>
    <x v="7"/>
  </r>
  <r>
    <x v="3"/>
    <x v="71"/>
    <x v="1"/>
    <s v="Medium"/>
    <n v="1095"/>
    <n v="10"/>
    <n v="7"/>
    <n v="7665"/>
    <n v="613.20000000000005"/>
    <n v="7051.8"/>
    <n v="7.0518000000000001"/>
    <n v="5475"/>
    <n v="1576.8000000000002"/>
    <n v="1.5768000000000002"/>
    <d v="2021-09-28T00:00:00"/>
    <x v="0"/>
    <s v="Q3"/>
    <x v="1"/>
    <s v="Emily Hill"/>
    <x v="1"/>
    <x v="7"/>
  </r>
  <r>
    <x v="3"/>
    <x v="71"/>
    <x v="1"/>
    <s v="Medium"/>
    <n v="1366"/>
    <n v="10"/>
    <n v="20"/>
    <n v="27320"/>
    <n v="2185.6"/>
    <n v="25134.400000000001"/>
    <n v="25.134400000000003"/>
    <n v="13660"/>
    <n v="11474.400000000001"/>
    <n v="11.474400000000001"/>
    <d v="2021-03-04T00:00:00"/>
    <x v="8"/>
    <s v="Q1"/>
    <x v="1"/>
    <s v="Emily Hill"/>
    <x v="1"/>
    <x v="7"/>
  </r>
  <r>
    <x v="2"/>
    <x v="2"/>
    <x v="1"/>
    <s v="Medium"/>
    <n v="2460"/>
    <n v="10"/>
    <n v="300"/>
    <n v="738000"/>
    <n v="59040"/>
    <n v="678960"/>
    <n v="678.96"/>
    <n v="615000"/>
    <n v="63960"/>
    <n v="63.96"/>
    <d v="2021-07-27T00:00:00"/>
    <x v="3"/>
    <s v="Q3"/>
    <x v="1"/>
    <s v="Noah Williams"/>
    <x v="1"/>
    <x v="2"/>
  </r>
  <r>
    <x v="3"/>
    <x v="26"/>
    <x v="1"/>
    <s v="Medium"/>
    <n v="678"/>
    <n v="10"/>
    <n v="7"/>
    <n v="4746"/>
    <n v="379.68"/>
    <n v="4366.32"/>
    <n v="4.36632"/>
    <n v="3390"/>
    <n v="976.31999999999971"/>
    <n v="0.97631999999999974"/>
    <d v="2021-03-21T00:00:00"/>
    <x v="8"/>
    <s v="Q1"/>
    <x v="1"/>
    <s v="Michael Hill"/>
    <x v="1"/>
    <x v="2"/>
  </r>
  <r>
    <x v="3"/>
    <x v="71"/>
    <x v="1"/>
    <s v="Medium"/>
    <n v="1598"/>
    <n v="10"/>
    <n v="7"/>
    <n v="11186"/>
    <n v="894.88"/>
    <n v="10291.120000000001"/>
    <n v="10.291120000000001"/>
    <n v="7990"/>
    <n v="2301.1200000000008"/>
    <n v="2.3011200000000009"/>
    <d v="2021-11-06T00:00:00"/>
    <x v="6"/>
    <s v="Q4"/>
    <x v="1"/>
    <s v="Emily Hill"/>
    <x v="1"/>
    <x v="7"/>
  </r>
  <r>
    <x v="3"/>
    <x v="71"/>
    <x v="1"/>
    <s v="Medium"/>
    <n v="1934"/>
    <n v="10"/>
    <n v="20"/>
    <n v="38680"/>
    <n v="3094.4"/>
    <n v="35585.599999999999"/>
    <n v="35.585599999999999"/>
    <n v="19340"/>
    <n v="16245.599999999999"/>
    <n v="16.2456"/>
    <d v="2021-02-02T00:00:00"/>
    <x v="4"/>
    <s v="Q1"/>
    <x v="1"/>
    <s v="Emily Hill"/>
    <x v="1"/>
    <x v="7"/>
  </r>
  <r>
    <x v="3"/>
    <x v="39"/>
    <x v="1"/>
    <s v="Medium"/>
    <n v="2993"/>
    <n v="10"/>
    <n v="20"/>
    <n v="59860"/>
    <n v="4788.8"/>
    <n v="55071.199999999997"/>
    <n v="55.071199999999997"/>
    <n v="29930"/>
    <n v="25141.199999999997"/>
    <n v="25.141199999999998"/>
    <d v="2021-01-12T00:00:00"/>
    <x v="1"/>
    <s v="Q1"/>
    <x v="1"/>
    <s v="Abigail Lewis"/>
    <x v="1"/>
    <x v="7"/>
  </r>
  <r>
    <x v="3"/>
    <x v="39"/>
    <x v="1"/>
    <s v="Medium"/>
    <n v="1362"/>
    <n v="10"/>
    <n v="350"/>
    <n v="476700"/>
    <n v="38136"/>
    <n v="438564"/>
    <n v="438.56400000000002"/>
    <n v="354120"/>
    <n v="84444"/>
    <n v="84.444000000000003"/>
    <d v="2022-09-12T00:00:00"/>
    <x v="0"/>
    <s v="Q3"/>
    <x v="1"/>
    <s v="Abigail Lewis"/>
    <x v="1"/>
    <x v="7"/>
  </r>
  <r>
    <x v="4"/>
    <x v="132"/>
    <x v="2"/>
    <s v="Medium"/>
    <n v="598"/>
    <n v="120"/>
    <n v="12"/>
    <n v="7176"/>
    <n v="574.08000000000004"/>
    <n v="6601.92"/>
    <n v="6.6019199999999998"/>
    <n v="1794"/>
    <n v="4807.92"/>
    <n v="4.8079200000000002"/>
    <d v="2021-05-04T00:00:00"/>
    <x v="10"/>
    <s v="Q2"/>
    <x v="1"/>
    <s v="Benjamin Garcia"/>
    <x v="2"/>
    <x v="4"/>
  </r>
  <r>
    <x v="3"/>
    <x v="40"/>
    <x v="2"/>
    <s v="Medium"/>
    <n v="2907"/>
    <n v="120"/>
    <n v="7"/>
    <n v="20349"/>
    <n v="1627.92"/>
    <n v="18721.080000000002"/>
    <n v="18.721080000000001"/>
    <n v="14535"/>
    <n v="4186.0800000000017"/>
    <n v="4.1860800000000014"/>
    <d v="2022-08-17T00:00:00"/>
    <x v="2"/>
    <s v="Q3"/>
    <x v="1"/>
    <s v="Aiden Clark"/>
    <x v="2"/>
    <x v="0"/>
  </r>
  <r>
    <x v="3"/>
    <x v="27"/>
    <x v="2"/>
    <s v="Medium"/>
    <n v="2338"/>
    <n v="120"/>
    <n v="7"/>
    <n v="16366"/>
    <n v="1309.28"/>
    <n v="15056.72"/>
    <n v="15.056719999999999"/>
    <n v="11690"/>
    <n v="3366.7199999999993"/>
    <n v="3.3667199999999995"/>
    <d v="2021-07-05T00:00:00"/>
    <x v="3"/>
    <s v="Q3"/>
    <x v="1"/>
    <s v="Sofia Phillips"/>
    <x v="2"/>
    <x v="3"/>
  </r>
  <r>
    <x v="2"/>
    <x v="96"/>
    <x v="2"/>
    <s v="Medium"/>
    <n v="635"/>
    <n v="120"/>
    <n v="300"/>
    <n v="190500"/>
    <n v="15240"/>
    <n v="175260"/>
    <n v="175.26"/>
    <n v="158750"/>
    <n v="16510"/>
    <n v="16.510000000000002"/>
    <d v="2021-08-11T00:00:00"/>
    <x v="2"/>
    <s v="Q3"/>
    <x v="1"/>
    <s v="Benjamin Hill"/>
    <x v="2"/>
    <x v="0"/>
  </r>
  <r>
    <x v="3"/>
    <x v="7"/>
    <x v="3"/>
    <s v="Medium"/>
    <n v="574.5"/>
    <n v="250"/>
    <n v="350"/>
    <n v="201075"/>
    <n v="16086"/>
    <n v="184989"/>
    <n v="184.989"/>
    <n v="149370"/>
    <n v="35619"/>
    <n v="35.619"/>
    <d v="2022-02-22T00:00:00"/>
    <x v="4"/>
    <s v="Q1"/>
    <x v="1"/>
    <s v="Isabella Wilson"/>
    <x v="3"/>
    <x v="7"/>
  </r>
  <r>
    <x v="3"/>
    <x v="55"/>
    <x v="3"/>
    <s v="Medium"/>
    <n v="2338"/>
    <n v="250"/>
    <n v="7"/>
    <n v="16366"/>
    <n v="1309.28"/>
    <n v="15056.72"/>
    <n v="15.056719999999999"/>
    <n v="11690"/>
    <n v="3366.7199999999993"/>
    <n v="3.3667199999999995"/>
    <d v="2022-10-13T00:00:00"/>
    <x v="9"/>
    <s v="Q4"/>
    <x v="1"/>
    <s v="Amelia Perez"/>
    <x v="3"/>
    <x v="7"/>
  </r>
  <r>
    <x v="3"/>
    <x v="7"/>
    <x v="3"/>
    <s v="Medium"/>
    <n v="381"/>
    <n v="250"/>
    <n v="350"/>
    <n v="133350"/>
    <n v="10668"/>
    <n v="122682"/>
    <n v="122.682"/>
    <n v="99060"/>
    <n v="23622"/>
    <n v="23.622"/>
    <d v="2022-03-20T00:00:00"/>
    <x v="8"/>
    <s v="Q1"/>
    <x v="1"/>
    <s v="Isabella Wilson"/>
    <x v="3"/>
    <x v="7"/>
  </r>
  <r>
    <x v="3"/>
    <x v="55"/>
    <x v="3"/>
    <s v="Medium"/>
    <n v="422"/>
    <n v="250"/>
    <n v="350"/>
    <n v="147700"/>
    <n v="11816"/>
    <n v="135884"/>
    <n v="135.88399999999999"/>
    <n v="109720"/>
    <n v="26164"/>
    <n v="26.164000000000001"/>
    <d v="2022-08-06T00:00:00"/>
    <x v="2"/>
    <s v="Q3"/>
    <x v="1"/>
    <s v="Amelia Perez"/>
    <x v="3"/>
    <x v="7"/>
  </r>
  <r>
    <x v="2"/>
    <x v="62"/>
    <x v="3"/>
    <s v="Medium"/>
    <n v="2134"/>
    <n v="250"/>
    <n v="300"/>
    <n v="640200"/>
    <n v="51216"/>
    <n v="588984"/>
    <n v="588.98400000000004"/>
    <n v="533500"/>
    <n v="55484"/>
    <n v="55.484000000000002"/>
    <d v="2022-03-20T00:00:00"/>
    <x v="8"/>
    <s v="Q1"/>
    <x v="1"/>
    <s v="Logan Clark"/>
    <x v="3"/>
    <x v="6"/>
  </r>
  <r>
    <x v="3"/>
    <x v="46"/>
    <x v="5"/>
    <s v="Medium"/>
    <n v="708"/>
    <n v="260"/>
    <n v="20"/>
    <n v="14160"/>
    <n v="1132.8"/>
    <n v="13027.2"/>
    <n v="13.027200000000001"/>
    <n v="7080"/>
    <n v="5947.2000000000007"/>
    <n v="5.9472000000000005"/>
    <d v="2021-04-19T00:00:00"/>
    <x v="5"/>
    <s v="Q2"/>
    <x v="1"/>
    <s v="Michael Wilson"/>
    <x v="5"/>
    <x v="6"/>
  </r>
  <r>
    <x v="3"/>
    <x v="63"/>
    <x v="5"/>
    <s v="Medium"/>
    <n v="2907"/>
    <n v="260"/>
    <n v="7"/>
    <n v="20349"/>
    <n v="1627.92"/>
    <n v="18721.080000000002"/>
    <n v="18.721080000000001"/>
    <n v="14535"/>
    <n v="4186.0800000000017"/>
    <n v="4.1860800000000014"/>
    <d v="2022-04-25T00:00:00"/>
    <x v="5"/>
    <s v="Q2"/>
    <x v="1"/>
    <s v="Charlotte Anderson"/>
    <x v="5"/>
    <x v="7"/>
  </r>
  <r>
    <x v="3"/>
    <x v="34"/>
    <x v="5"/>
    <s v="Medium"/>
    <n v="1366"/>
    <n v="260"/>
    <n v="20"/>
    <n v="27320"/>
    <n v="2185.6"/>
    <n v="25134.400000000001"/>
    <n v="25.134400000000003"/>
    <n v="13660"/>
    <n v="11474.400000000001"/>
    <n v="11.474400000000001"/>
    <d v="2022-10-08T00:00:00"/>
    <x v="9"/>
    <s v="Q4"/>
    <x v="1"/>
    <s v="Samuel Johnson"/>
    <x v="5"/>
    <x v="2"/>
  </r>
  <r>
    <x v="2"/>
    <x v="126"/>
    <x v="5"/>
    <s v="Medium"/>
    <n v="2460"/>
    <n v="260"/>
    <n v="300"/>
    <n v="738000"/>
    <n v="59040"/>
    <n v="678960"/>
    <n v="678.96"/>
    <n v="615000"/>
    <n v="63960"/>
    <n v="63.96"/>
    <d v="2022-06-15T00:00:00"/>
    <x v="11"/>
    <s v="Q2"/>
    <x v="1"/>
    <s v="Henry Martin"/>
    <x v="5"/>
    <x v="6"/>
  </r>
  <r>
    <x v="3"/>
    <x v="34"/>
    <x v="5"/>
    <s v="Medium"/>
    <n v="1520"/>
    <n v="260"/>
    <n v="20"/>
    <n v="30400"/>
    <n v="2432"/>
    <n v="27968"/>
    <n v="27.968"/>
    <n v="15200"/>
    <n v="12768"/>
    <n v="12.768000000000001"/>
    <d v="2022-10-10T00:00:00"/>
    <x v="9"/>
    <s v="Q4"/>
    <x v="1"/>
    <s v="Samuel Johnson"/>
    <x v="5"/>
    <x v="2"/>
  </r>
  <r>
    <x v="1"/>
    <x v="81"/>
    <x v="5"/>
    <s v="Medium"/>
    <n v="711"/>
    <n v="260"/>
    <n v="15"/>
    <n v="10665"/>
    <n v="853.2"/>
    <n v="9811.7999999999993"/>
    <n v="9.8117999999999999"/>
    <n v="7110"/>
    <n v="2701.7999999999993"/>
    <n v="2.7017999999999991"/>
    <d v="2022-07-27T00:00:00"/>
    <x v="3"/>
    <s v="Q3"/>
    <x v="1"/>
    <s v="Abigail Clark"/>
    <x v="5"/>
    <x v="1"/>
  </r>
  <r>
    <x v="2"/>
    <x v="126"/>
    <x v="5"/>
    <s v="Medium"/>
    <n v="635"/>
    <n v="260"/>
    <n v="300"/>
    <n v="190500"/>
    <n v="15240"/>
    <n v="175260"/>
    <n v="175.26"/>
    <n v="158750"/>
    <n v="16510"/>
    <n v="16.510000000000002"/>
    <d v="2022-06-27T00:00:00"/>
    <x v="11"/>
    <s v="Q2"/>
    <x v="1"/>
    <s v="Henry Martin"/>
    <x v="5"/>
    <x v="6"/>
  </r>
  <r>
    <x v="3"/>
    <x v="32"/>
    <x v="3"/>
    <s v="Medium"/>
    <n v="436.5"/>
    <n v="250"/>
    <n v="20"/>
    <n v="8730"/>
    <n v="698.40000000000009"/>
    <n v="8031.5999999999995"/>
    <n v="8.0315999999999992"/>
    <n v="4365"/>
    <n v="3666.5999999999995"/>
    <n v="3.6665999999999994"/>
    <d v="2022-05-12T00:00:00"/>
    <x v="10"/>
    <s v="Q2"/>
    <x v="1"/>
    <s v="Logan Garcia"/>
    <x v="3"/>
    <x v="0"/>
  </r>
  <r>
    <x v="2"/>
    <x v="145"/>
    <x v="4"/>
    <s v="Medium"/>
    <n v="1094"/>
    <n v="3"/>
    <n v="300"/>
    <n v="328200"/>
    <n v="29538"/>
    <n v="298662"/>
    <n v="298.66199999999998"/>
    <n v="273500"/>
    <n v="25162"/>
    <n v="25.161999999999999"/>
    <d v="2022-12-20T00:00:00"/>
    <x v="7"/>
    <s v="Q4"/>
    <x v="1"/>
    <s v="Mia Turner"/>
    <x v="4"/>
    <x v="1"/>
  </r>
  <r>
    <x v="2"/>
    <x v="73"/>
    <x v="0"/>
    <s v="Medium"/>
    <n v="3802.5"/>
    <n v="5"/>
    <n v="300"/>
    <n v="1140750"/>
    <n v="102667.5"/>
    <n v="1038082.5"/>
    <n v="1038.0825"/>
    <n v="950625"/>
    <n v="87457.5"/>
    <n v="87.457499999999996"/>
    <d v="2022-12-06T00:00:00"/>
    <x v="7"/>
    <s v="Q4"/>
    <x v="1"/>
    <s v="Mia Turner"/>
    <x v="0"/>
    <x v="1"/>
  </r>
  <r>
    <x v="3"/>
    <x v="58"/>
    <x v="0"/>
    <s v="Medium"/>
    <n v="1666"/>
    <n v="5"/>
    <n v="350"/>
    <n v="583100"/>
    <n v="52479"/>
    <n v="530621"/>
    <n v="530.62099999999998"/>
    <n v="433160"/>
    <n v="97461"/>
    <n v="97.460999999999999"/>
    <d v="2021-09-01T00:00:00"/>
    <x v="0"/>
    <s v="Q3"/>
    <x v="1"/>
    <s v="Aiden Martin"/>
    <x v="0"/>
    <x v="2"/>
  </r>
  <r>
    <x v="4"/>
    <x v="109"/>
    <x v="0"/>
    <s v="Medium"/>
    <n v="2321"/>
    <n v="5"/>
    <n v="12"/>
    <n v="27852"/>
    <n v="2506.6799999999998"/>
    <n v="25345.32"/>
    <n v="25.345320000000001"/>
    <n v="6963"/>
    <n v="18382.32"/>
    <n v="18.38232"/>
    <d v="2021-06-21T00:00:00"/>
    <x v="11"/>
    <s v="Q2"/>
    <x v="1"/>
    <s v="Mia Hill"/>
    <x v="0"/>
    <x v="5"/>
  </r>
  <r>
    <x v="0"/>
    <x v="12"/>
    <x v="0"/>
    <s v="Medium"/>
    <n v="2797"/>
    <n v="5"/>
    <n v="125"/>
    <n v="349625"/>
    <n v="31466.25"/>
    <n v="318158.75"/>
    <n v="318.15875"/>
    <n v="335640"/>
    <n v="-17481.25"/>
    <n v="-17.481249999999999"/>
    <d v="2021-10-24T00:00:00"/>
    <x v="9"/>
    <s v="Q4"/>
    <x v="1"/>
    <s v="Logan Jackson"/>
    <x v="0"/>
    <x v="4"/>
  </r>
  <r>
    <x v="2"/>
    <x v="2"/>
    <x v="1"/>
    <s v="Medium"/>
    <n v="2565"/>
    <n v="10"/>
    <n v="300"/>
    <n v="769500"/>
    <n v="69255"/>
    <n v="700245"/>
    <n v="700.245"/>
    <n v="641250"/>
    <n v="58995"/>
    <n v="58.994999999999997"/>
    <d v="2021-07-29T00:00:00"/>
    <x v="3"/>
    <s v="Q3"/>
    <x v="1"/>
    <s v="Noah Williams"/>
    <x v="1"/>
    <x v="2"/>
  </r>
  <r>
    <x v="3"/>
    <x v="39"/>
    <x v="1"/>
    <s v="Medium"/>
    <n v="2417"/>
    <n v="10"/>
    <n v="350"/>
    <n v="845950"/>
    <n v="76135.5"/>
    <n v="769814.5"/>
    <n v="769.81449999999995"/>
    <n v="628420"/>
    <n v="141394.5"/>
    <n v="141.39449999999999"/>
    <d v="2022-04-24T00:00:00"/>
    <x v="5"/>
    <s v="Q2"/>
    <x v="1"/>
    <s v="Abigail Lewis"/>
    <x v="1"/>
    <x v="7"/>
  </r>
  <r>
    <x v="1"/>
    <x v="25"/>
    <x v="1"/>
    <s v="Medium"/>
    <n v="3675"/>
    <n v="10"/>
    <n v="15"/>
    <n v="55125"/>
    <n v="4961.25"/>
    <n v="50163.75"/>
    <n v="50.16375"/>
    <n v="36750"/>
    <n v="13413.75"/>
    <n v="13.41375"/>
    <d v="2021-10-28T00:00:00"/>
    <x v="9"/>
    <s v="Q4"/>
    <x v="1"/>
    <s v="Avery Turner"/>
    <x v="1"/>
    <x v="1"/>
  </r>
  <r>
    <x v="2"/>
    <x v="69"/>
    <x v="1"/>
    <s v="Medium"/>
    <n v="1094"/>
    <n v="10"/>
    <n v="300"/>
    <n v="328200"/>
    <n v="29538"/>
    <n v="298662"/>
    <n v="298.66199999999998"/>
    <n v="273500"/>
    <n v="25162"/>
    <n v="25.161999999999999"/>
    <d v="2021-07-01T00:00:00"/>
    <x v="3"/>
    <s v="Q3"/>
    <x v="1"/>
    <s v="Abigail Garcia"/>
    <x v="1"/>
    <x v="5"/>
  </r>
  <r>
    <x v="1"/>
    <x v="1"/>
    <x v="1"/>
    <s v="Medium"/>
    <n v="1227"/>
    <n v="10"/>
    <n v="15"/>
    <n v="18405"/>
    <n v="1656.45"/>
    <n v="16748.55"/>
    <n v="16.748549999999998"/>
    <n v="12270"/>
    <n v="4478.5499999999993"/>
    <n v="4.4785499999999994"/>
    <d v="2021-10-21T00:00:00"/>
    <x v="9"/>
    <s v="Q4"/>
    <x v="1"/>
    <s v="Emma Johnson"/>
    <x v="1"/>
    <x v="1"/>
  </r>
  <r>
    <x v="2"/>
    <x v="120"/>
    <x v="1"/>
    <s v="Medium"/>
    <n v="1324"/>
    <n v="10"/>
    <n v="300"/>
    <n v="397200"/>
    <n v="35748"/>
    <n v="361452"/>
    <n v="361.452"/>
    <n v="331000"/>
    <n v="30452"/>
    <n v="30.452000000000002"/>
    <d v="2021-06-04T00:00:00"/>
    <x v="11"/>
    <s v="Q2"/>
    <x v="1"/>
    <s v="Benjamin Phillips"/>
    <x v="1"/>
    <x v="0"/>
  </r>
  <r>
    <x v="0"/>
    <x v="114"/>
    <x v="1"/>
    <s v="Medium"/>
    <n v="2797"/>
    <n v="10"/>
    <n v="125"/>
    <n v="349625"/>
    <n v="31466.25"/>
    <n v="318158.75"/>
    <n v="318.15875"/>
    <n v="335640"/>
    <n v="-17481.25"/>
    <n v="-17.481249999999999"/>
    <d v="2021-07-26T00:00:00"/>
    <x v="3"/>
    <s v="Q3"/>
    <x v="1"/>
    <s v="Henry Garcia"/>
    <x v="1"/>
    <x v="2"/>
  </r>
  <r>
    <x v="1"/>
    <x v="90"/>
    <x v="2"/>
    <s v="Medium"/>
    <n v="245"/>
    <n v="120"/>
    <n v="15"/>
    <n v="3675"/>
    <n v="330.75"/>
    <n v="3344.25"/>
    <n v="3.3442500000000002"/>
    <n v="2450"/>
    <n v="894.25"/>
    <n v="0.89424999999999999"/>
    <d v="2022-12-29T00:00:00"/>
    <x v="7"/>
    <s v="Q4"/>
    <x v="1"/>
    <s v="Henry Garcia"/>
    <x v="2"/>
    <x v="2"/>
  </r>
  <r>
    <x v="2"/>
    <x v="100"/>
    <x v="2"/>
    <s v="Medium"/>
    <n v="3793.5"/>
    <n v="120"/>
    <n v="300"/>
    <n v="1138050"/>
    <n v="102424.5"/>
    <n v="1035625.5"/>
    <n v="1035.6255000000001"/>
    <n v="948375"/>
    <n v="87250.5"/>
    <n v="87.250500000000002"/>
    <d v="2022-05-07T00:00:00"/>
    <x v="10"/>
    <s v="Q2"/>
    <x v="1"/>
    <s v="Samuel Hill"/>
    <x v="2"/>
    <x v="4"/>
  </r>
  <r>
    <x v="3"/>
    <x v="27"/>
    <x v="2"/>
    <s v="Medium"/>
    <n v="1307"/>
    <n v="120"/>
    <n v="350"/>
    <n v="457450"/>
    <n v="41170.5"/>
    <n v="416279.5"/>
    <n v="416.27949999999998"/>
    <n v="339820"/>
    <n v="76459.5"/>
    <n v="76.459500000000006"/>
    <d v="2021-02-21T00:00:00"/>
    <x v="4"/>
    <s v="Q1"/>
    <x v="1"/>
    <s v="Sofia Phillips"/>
    <x v="2"/>
    <x v="3"/>
  </r>
  <r>
    <x v="0"/>
    <x v="6"/>
    <x v="2"/>
    <s v="Medium"/>
    <n v="567"/>
    <n v="120"/>
    <n v="125"/>
    <n v="70875"/>
    <n v="6378.75"/>
    <n v="64496.25"/>
    <n v="64.496250000000003"/>
    <n v="68040"/>
    <n v="-3543.75"/>
    <n v="-3.5437500000000002"/>
    <d v="2021-11-24T00:00:00"/>
    <x v="6"/>
    <s v="Q4"/>
    <x v="1"/>
    <s v="Ethan Miller"/>
    <x v="2"/>
    <x v="6"/>
  </r>
  <r>
    <x v="0"/>
    <x v="29"/>
    <x v="2"/>
    <s v="Medium"/>
    <n v="2110"/>
    <n v="120"/>
    <n v="125"/>
    <n v="263750"/>
    <n v="23737.5"/>
    <n v="240012.5"/>
    <n v="240.01249999999999"/>
    <n v="253200"/>
    <n v="-13187.5"/>
    <n v="-13.1875"/>
    <d v="2021-01-22T00:00:00"/>
    <x v="1"/>
    <s v="Q1"/>
    <x v="1"/>
    <s v="Sophia Turner"/>
    <x v="2"/>
    <x v="5"/>
  </r>
  <r>
    <x v="3"/>
    <x v="15"/>
    <x v="2"/>
    <s v="Medium"/>
    <n v="1269"/>
    <n v="120"/>
    <n v="350"/>
    <n v="444150"/>
    <n v="39973.5"/>
    <n v="404176.5"/>
    <n v="404.17649999999998"/>
    <n v="329940"/>
    <n v="74236.5"/>
    <n v="74.236500000000007"/>
    <d v="2022-06-01T00:00:00"/>
    <x v="11"/>
    <s v="Q2"/>
    <x v="1"/>
    <s v="Harper Davis"/>
    <x v="2"/>
    <x v="7"/>
  </r>
  <r>
    <x v="4"/>
    <x v="146"/>
    <x v="3"/>
    <s v="Medium"/>
    <n v="1956"/>
    <n v="250"/>
    <n v="12"/>
    <n v="23472"/>
    <n v="2112.48"/>
    <n v="21359.52"/>
    <n v="21.35952"/>
    <n v="5868"/>
    <n v="15491.52"/>
    <n v="15.491520000000001"/>
    <d v="2021-11-22T00:00:00"/>
    <x v="6"/>
    <s v="Q4"/>
    <x v="1"/>
    <s v="Logan Martin"/>
    <x v="3"/>
    <x v="2"/>
  </r>
  <r>
    <x v="2"/>
    <x v="31"/>
    <x v="3"/>
    <s v="Medium"/>
    <n v="2659"/>
    <n v="250"/>
    <n v="300"/>
    <n v="797700"/>
    <n v="71793"/>
    <n v="725907"/>
    <n v="725.90700000000004"/>
    <n v="664750"/>
    <n v="61157"/>
    <n v="61.156999999999996"/>
    <d v="2022-12-26T00:00:00"/>
    <x v="7"/>
    <s v="Q4"/>
    <x v="1"/>
    <s v="Mia White"/>
    <x v="3"/>
    <x v="7"/>
  </r>
  <r>
    <x v="3"/>
    <x v="32"/>
    <x v="3"/>
    <s v="Medium"/>
    <n v="1351.5"/>
    <n v="250"/>
    <n v="350"/>
    <n v="473025"/>
    <n v="42572.25"/>
    <n v="430452.75"/>
    <n v="430.45274999999998"/>
    <n v="351390"/>
    <n v="79062.75"/>
    <n v="79.062749999999994"/>
    <d v="2022-11-21T00:00:00"/>
    <x v="6"/>
    <s v="Q4"/>
    <x v="1"/>
    <s v="Logan Garcia"/>
    <x v="3"/>
    <x v="0"/>
  </r>
  <r>
    <x v="4"/>
    <x v="66"/>
    <x v="3"/>
    <s v="Medium"/>
    <n v="880"/>
    <n v="250"/>
    <n v="12"/>
    <n v="10560"/>
    <n v="950.4"/>
    <n v="9609.6"/>
    <n v="9.6096000000000004"/>
    <n v="2640"/>
    <n v="6969.6"/>
    <n v="6.9696000000000007"/>
    <d v="2021-11-07T00:00:00"/>
    <x v="6"/>
    <s v="Q4"/>
    <x v="1"/>
    <s v="Henry Phillips"/>
    <x v="3"/>
    <x v="2"/>
  </r>
  <r>
    <x v="2"/>
    <x v="74"/>
    <x v="3"/>
    <s v="Medium"/>
    <n v="1867"/>
    <n v="250"/>
    <n v="300"/>
    <n v="560100"/>
    <n v="50409"/>
    <n v="509691"/>
    <n v="509.69099999999997"/>
    <n v="466750"/>
    <n v="42941"/>
    <n v="42.941000000000003"/>
    <d v="2021-01-24T00:00:00"/>
    <x v="1"/>
    <s v="Q1"/>
    <x v="1"/>
    <s v="Logan Martin"/>
    <x v="3"/>
    <x v="2"/>
  </r>
  <r>
    <x v="1"/>
    <x v="86"/>
    <x v="3"/>
    <s v="Medium"/>
    <n v="1227"/>
    <n v="250"/>
    <n v="15"/>
    <n v="18405"/>
    <n v="1656.45"/>
    <n v="16748.55"/>
    <n v="16.748549999999998"/>
    <n v="12270"/>
    <n v="4478.5499999999993"/>
    <n v="4.4785499999999994"/>
    <d v="2022-10-25T00:00:00"/>
    <x v="9"/>
    <s v="Q4"/>
    <x v="1"/>
    <s v="Logan Phillips"/>
    <x v="3"/>
    <x v="6"/>
  </r>
  <r>
    <x v="0"/>
    <x v="124"/>
    <x v="3"/>
    <s v="Medium"/>
    <n v="877"/>
    <n v="250"/>
    <n v="125"/>
    <n v="109625"/>
    <n v="9866.25"/>
    <n v="99758.75"/>
    <n v="99.758750000000006"/>
    <n v="105240"/>
    <n v="-5481.25"/>
    <n v="-5.4812500000000002"/>
    <d v="2022-10-25T00:00:00"/>
    <x v="9"/>
    <s v="Q4"/>
    <x v="1"/>
    <s v="Samuel Hill"/>
    <x v="3"/>
    <x v="4"/>
  </r>
  <r>
    <x v="3"/>
    <x v="63"/>
    <x v="5"/>
    <s v="Medium"/>
    <n v="2071"/>
    <n v="260"/>
    <n v="350"/>
    <n v="724850"/>
    <n v="65236.5"/>
    <n v="659613.5"/>
    <n v="659.61350000000004"/>
    <n v="538460"/>
    <n v="121153.5"/>
    <n v="121.15349999999999"/>
    <d v="2022-08-18T00:00:00"/>
    <x v="2"/>
    <s v="Q3"/>
    <x v="1"/>
    <s v="Charlotte Anderson"/>
    <x v="5"/>
    <x v="7"/>
  </r>
  <r>
    <x v="3"/>
    <x v="46"/>
    <x v="5"/>
    <s v="Medium"/>
    <n v="1269"/>
    <n v="260"/>
    <n v="350"/>
    <n v="444150"/>
    <n v="39973.5"/>
    <n v="404176.5"/>
    <n v="404.17649999999998"/>
    <n v="329940"/>
    <n v="74236.5"/>
    <n v="74.236500000000007"/>
    <d v="2021-04-06T00:00:00"/>
    <x v="5"/>
    <s v="Q2"/>
    <x v="1"/>
    <s v="Michael Wilson"/>
    <x v="5"/>
    <x v="6"/>
  </r>
  <r>
    <x v="3"/>
    <x v="92"/>
    <x v="5"/>
    <s v="Medium"/>
    <n v="1694"/>
    <n v="260"/>
    <n v="20"/>
    <n v="33880"/>
    <n v="3049.2"/>
    <n v="30830.799999999999"/>
    <n v="30.8308"/>
    <n v="16940"/>
    <n v="13890.8"/>
    <n v="13.890799999999999"/>
    <d v="2021-04-18T00:00:00"/>
    <x v="5"/>
    <s v="Q2"/>
    <x v="1"/>
    <s v="Jackson Hill"/>
    <x v="5"/>
    <x v="4"/>
  </r>
  <r>
    <x v="3"/>
    <x v="47"/>
    <x v="4"/>
    <s v="Medium"/>
    <n v="663"/>
    <n v="3"/>
    <n v="20"/>
    <n v="13260"/>
    <n v="1193.4000000000001"/>
    <n v="12066.6"/>
    <n v="12.066600000000001"/>
    <n v="6630"/>
    <n v="5436.6"/>
    <n v="5.4366000000000003"/>
    <d v="2021-10-29T00:00:00"/>
    <x v="9"/>
    <s v="Q4"/>
    <x v="1"/>
    <s v="Sofia Turner"/>
    <x v="4"/>
    <x v="7"/>
  </r>
  <r>
    <x v="3"/>
    <x v="41"/>
    <x v="4"/>
    <s v="Medium"/>
    <n v="819"/>
    <n v="3"/>
    <n v="7"/>
    <n v="5733"/>
    <n v="515.97"/>
    <n v="5217.03"/>
    <n v="5.2170299999999994"/>
    <n v="4095"/>
    <n v="1122.03"/>
    <n v="1.1220300000000001"/>
    <d v="2021-09-13T00:00:00"/>
    <x v="0"/>
    <s v="Q3"/>
    <x v="1"/>
    <s v="Emily Garcia"/>
    <x v="4"/>
    <x v="1"/>
  </r>
  <r>
    <x v="4"/>
    <x v="9"/>
    <x v="4"/>
    <s v="Medium"/>
    <n v="1580"/>
    <n v="3"/>
    <n v="12"/>
    <n v="18960"/>
    <n v="1706.4"/>
    <n v="17253.599999999999"/>
    <n v="17.253599999999999"/>
    <n v="4740"/>
    <n v="12513.599999999999"/>
    <n v="12.513599999999999"/>
    <d v="2022-01-21T00:00:00"/>
    <x v="1"/>
    <s v="Q1"/>
    <x v="1"/>
    <s v="Sophia Anderson"/>
    <x v="4"/>
    <x v="1"/>
  </r>
  <r>
    <x v="3"/>
    <x v="65"/>
    <x v="4"/>
    <s v="Medium"/>
    <n v="521"/>
    <n v="3"/>
    <n v="7"/>
    <n v="3647"/>
    <n v="328.23"/>
    <n v="3318.77"/>
    <n v="3.3187699999999998"/>
    <n v="2605"/>
    <n v="713.77"/>
    <n v="0.71377000000000002"/>
    <d v="2021-10-26T00:00:00"/>
    <x v="9"/>
    <s v="Q4"/>
    <x v="1"/>
    <s v="Harper Turner"/>
    <x v="4"/>
    <x v="1"/>
  </r>
  <r>
    <x v="3"/>
    <x v="26"/>
    <x v="1"/>
    <s v="Medium"/>
    <n v="973"/>
    <n v="10"/>
    <n v="20"/>
    <n v="19460"/>
    <n v="1751.4"/>
    <n v="17708.599999999999"/>
    <n v="17.708599999999997"/>
    <n v="9730"/>
    <n v="7978.5999999999985"/>
    <n v="7.9785999999999984"/>
    <d v="2021-01-06T00:00:00"/>
    <x v="1"/>
    <s v="Q1"/>
    <x v="1"/>
    <s v="Michael Hill"/>
    <x v="1"/>
    <x v="2"/>
  </r>
  <r>
    <x v="3"/>
    <x v="39"/>
    <x v="1"/>
    <s v="Medium"/>
    <n v="1038"/>
    <n v="10"/>
    <n v="20"/>
    <n v="20760"/>
    <n v="1868.4"/>
    <n v="18891.599999999999"/>
    <n v="18.891599999999997"/>
    <n v="10380"/>
    <n v="8511.5999999999985"/>
    <n v="8.5115999999999978"/>
    <d v="2022-08-05T00:00:00"/>
    <x v="2"/>
    <s v="Q3"/>
    <x v="1"/>
    <s v="Abigail Lewis"/>
    <x v="1"/>
    <x v="7"/>
  </r>
  <r>
    <x v="3"/>
    <x v="71"/>
    <x v="1"/>
    <s v="Medium"/>
    <n v="360"/>
    <n v="10"/>
    <n v="7"/>
    <n v="2520"/>
    <n v="226.8"/>
    <n v="2293.1999999999998"/>
    <n v="2.2931999999999997"/>
    <n v="1800"/>
    <n v="493.19999999999982"/>
    <n v="0.49319999999999981"/>
    <d v="2021-05-15T00:00:00"/>
    <x v="10"/>
    <s v="Q2"/>
    <x v="1"/>
    <s v="Emily Hill"/>
    <x v="1"/>
    <x v="7"/>
  </r>
  <r>
    <x v="4"/>
    <x v="122"/>
    <x v="2"/>
    <s v="Medium"/>
    <n v="1967"/>
    <n v="120"/>
    <n v="12"/>
    <n v="23604"/>
    <n v="2124.36"/>
    <n v="21479.64"/>
    <n v="21.47964"/>
    <n v="5901"/>
    <n v="15578.64"/>
    <n v="15.57864"/>
    <d v="2021-03-02T00:00:00"/>
    <x v="8"/>
    <s v="Q1"/>
    <x v="1"/>
    <s v="Logan Martin"/>
    <x v="2"/>
    <x v="2"/>
  </r>
  <r>
    <x v="1"/>
    <x v="90"/>
    <x v="2"/>
    <s v="Medium"/>
    <n v="2628"/>
    <n v="120"/>
    <n v="15"/>
    <n v="39420"/>
    <n v="3547.8"/>
    <n v="35872.199999999997"/>
    <n v="35.872199999999999"/>
    <n v="26280"/>
    <n v="9592.1999999999971"/>
    <n v="9.5921999999999965"/>
    <d v="2021-12-21T00:00:00"/>
    <x v="7"/>
    <s v="Q4"/>
    <x v="1"/>
    <s v="Henry Garcia"/>
    <x v="2"/>
    <x v="2"/>
  </r>
  <r>
    <x v="3"/>
    <x v="55"/>
    <x v="3"/>
    <s v="Medium"/>
    <n v="360"/>
    <n v="250"/>
    <n v="7"/>
    <n v="2520"/>
    <n v="226.8"/>
    <n v="2293.1999999999998"/>
    <n v="2.2931999999999997"/>
    <n v="1800"/>
    <n v="493.19999999999982"/>
    <n v="0.49319999999999981"/>
    <d v="2022-12-04T00:00:00"/>
    <x v="7"/>
    <s v="Q4"/>
    <x v="1"/>
    <s v="Amelia Perez"/>
    <x v="3"/>
    <x v="7"/>
  </r>
  <r>
    <x v="3"/>
    <x v="33"/>
    <x v="3"/>
    <s v="Medium"/>
    <n v="521"/>
    <n v="250"/>
    <n v="7"/>
    <n v="3647"/>
    <n v="328.23"/>
    <n v="3318.77"/>
    <n v="3.3187699999999998"/>
    <n v="2605"/>
    <n v="713.77"/>
    <n v="0.71377000000000002"/>
    <d v="2022-02-13T00:00:00"/>
    <x v="4"/>
    <s v="Q1"/>
    <x v="1"/>
    <s v="Charlotte Davis"/>
    <x v="3"/>
    <x v="1"/>
  </r>
  <r>
    <x v="3"/>
    <x v="92"/>
    <x v="5"/>
    <s v="Medium"/>
    <n v="1038"/>
    <n v="260"/>
    <n v="20"/>
    <n v="20760"/>
    <n v="1868.4"/>
    <n v="18891.599999999999"/>
    <n v="18.891599999999997"/>
    <n v="10380"/>
    <n v="8511.5999999999985"/>
    <n v="8.5115999999999978"/>
    <d v="2022-06-25T00:00:00"/>
    <x v="11"/>
    <s v="Q2"/>
    <x v="1"/>
    <s v="Jackson Hill"/>
    <x v="5"/>
    <x v="4"/>
  </r>
  <r>
    <x v="1"/>
    <x v="102"/>
    <x v="5"/>
    <s v="Medium"/>
    <n v="1630.5"/>
    <n v="260"/>
    <n v="15"/>
    <n v="24457.5"/>
    <n v="2201.1750000000002"/>
    <n v="22256.324999999997"/>
    <n v="22.256324999999997"/>
    <n v="16305"/>
    <n v="5951.3249999999989"/>
    <n v="5.9513249999999989"/>
    <d v="2021-05-09T00:00:00"/>
    <x v="10"/>
    <s v="Q2"/>
    <x v="1"/>
    <s v="Henry Martin"/>
    <x v="5"/>
    <x v="6"/>
  </r>
  <r>
    <x v="3"/>
    <x v="98"/>
    <x v="0"/>
    <s v="High"/>
    <n v="2328"/>
    <n v="5"/>
    <n v="7"/>
    <n v="16296"/>
    <n v="1629.6"/>
    <n v="14666.4"/>
    <n v="14.666399999999999"/>
    <n v="11640"/>
    <n v="3026.3999999999996"/>
    <n v="3.0263999999999998"/>
    <d v="2021-10-22T00:00:00"/>
    <x v="9"/>
    <s v="Q4"/>
    <x v="1"/>
    <s v="Logan Martin"/>
    <x v="0"/>
    <x v="2"/>
  </r>
  <r>
    <x v="0"/>
    <x v="8"/>
    <x v="4"/>
    <s v="High"/>
    <n v="3445.5"/>
    <n v="3"/>
    <n v="125"/>
    <n v="430687.5"/>
    <n v="43068.75"/>
    <n v="387618.75"/>
    <n v="387.61874999999998"/>
    <n v="413460"/>
    <n v="-25841.25"/>
    <n v="-25.841249999999999"/>
    <d v="2021-10-25T00:00:00"/>
    <x v="9"/>
    <s v="Q4"/>
    <x v="1"/>
    <s v="Mason Taylor"/>
    <x v="4"/>
    <x v="0"/>
  </r>
  <r>
    <x v="3"/>
    <x v="98"/>
    <x v="0"/>
    <s v="High"/>
    <n v="2313"/>
    <n v="5"/>
    <n v="350"/>
    <n v="809550"/>
    <n v="80955"/>
    <n v="728595"/>
    <n v="728.59500000000003"/>
    <n v="601380"/>
    <n v="127215"/>
    <n v="127.215"/>
    <d v="2022-06-07T00:00:00"/>
    <x v="11"/>
    <s v="Q2"/>
    <x v="1"/>
    <s v="Logan Martin"/>
    <x v="0"/>
    <x v="2"/>
  </r>
  <r>
    <x v="1"/>
    <x v="144"/>
    <x v="0"/>
    <s v="High"/>
    <n v="2072"/>
    <n v="5"/>
    <n v="15"/>
    <n v="31080"/>
    <n v="3108"/>
    <n v="27972"/>
    <n v="27.972000000000001"/>
    <n v="20720"/>
    <n v="7252"/>
    <n v="7.2519999999999998"/>
    <d v="2021-04-23T00:00:00"/>
    <x v="5"/>
    <s v="Q2"/>
    <x v="1"/>
    <s v="Benjamin Phillips"/>
    <x v="0"/>
    <x v="0"/>
  </r>
  <r>
    <x v="3"/>
    <x v="51"/>
    <x v="1"/>
    <s v="High"/>
    <n v="1954"/>
    <n v="10"/>
    <n v="20"/>
    <n v="39080"/>
    <n v="3908"/>
    <n v="35172"/>
    <n v="35.171999999999997"/>
    <n v="19540"/>
    <n v="15632"/>
    <n v="15.632"/>
    <d v="2021-01-16T00:00:00"/>
    <x v="1"/>
    <s v="Q1"/>
    <x v="1"/>
    <s v="Charlotte Martin"/>
    <x v="1"/>
    <x v="3"/>
  </r>
  <r>
    <x v="2"/>
    <x v="2"/>
    <x v="1"/>
    <s v="High"/>
    <n v="591"/>
    <n v="10"/>
    <n v="300"/>
    <n v="177300"/>
    <n v="17730"/>
    <n v="159570"/>
    <n v="159.57"/>
    <n v="147750"/>
    <n v="11820"/>
    <n v="11.82"/>
    <d v="2022-04-22T00:00:00"/>
    <x v="5"/>
    <s v="Q2"/>
    <x v="1"/>
    <s v="Noah Williams"/>
    <x v="1"/>
    <x v="2"/>
  </r>
  <r>
    <x v="3"/>
    <x v="71"/>
    <x v="1"/>
    <s v="High"/>
    <n v="241"/>
    <n v="10"/>
    <n v="20"/>
    <n v="4820"/>
    <n v="482"/>
    <n v="4338"/>
    <n v="4.3380000000000001"/>
    <n v="2410"/>
    <n v="1928"/>
    <n v="1.9279999999999999"/>
    <d v="2022-10-24T00:00:00"/>
    <x v="9"/>
    <s v="Q4"/>
    <x v="1"/>
    <s v="Emily Hill"/>
    <x v="1"/>
    <x v="7"/>
  </r>
  <r>
    <x v="1"/>
    <x v="95"/>
    <x v="2"/>
    <s v="High"/>
    <n v="681"/>
    <n v="120"/>
    <n v="15"/>
    <n v="10215"/>
    <n v="1021.5"/>
    <n v="9193.5"/>
    <n v="9.1935000000000002"/>
    <n v="6810"/>
    <n v="2383.5"/>
    <n v="2.3835000000000002"/>
    <d v="2021-05-19T00:00:00"/>
    <x v="10"/>
    <s v="Q2"/>
    <x v="1"/>
    <s v="Emily Phillips"/>
    <x v="2"/>
    <x v="7"/>
  </r>
  <r>
    <x v="1"/>
    <x v="95"/>
    <x v="2"/>
    <s v="High"/>
    <n v="510"/>
    <n v="120"/>
    <n v="15"/>
    <n v="7650"/>
    <n v="765"/>
    <n v="6885"/>
    <n v="6.8849999999999998"/>
    <n v="5100"/>
    <n v="1785"/>
    <n v="1.7849999999999999"/>
    <d v="2022-02-05T00:00:00"/>
    <x v="4"/>
    <s v="Q1"/>
    <x v="1"/>
    <s v="Emily Phillips"/>
    <x v="2"/>
    <x v="7"/>
  </r>
  <r>
    <x v="1"/>
    <x v="134"/>
    <x v="2"/>
    <s v="High"/>
    <n v="790"/>
    <n v="120"/>
    <n v="15"/>
    <n v="11850"/>
    <n v="1185"/>
    <n v="10665"/>
    <n v="10.664999999999999"/>
    <n v="7900"/>
    <n v="2765"/>
    <n v="2.7650000000000001"/>
    <d v="2021-12-07T00:00:00"/>
    <x v="7"/>
    <s v="Q4"/>
    <x v="1"/>
    <s v="Logan Phillips"/>
    <x v="2"/>
    <x v="6"/>
  </r>
  <r>
    <x v="3"/>
    <x v="53"/>
    <x v="2"/>
    <s v="High"/>
    <n v="639"/>
    <n v="120"/>
    <n v="350"/>
    <n v="223650"/>
    <n v="22365"/>
    <n v="201285"/>
    <n v="201.285"/>
    <n v="166140"/>
    <n v="35145"/>
    <n v="35.145000000000003"/>
    <d v="2021-06-14T00:00:00"/>
    <x v="11"/>
    <s v="Q2"/>
    <x v="1"/>
    <s v="Harper Wilson"/>
    <x v="2"/>
    <x v="5"/>
  </r>
  <r>
    <x v="0"/>
    <x v="14"/>
    <x v="2"/>
    <s v="High"/>
    <n v="1596"/>
    <n v="120"/>
    <n v="125"/>
    <n v="199500"/>
    <n v="19950"/>
    <n v="179550"/>
    <n v="179.55"/>
    <n v="191520"/>
    <n v="-11970"/>
    <n v="-11.97"/>
    <d v="2022-05-10T00:00:00"/>
    <x v="10"/>
    <s v="Q2"/>
    <x v="1"/>
    <s v="Samuel Taylor"/>
    <x v="2"/>
    <x v="6"/>
  </r>
  <r>
    <x v="3"/>
    <x v="27"/>
    <x v="2"/>
    <s v="High"/>
    <n v="241"/>
    <n v="120"/>
    <n v="20"/>
    <n v="4820"/>
    <n v="482"/>
    <n v="4338"/>
    <n v="4.3380000000000001"/>
    <n v="2410"/>
    <n v="1928"/>
    <n v="1.9279999999999999"/>
    <d v="2022-06-21T00:00:00"/>
    <x v="11"/>
    <s v="Q2"/>
    <x v="1"/>
    <s v="Sofia Phillips"/>
    <x v="2"/>
    <x v="3"/>
  </r>
  <r>
    <x v="3"/>
    <x v="27"/>
    <x v="2"/>
    <s v="High"/>
    <n v="2665"/>
    <n v="120"/>
    <n v="7"/>
    <n v="18655"/>
    <n v="1865.5"/>
    <n v="16789.5"/>
    <n v="16.7895"/>
    <n v="13325"/>
    <n v="3464.5"/>
    <n v="3.4645000000000001"/>
    <d v="2022-10-07T00:00:00"/>
    <x v="9"/>
    <s v="Q4"/>
    <x v="1"/>
    <s v="Sofia Phillips"/>
    <x v="2"/>
    <x v="3"/>
  </r>
  <r>
    <x v="2"/>
    <x v="60"/>
    <x v="2"/>
    <s v="High"/>
    <n v="853"/>
    <n v="120"/>
    <n v="300"/>
    <n v="255900"/>
    <n v="25590"/>
    <n v="230310"/>
    <n v="230.31"/>
    <n v="213250"/>
    <n v="17060"/>
    <n v="17.059999999999999"/>
    <d v="2022-01-17T00:00:00"/>
    <x v="1"/>
    <s v="Q1"/>
    <x v="1"/>
    <s v="Benjamin Martin"/>
    <x v="2"/>
    <x v="4"/>
  </r>
  <r>
    <x v="0"/>
    <x v="124"/>
    <x v="3"/>
    <s v="High"/>
    <n v="341"/>
    <n v="250"/>
    <n v="125"/>
    <n v="42625"/>
    <n v="4262.5"/>
    <n v="38362.5"/>
    <n v="38.362499999999997"/>
    <n v="40920"/>
    <n v="-2557.5"/>
    <n v="-2.5575000000000001"/>
    <d v="2022-01-30T00:00:00"/>
    <x v="1"/>
    <s v="Q1"/>
    <x v="1"/>
    <s v="Samuel Hill"/>
    <x v="3"/>
    <x v="4"/>
  </r>
  <r>
    <x v="1"/>
    <x v="44"/>
    <x v="3"/>
    <s v="High"/>
    <n v="641"/>
    <n v="250"/>
    <n v="15"/>
    <n v="9615"/>
    <n v="961.5"/>
    <n v="8653.5"/>
    <n v="8.6534999999999993"/>
    <n v="6410"/>
    <n v="2243.5"/>
    <n v="2.2435"/>
    <d v="2021-08-30T00:00:00"/>
    <x v="2"/>
    <s v="Q3"/>
    <x v="1"/>
    <s v="Alexander Hill"/>
    <x v="3"/>
    <x v="4"/>
  </r>
  <r>
    <x v="3"/>
    <x v="32"/>
    <x v="3"/>
    <s v="High"/>
    <n v="2807"/>
    <n v="250"/>
    <n v="350"/>
    <n v="982450"/>
    <n v="98245"/>
    <n v="884205"/>
    <n v="884.20500000000004"/>
    <n v="729820"/>
    <n v="154385"/>
    <n v="154.38499999999999"/>
    <d v="2021-09-04T00:00:00"/>
    <x v="0"/>
    <s v="Q3"/>
    <x v="1"/>
    <s v="Logan Garcia"/>
    <x v="3"/>
    <x v="0"/>
  </r>
  <r>
    <x v="2"/>
    <x v="16"/>
    <x v="3"/>
    <s v="High"/>
    <n v="432"/>
    <n v="250"/>
    <n v="300"/>
    <n v="129600"/>
    <n v="12960"/>
    <n v="116640"/>
    <n v="116.64"/>
    <n v="108000"/>
    <n v="8640"/>
    <n v="8.64"/>
    <d v="2022-01-20T00:00:00"/>
    <x v="1"/>
    <s v="Q1"/>
    <x v="1"/>
    <s v="Henry Anderson"/>
    <x v="3"/>
    <x v="0"/>
  </r>
  <r>
    <x v="0"/>
    <x v="104"/>
    <x v="3"/>
    <s v="High"/>
    <n v="2529"/>
    <n v="250"/>
    <n v="125"/>
    <n v="316125"/>
    <n v="31612.5"/>
    <n v="284512.5"/>
    <n v="284.51249999999999"/>
    <n v="303480"/>
    <n v="-18967.5"/>
    <n v="-18.967500000000001"/>
    <d v="2021-08-18T00:00:00"/>
    <x v="2"/>
    <s v="Q3"/>
    <x v="1"/>
    <s v="Jackson Turner"/>
    <x v="3"/>
    <x v="0"/>
  </r>
  <r>
    <x v="0"/>
    <x v="147"/>
    <x v="5"/>
    <s v="High"/>
    <n v="579"/>
    <n v="260"/>
    <n v="125"/>
    <n v="72375"/>
    <n v="7237.5"/>
    <n v="65137.5"/>
    <n v="65.137500000000003"/>
    <n v="69480"/>
    <n v="-4342.5"/>
    <n v="-4.3425000000000002"/>
    <d v="2022-12-08T00:00:00"/>
    <x v="7"/>
    <s v="Q4"/>
    <x v="1"/>
    <s v="Charlotte Garcia"/>
    <x v="5"/>
    <x v="3"/>
  </r>
  <r>
    <x v="3"/>
    <x v="46"/>
    <x v="5"/>
    <s v="High"/>
    <n v="2240"/>
    <n v="260"/>
    <n v="350"/>
    <n v="784000"/>
    <n v="78400"/>
    <n v="705600"/>
    <n v="705.6"/>
    <n v="582400"/>
    <n v="123200"/>
    <n v="123.2"/>
    <d v="2022-11-13T00:00:00"/>
    <x v="6"/>
    <s v="Q4"/>
    <x v="1"/>
    <s v="Michael Wilson"/>
    <x v="5"/>
    <x v="6"/>
  </r>
  <r>
    <x v="2"/>
    <x v="143"/>
    <x v="5"/>
    <s v="High"/>
    <n v="2993"/>
    <n v="260"/>
    <n v="300"/>
    <n v="897900"/>
    <n v="89790"/>
    <n v="808110"/>
    <n v="808.11"/>
    <n v="748250"/>
    <n v="59860"/>
    <n v="59.86"/>
    <d v="2022-08-09T00:00:00"/>
    <x v="2"/>
    <s v="Q3"/>
    <x v="1"/>
    <s v="Emily Hill"/>
    <x v="5"/>
    <x v="7"/>
  </r>
  <r>
    <x v="4"/>
    <x v="94"/>
    <x v="5"/>
    <s v="High"/>
    <n v="3520.5"/>
    <n v="260"/>
    <n v="12"/>
    <n v="42246"/>
    <n v="4224.6000000000004"/>
    <n v="38021.399999999994"/>
    <n v="38.021399999999993"/>
    <n v="10561.5"/>
    <n v="27459.899999999998"/>
    <n v="27.459899999999998"/>
    <d v="2021-11-26T00:00:00"/>
    <x v="6"/>
    <s v="Q4"/>
    <x v="1"/>
    <s v="Aiden Garcia"/>
    <x v="5"/>
    <x v="6"/>
  </r>
  <r>
    <x v="3"/>
    <x v="92"/>
    <x v="5"/>
    <s v="High"/>
    <n v="2039"/>
    <n v="260"/>
    <n v="20"/>
    <n v="40780"/>
    <n v="4078"/>
    <n v="36702"/>
    <n v="36.701999999999998"/>
    <n v="20390"/>
    <n v="16312"/>
    <n v="16.312000000000001"/>
    <d v="2021-04-18T00:00:00"/>
    <x v="5"/>
    <s v="Q2"/>
    <x v="1"/>
    <s v="Jackson Hill"/>
    <x v="5"/>
    <x v="4"/>
  </r>
  <r>
    <x v="4"/>
    <x v="97"/>
    <x v="5"/>
    <s v="High"/>
    <n v="2574"/>
    <n v="260"/>
    <n v="12"/>
    <n v="30888"/>
    <n v="3088.8"/>
    <n v="27799.200000000001"/>
    <n v="27.799199999999999"/>
    <n v="7722"/>
    <n v="20077.2"/>
    <n v="20.077200000000001"/>
    <d v="2022-05-02T00:00:00"/>
    <x v="10"/>
    <s v="Q2"/>
    <x v="1"/>
    <s v="Mia Turner"/>
    <x v="5"/>
    <x v="1"/>
  </r>
  <r>
    <x v="3"/>
    <x v="46"/>
    <x v="5"/>
    <s v="High"/>
    <n v="707"/>
    <n v="260"/>
    <n v="350"/>
    <n v="247450"/>
    <n v="24745"/>
    <n v="222705"/>
    <n v="222.70500000000001"/>
    <n v="183820"/>
    <n v="38885"/>
    <n v="38.884999999999998"/>
    <d v="2022-01-16T00:00:00"/>
    <x v="1"/>
    <s v="Q1"/>
    <x v="1"/>
    <s v="Michael Wilson"/>
    <x v="5"/>
    <x v="6"/>
  </r>
  <r>
    <x v="1"/>
    <x v="18"/>
    <x v="5"/>
    <s v="High"/>
    <n v="2072"/>
    <n v="260"/>
    <n v="15"/>
    <n v="31080"/>
    <n v="3108"/>
    <n v="27972"/>
    <n v="27.972000000000001"/>
    <n v="20720"/>
    <n v="7252"/>
    <n v="7.2519999999999998"/>
    <d v="2021-11-24T00:00:00"/>
    <x v="6"/>
    <s v="Q4"/>
    <x v="1"/>
    <s v="Jackson Martinez"/>
    <x v="5"/>
    <x v="2"/>
  </r>
  <r>
    <x v="2"/>
    <x v="148"/>
    <x v="5"/>
    <s v="High"/>
    <n v="853"/>
    <n v="260"/>
    <n v="300"/>
    <n v="255900"/>
    <n v="25590"/>
    <n v="230310"/>
    <n v="230.31"/>
    <n v="213250"/>
    <n v="17060"/>
    <n v="17.059999999999999"/>
    <d v="2022-12-11T00:00:00"/>
    <x v="7"/>
    <s v="Q4"/>
    <x v="1"/>
    <s v="Samuel Hill"/>
    <x v="5"/>
    <x v="4"/>
  </r>
  <r>
    <x v="3"/>
    <x v="51"/>
    <x v="1"/>
    <s v="High"/>
    <n v="2532"/>
    <n v="10"/>
    <n v="7"/>
    <n v="17724"/>
    <n v="1949.6399999999999"/>
    <n v="15774.36"/>
    <n v="15.77436"/>
    <n v="12660"/>
    <n v="3114.3599999999997"/>
    <n v="3.1143599999999996"/>
    <d v="2022-09-16T00:00:00"/>
    <x v="0"/>
    <s v="Q3"/>
    <x v="1"/>
    <s v="Charlotte Martin"/>
    <x v="1"/>
    <x v="3"/>
  </r>
  <r>
    <x v="1"/>
    <x v="139"/>
    <x v="2"/>
    <s v="High"/>
    <n v="384"/>
    <n v="120"/>
    <n v="15"/>
    <n v="5760"/>
    <n v="633.59999999999991"/>
    <n v="5126.3999999999996"/>
    <n v="5.1263999999999994"/>
    <n v="3840"/>
    <n v="1286.3999999999999"/>
    <n v="1.2863999999999998"/>
    <d v="2021-06-08T00:00:00"/>
    <x v="11"/>
    <s v="Q2"/>
    <x v="1"/>
    <s v="Amelia Phillips"/>
    <x v="2"/>
    <x v="3"/>
  </r>
  <r>
    <x v="4"/>
    <x v="113"/>
    <x v="2"/>
    <s v="High"/>
    <n v="472"/>
    <n v="120"/>
    <n v="12"/>
    <n v="5664"/>
    <n v="623.04"/>
    <n v="5040.96"/>
    <n v="5.0409600000000001"/>
    <n v="1416"/>
    <n v="3624.96"/>
    <n v="3.6249600000000002"/>
    <d v="2021-11-28T00:00:00"/>
    <x v="6"/>
    <s v="Q4"/>
    <x v="1"/>
    <s v="Harper Martin"/>
    <x v="2"/>
    <x v="1"/>
  </r>
  <r>
    <x v="3"/>
    <x v="32"/>
    <x v="3"/>
    <s v="High"/>
    <n v="1579"/>
    <n v="250"/>
    <n v="7"/>
    <n v="11053"/>
    <n v="1215.83"/>
    <n v="9837.17"/>
    <n v="9.8371700000000004"/>
    <n v="7895"/>
    <n v="1942.17"/>
    <n v="1.9421700000000002"/>
    <d v="2022-02-06T00:00:00"/>
    <x v="4"/>
    <s v="Q1"/>
    <x v="1"/>
    <s v="Logan Garcia"/>
    <x v="3"/>
    <x v="0"/>
  </r>
  <r>
    <x v="1"/>
    <x v="45"/>
    <x v="5"/>
    <s v="High"/>
    <n v="3199.5"/>
    <n v="260"/>
    <n v="15"/>
    <n v="47992.5"/>
    <n v="5279.1749999999993"/>
    <n v="42713.324999999997"/>
    <n v="42.713324999999998"/>
    <n v="31995"/>
    <n v="10718.324999999999"/>
    <n v="10.718324999999998"/>
    <d v="2021-04-15T00:00:00"/>
    <x v="5"/>
    <s v="Q2"/>
    <x v="1"/>
    <s v="Avery Anderson"/>
    <x v="5"/>
    <x v="5"/>
  </r>
  <r>
    <x v="4"/>
    <x v="97"/>
    <x v="5"/>
    <s v="High"/>
    <n v="472"/>
    <n v="260"/>
    <n v="12"/>
    <n v="5664"/>
    <n v="623.04"/>
    <n v="5040.96"/>
    <n v="5.0409600000000001"/>
    <n v="1416"/>
    <n v="3624.96"/>
    <n v="3.6249600000000002"/>
    <d v="2021-10-13T00:00:00"/>
    <x v="9"/>
    <s v="Q4"/>
    <x v="1"/>
    <s v="Mia Turner"/>
    <x v="5"/>
    <x v="1"/>
  </r>
  <r>
    <x v="4"/>
    <x v="35"/>
    <x v="4"/>
    <s v="High"/>
    <n v="1937"/>
    <n v="3"/>
    <n v="12"/>
    <n v="23244"/>
    <n v="2556.84"/>
    <n v="20687.16"/>
    <n v="20.687159999999999"/>
    <n v="5811"/>
    <n v="14876.16"/>
    <n v="14.87616"/>
    <d v="2021-10-04T00:00:00"/>
    <x v="9"/>
    <s v="Q4"/>
    <x v="1"/>
    <s v="Harper Anderson"/>
    <x v="4"/>
    <x v="3"/>
  </r>
  <r>
    <x v="3"/>
    <x v="47"/>
    <x v="4"/>
    <s v="High"/>
    <n v="792"/>
    <n v="3"/>
    <n v="350"/>
    <n v="277200"/>
    <n v="30492"/>
    <n v="246708"/>
    <n v="246.708"/>
    <n v="205920"/>
    <n v="40788"/>
    <n v="40.787999999999997"/>
    <d v="2021-05-23T00:00:00"/>
    <x v="10"/>
    <s v="Q2"/>
    <x v="1"/>
    <s v="Sofia Turner"/>
    <x v="4"/>
    <x v="7"/>
  </r>
  <r>
    <x v="2"/>
    <x v="19"/>
    <x v="4"/>
    <s v="High"/>
    <n v="2811"/>
    <n v="3"/>
    <n v="300"/>
    <n v="843300"/>
    <n v="92763"/>
    <n v="750537"/>
    <n v="750.53700000000003"/>
    <n v="702750"/>
    <n v="47787"/>
    <n v="47.786999999999999"/>
    <d v="2022-08-31T00:00:00"/>
    <x v="2"/>
    <s v="Q3"/>
    <x v="1"/>
    <s v="Abigail Robinson"/>
    <x v="4"/>
    <x v="3"/>
  </r>
  <r>
    <x v="0"/>
    <x v="84"/>
    <x v="4"/>
    <s v="High"/>
    <n v="2441"/>
    <n v="3"/>
    <n v="125"/>
    <n v="305125"/>
    <n v="33563.75"/>
    <n v="271561.25"/>
    <n v="271.56124999999997"/>
    <n v="292920"/>
    <n v="-21358.75"/>
    <n v="-21.358750000000001"/>
    <d v="2022-04-05T00:00:00"/>
    <x v="5"/>
    <s v="Q2"/>
    <x v="1"/>
    <s v="Benjamin Garcia"/>
    <x v="4"/>
    <x v="4"/>
  </r>
  <r>
    <x v="3"/>
    <x v="36"/>
    <x v="0"/>
    <s v="High"/>
    <n v="766"/>
    <n v="5"/>
    <n v="350"/>
    <n v="268100"/>
    <n v="29491"/>
    <n v="238609"/>
    <n v="238.60900000000001"/>
    <n v="199160"/>
    <n v="39449"/>
    <n v="39.448999999999998"/>
    <d v="2022-04-14T00:00:00"/>
    <x v="5"/>
    <s v="Q2"/>
    <x v="1"/>
    <s v="Henry Martinez"/>
    <x v="0"/>
    <x v="4"/>
  </r>
  <r>
    <x v="1"/>
    <x v="111"/>
    <x v="0"/>
    <s v="High"/>
    <n v="2157"/>
    <n v="5"/>
    <n v="15"/>
    <n v="32355"/>
    <n v="3559.05"/>
    <n v="28795.95"/>
    <n v="28.795950000000001"/>
    <n v="21570"/>
    <n v="7225.9500000000007"/>
    <n v="7.225950000000001"/>
    <d v="2022-08-30T00:00:00"/>
    <x v="2"/>
    <s v="Q3"/>
    <x v="1"/>
    <s v="Charlotte Hill"/>
    <x v="0"/>
    <x v="7"/>
  </r>
  <r>
    <x v="2"/>
    <x v="69"/>
    <x v="1"/>
    <s v="High"/>
    <n v="873"/>
    <n v="10"/>
    <n v="300"/>
    <n v="261900"/>
    <n v="28809"/>
    <n v="233091"/>
    <n v="233.09100000000001"/>
    <n v="218250"/>
    <n v="14841"/>
    <n v="14.840999999999999"/>
    <d v="2021-12-31T00:00:00"/>
    <x v="7"/>
    <s v="Q4"/>
    <x v="1"/>
    <s v="Abigail Garcia"/>
    <x v="1"/>
    <x v="5"/>
  </r>
  <r>
    <x v="3"/>
    <x v="39"/>
    <x v="1"/>
    <s v="High"/>
    <n v="1122"/>
    <n v="10"/>
    <n v="20"/>
    <n v="22440"/>
    <n v="2468.4"/>
    <n v="19971.599999999999"/>
    <n v="19.971599999999999"/>
    <n v="11220"/>
    <n v="8751.5999999999985"/>
    <n v="8.751599999999998"/>
    <d v="2021-12-27T00:00:00"/>
    <x v="7"/>
    <s v="Q4"/>
    <x v="1"/>
    <s v="Abigail Lewis"/>
    <x v="1"/>
    <x v="7"/>
  </r>
  <r>
    <x v="3"/>
    <x v="3"/>
    <x v="1"/>
    <s v="High"/>
    <n v="2104.5"/>
    <n v="10"/>
    <n v="350"/>
    <n v="736575"/>
    <n v="81023.25"/>
    <n v="655551.75"/>
    <n v="655.55174999999997"/>
    <n v="547170"/>
    <n v="108381.75"/>
    <n v="108.38175"/>
    <d v="2021-12-03T00:00:00"/>
    <x v="7"/>
    <s v="Q4"/>
    <x v="1"/>
    <s v="Olivia Brown"/>
    <x v="1"/>
    <x v="3"/>
  </r>
  <r>
    <x v="4"/>
    <x v="59"/>
    <x v="1"/>
    <s v="High"/>
    <n v="4026"/>
    <n v="10"/>
    <n v="12"/>
    <n v="48312"/>
    <n v="5314.32"/>
    <n v="42997.68"/>
    <n v="42.997680000000003"/>
    <n v="12078"/>
    <n v="30919.68"/>
    <n v="30.91968"/>
    <d v="2022-04-20T00:00:00"/>
    <x v="5"/>
    <s v="Q2"/>
    <x v="1"/>
    <s v="Emily Garcia"/>
    <x v="1"/>
    <x v="3"/>
  </r>
  <r>
    <x v="4"/>
    <x v="24"/>
    <x v="1"/>
    <s v="High"/>
    <n v="2425.5"/>
    <n v="10"/>
    <n v="12"/>
    <n v="29106"/>
    <n v="3201.66"/>
    <n v="25904.340000000004"/>
    <n v="25.904340000000005"/>
    <n v="7276.5"/>
    <n v="18627.840000000004"/>
    <n v="18.627840000000003"/>
    <d v="2021-12-01T00:00:00"/>
    <x v="7"/>
    <s v="Q4"/>
    <x v="1"/>
    <s v="Alexander Perez"/>
    <x v="1"/>
    <x v="0"/>
  </r>
  <r>
    <x v="3"/>
    <x v="3"/>
    <x v="1"/>
    <s v="High"/>
    <n v="2394"/>
    <n v="10"/>
    <n v="20"/>
    <n v="47880"/>
    <n v="5266.8"/>
    <n v="42613.2"/>
    <n v="42.613199999999999"/>
    <n v="23940"/>
    <n v="18673.199999999997"/>
    <n v="18.673199999999998"/>
    <d v="2021-03-12T00:00:00"/>
    <x v="8"/>
    <s v="Q1"/>
    <x v="1"/>
    <s v="Olivia Brown"/>
    <x v="1"/>
    <x v="3"/>
  </r>
  <r>
    <x v="1"/>
    <x v="43"/>
    <x v="1"/>
    <s v="High"/>
    <n v="1984"/>
    <n v="10"/>
    <n v="15"/>
    <n v="29760"/>
    <n v="3273.6"/>
    <n v="26486.400000000001"/>
    <n v="26.4864"/>
    <n v="19840"/>
    <n v="6646.4000000000015"/>
    <n v="6.6464000000000016"/>
    <d v="2022-11-24T00:00:00"/>
    <x v="6"/>
    <s v="Q4"/>
    <x v="1"/>
    <s v="Elizabeth Martin"/>
    <x v="1"/>
    <x v="3"/>
  </r>
  <r>
    <x v="0"/>
    <x v="50"/>
    <x v="1"/>
    <s v="High"/>
    <n v="2441"/>
    <n v="10"/>
    <n v="125"/>
    <n v="305125"/>
    <n v="33563.75"/>
    <n v="271561.25"/>
    <n v="271.56124999999997"/>
    <n v="292920"/>
    <n v="-21358.75"/>
    <n v="-21.358750000000001"/>
    <d v="2021-10-05T00:00:00"/>
    <x v="9"/>
    <s v="Q4"/>
    <x v="1"/>
    <s v="Logan Phillips"/>
    <x v="1"/>
    <x v="2"/>
  </r>
  <r>
    <x v="2"/>
    <x v="69"/>
    <x v="1"/>
    <s v="High"/>
    <n v="1366"/>
    <n v="10"/>
    <n v="300"/>
    <n v="409800"/>
    <n v="45078"/>
    <n v="364722"/>
    <n v="364.72199999999998"/>
    <n v="341500"/>
    <n v="23222"/>
    <n v="23.222000000000001"/>
    <d v="2021-10-17T00:00:00"/>
    <x v="9"/>
    <s v="Q4"/>
    <x v="1"/>
    <s v="Abigail Garcia"/>
    <x v="1"/>
    <x v="5"/>
  </r>
  <r>
    <x v="3"/>
    <x v="15"/>
    <x v="2"/>
    <s v="High"/>
    <n v="1808"/>
    <n v="120"/>
    <n v="7"/>
    <n v="12656"/>
    <n v="1392.16"/>
    <n v="11263.84"/>
    <n v="11.26384"/>
    <n v="9040"/>
    <n v="2223.84"/>
    <n v="2.22384"/>
    <d v="2021-04-08T00:00:00"/>
    <x v="5"/>
    <s v="Q2"/>
    <x v="1"/>
    <s v="Harper Davis"/>
    <x v="2"/>
    <x v="7"/>
  </r>
  <r>
    <x v="4"/>
    <x v="80"/>
    <x v="3"/>
    <s v="High"/>
    <n v="1734"/>
    <n v="250"/>
    <n v="12"/>
    <n v="20808"/>
    <n v="2288.88"/>
    <n v="18519.12"/>
    <n v="18.519119999999997"/>
    <n v="5202"/>
    <n v="13317.119999999999"/>
    <n v="13.317119999999999"/>
    <d v="2021-10-03T00:00:00"/>
    <x v="9"/>
    <s v="Q4"/>
    <x v="1"/>
    <s v="Jackson Lewis"/>
    <x v="3"/>
    <x v="0"/>
  </r>
  <r>
    <x v="0"/>
    <x v="124"/>
    <x v="3"/>
    <s v="High"/>
    <n v="554"/>
    <n v="250"/>
    <n v="125"/>
    <n v="69250"/>
    <n v="7617.5"/>
    <n v="61632.5"/>
    <n v="61.6325"/>
    <n v="66480"/>
    <n v="-4847.5"/>
    <n v="-4.8475000000000001"/>
    <d v="2021-06-04T00:00:00"/>
    <x v="11"/>
    <s v="Q2"/>
    <x v="1"/>
    <s v="Samuel Hill"/>
    <x v="3"/>
    <x v="4"/>
  </r>
  <r>
    <x v="0"/>
    <x v="72"/>
    <x v="5"/>
    <s v="High"/>
    <n v="3165"/>
    <n v="260"/>
    <n v="125"/>
    <n v="395625"/>
    <n v="43518.75"/>
    <n v="352106.25"/>
    <n v="352.10624999999999"/>
    <n v="379800"/>
    <n v="-27693.75"/>
    <n v="-27.693750000000001"/>
    <d v="2021-11-07T00:00:00"/>
    <x v="6"/>
    <s v="Q4"/>
    <x v="1"/>
    <s v="Benjamin Phillips"/>
    <x v="5"/>
    <x v="0"/>
  </r>
  <r>
    <x v="3"/>
    <x v="92"/>
    <x v="5"/>
    <s v="High"/>
    <n v="2629"/>
    <n v="260"/>
    <n v="20"/>
    <n v="52580"/>
    <n v="5783.8"/>
    <n v="46796.2"/>
    <n v="46.796199999999999"/>
    <n v="26290"/>
    <n v="20506.199999999997"/>
    <n v="20.506199999999996"/>
    <d v="2022-04-26T00:00:00"/>
    <x v="5"/>
    <s v="Q2"/>
    <x v="1"/>
    <s v="Jackson Hill"/>
    <x v="5"/>
    <x v="4"/>
  </r>
  <r>
    <x v="0"/>
    <x v="137"/>
    <x v="5"/>
    <s v="High"/>
    <n v="1433"/>
    <n v="260"/>
    <n v="125"/>
    <n v="179125"/>
    <n v="19703.75"/>
    <n v="159421.25"/>
    <n v="159.42124999999999"/>
    <n v="171960"/>
    <n v="-12538.75"/>
    <n v="-12.53875"/>
    <d v="2021-07-21T00:00:00"/>
    <x v="3"/>
    <s v="Q3"/>
    <x v="1"/>
    <s v="Harper Martin"/>
    <x v="5"/>
    <x v="1"/>
  </r>
  <r>
    <x v="1"/>
    <x v="103"/>
    <x v="5"/>
    <s v="High"/>
    <n v="2157"/>
    <n v="260"/>
    <n v="15"/>
    <n v="32355"/>
    <n v="3559.05"/>
    <n v="28795.95"/>
    <n v="28.795950000000001"/>
    <n v="21570"/>
    <n v="7225.9500000000007"/>
    <n v="7.225950000000001"/>
    <d v="2021-10-27T00:00:00"/>
    <x v="9"/>
    <s v="Q4"/>
    <x v="1"/>
    <s v="Amelia Hill"/>
    <x v="5"/>
    <x v="7"/>
  </r>
  <r>
    <x v="3"/>
    <x v="65"/>
    <x v="4"/>
    <s v="High"/>
    <n v="886"/>
    <n v="3"/>
    <n v="350"/>
    <n v="310100"/>
    <n v="37212"/>
    <n v="272888"/>
    <n v="272.88799999999998"/>
    <n v="230360"/>
    <n v="42528"/>
    <n v="42.527999999999999"/>
    <d v="2022-12-07T00:00:00"/>
    <x v="7"/>
    <s v="Q4"/>
    <x v="1"/>
    <s v="Harper Turner"/>
    <x v="4"/>
    <x v="1"/>
  </r>
  <r>
    <x v="0"/>
    <x v="99"/>
    <x v="4"/>
    <s v="High"/>
    <n v="2156"/>
    <n v="3"/>
    <n v="125"/>
    <n v="269500"/>
    <n v="32340"/>
    <n v="237160"/>
    <n v="237.16"/>
    <n v="258720"/>
    <n v="-21560"/>
    <n v="-21.56"/>
    <d v="2021-10-18T00:00:00"/>
    <x v="9"/>
    <s v="Q4"/>
    <x v="1"/>
    <s v="Charlotte Garcia"/>
    <x v="4"/>
    <x v="3"/>
  </r>
  <r>
    <x v="1"/>
    <x v="89"/>
    <x v="4"/>
    <s v="High"/>
    <n v="2689"/>
    <n v="3"/>
    <n v="15"/>
    <n v="40335"/>
    <n v="4840.2"/>
    <n v="35494.800000000003"/>
    <n v="35.494800000000005"/>
    <n v="26890"/>
    <n v="8604.8000000000029"/>
    <n v="8.6048000000000027"/>
    <d v="2021-06-16T00:00:00"/>
    <x v="11"/>
    <s v="Q2"/>
    <x v="1"/>
    <s v="Harper Martin"/>
    <x v="4"/>
    <x v="1"/>
  </r>
  <r>
    <x v="1"/>
    <x v="112"/>
    <x v="0"/>
    <s v="High"/>
    <n v="677"/>
    <n v="5"/>
    <n v="15"/>
    <n v="10155"/>
    <n v="1218.5999999999999"/>
    <n v="8936.4"/>
    <n v="8.936399999999999"/>
    <n v="6770"/>
    <n v="2166.3999999999996"/>
    <n v="2.1663999999999994"/>
    <d v="2022-11-02T00:00:00"/>
    <x v="6"/>
    <s v="Q4"/>
    <x v="1"/>
    <s v="Samuel Turner"/>
    <x v="0"/>
    <x v="0"/>
  </r>
  <r>
    <x v="2"/>
    <x v="77"/>
    <x v="0"/>
    <s v="High"/>
    <n v="1773"/>
    <n v="5"/>
    <n v="300"/>
    <n v="531900"/>
    <n v="63828"/>
    <n v="468072"/>
    <n v="468.072"/>
    <n v="443250"/>
    <n v="24822"/>
    <n v="24.821999999999999"/>
    <d v="2022-12-03T00:00:00"/>
    <x v="7"/>
    <s v="Q4"/>
    <x v="1"/>
    <s v="Harper Hill"/>
    <x v="0"/>
    <x v="5"/>
  </r>
  <r>
    <x v="3"/>
    <x v="48"/>
    <x v="0"/>
    <s v="High"/>
    <n v="2420"/>
    <n v="5"/>
    <n v="7"/>
    <n v="16940"/>
    <n v="2032.8"/>
    <n v="14907.2"/>
    <n v="14.907200000000001"/>
    <n v="12100"/>
    <n v="2807.2000000000007"/>
    <n v="2.8072000000000008"/>
    <d v="2021-12-02T00:00:00"/>
    <x v="7"/>
    <s v="Q4"/>
    <x v="1"/>
    <s v="Elijah Perez"/>
    <x v="0"/>
    <x v="0"/>
  </r>
  <r>
    <x v="3"/>
    <x v="42"/>
    <x v="0"/>
    <s v="High"/>
    <n v="2734"/>
    <n v="5"/>
    <n v="7"/>
    <n v="19138"/>
    <n v="2296.56"/>
    <n v="16841.439999999999"/>
    <n v="16.841439999999999"/>
    <n v="13670"/>
    <n v="3171.4399999999987"/>
    <n v="3.1714399999999987"/>
    <d v="2022-05-07T00:00:00"/>
    <x v="10"/>
    <s v="Q2"/>
    <x v="1"/>
    <s v="Sebastian Phillips"/>
    <x v="0"/>
    <x v="2"/>
  </r>
  <r>
    <x v="2"/>
    <x v="115"/>
    <x v="1"/>
    <s v="High"/>
    <n v="3495"/>
    <n v="10"/>
    <n v="300"/>
    <n v="1048500"/>
    <n v="125820"/>
    <n v="922680"/>
    <n v="922.68"/>
    <n v="873750"/>
    <n v="48930"/>
    <n v="48.93"/>
    <d v="2022-09-03T00:00:00"/>
    <x v="0"/>
    <s v="Q3"/>
    <x v="1"/>
    <s v="Amelia Phillips"/>
    <x v="1"/>
    <x v="3"/>
  </r>
  <r>
    <x v="3"/>
    <x v="39"/>
    <x v="1"/>
    <s v="High"/>
    <n v="886"/>
    <n v="10"/>
    <n v="350"/>
    <n v="310100"/>
    <n v="37212"/>
    <n v="272888"/>
    <n v="272.88799999999998"/>
    <n v="230360"/>
    <n v="42528"/>
    <n v="42.527999999999999"/>
    <d v="2021-06-26T00:00:00"/>
    <x v="11"/>
    <s v="Q2"/>
    <x v="1"/>
    <s v="Abigail Lewis"/>
    <x v="1"/>
    <x v="7"/>
  </r>
  <r>
    <x v="0"/>
    <x v="23"/>
    <x v="1"/>
    <s v="High"/>
    <n v="2156"/>
    <n v="10"/>
    <n v="125"/>
    <n v="269500"/>
    <n v="32340"/>
    <n v="237160"/>
    <n v="237.16"/>
    <n v="258720"/>
    <n v="-21560"/>
    <n v="-21.56"/>
    <d v="2021-06-24T00:00:00"/>
    <x v="11"/>
    <s v="Q2"/>
    <x v="1"/>
    <s v="Elizabeth Green"/>
    <x v="1"/>
    <x v="7"/>
  </r>
  <r>
    <x v="3"/>
    <x v="39"/>
    <x v="1"/>
    <s v="High"/>
    <n v="905"/>
    <n v="10"/>
    <n v="20"/>
    <n v="18100"/>
    <n v="2172"/>
    <n v="15928"/>
    <n v="15.928000000000001"/>
    <n v="9050"/>
    <n v="6878"/>
    <n v="6.8780000000000001"/>
    <d v="2022-05-02T00:00:00"/>
    <x v="10"/>
    <s v="Q2"/>
    <x v="1"/>
    <s v="Abigail Lewis"/>
    <x v="1"/>
    <x v="7"/>
  </r>
  <r>
    <x v="3"/>
    <x v="51"/>
    <x v="1"/>
    <s v="High"/>
    <n v="1594"/>
    <n v="10"/>
    <n v="350"/>
    <n v="557900"/>
    <n v="66948"/>
    <n v="490952"/>
    <n v="490.952"/>
    <n v="414440"/>
    <n v="76512"/>
    <n v="76.512"/>
    <d v="2021-07-12T00:00:00"/>
    <x v="3"/>
    <s v="Q3"/>
    <x v="1"/>
    <s v="Charlotte Martin"/>
    <x v="1"/>
    <x v="3"/>
  </r>
  <r>
    <x v="2"/>
    <x v="68"/>
    <x v="1"/>
    <s v="High"/>
    <n v="1359"/>
    <n v="10"/>
    <n v="300"/>
    <n v="407700"/>
    <n v="48924"/>
    <n v="358776"/>
    <n v="358.77600000000001"/>
    <n v="339750"/>
    <n v="19026"/>
    <n v="19.026"/>
    <d v="2021-10-25T00:00:00"/>
    <x v="9"/>
    <s v="Q4"/>
    <x v="1"/>
    <s v="Jackson Hill"/>
    <x v="1"/>
    <x v="4"/>
  </r>
  <r>
    <x v="2"/>
    <x v="2"/>
    <x v="1"/>
    <s v="High"/>
    <n v="2150"/>
    <n v="10"/>
    <n v="300"/>
    <n v="645000"/>
    <n v="77400"/>
    <n v="567600"/>
    <n v="567.6"/>
    <n v="537500"/>
    <n v="30100"/>
    <n v="30.1"/>
    <d v="2022-04-23T00:00:00"/>
    <x v="5"/>
    <s v="Q2"/>
    <x v="1"/>
    <s v="Noah Williams"/>
    <x v="1"/>
    <x v="2"/>
  </r>
  <r>
    <x v="3"/>
    <x v="39"/>
    <x v="1"/>
    <s v="High"/>
    <n v="1197"/>
    <n v="10"/>
    <n v="350"/>
    <n v="418950"/>
    <n v="50274"/>
    <n v="368676"/>
    <n v="368.67599999999999"/>
    <n v="311220"/>
    <n v="57456"/>
    <n v="57.456000000000003"/>
    <d v="2022-03-27T00:00:00"/>
    <x v="8"/>
    <s v="Q1"/>
    <x v="1"/>
    <s v="Abigail Lewis"/>
    <x v="1"/>
    <x v="7"/>
  </r>
  <r>
    <x v="3"/>
    <x v="39"/>
    <x v="1"/>
    <s v="High"/>
    <n v="1233"/>
    <n v="10"/>
    <n v="20"/>
    <n v="24660"/>
    <n v="2959.2"/>
    <n v="21700.799999999999"/>
    <n v="21.700800000000001"/>
    <n v="12330"/>
    <n v="9370.7999999999993"/>
    <n v="9.3707999999999991"/>
    <d v="2022-07-22T00:00:00"/>
    <x v="3"/>
    <s v="Q3"/>
    <x v="1"/>
    <s v="Abigail Lewis"/>
    <x v="1"/>
    <x v="7"/>
  </r>
  <r>
    <x v="3"/>
    <x v="30"/>
    <x v="2"/>
    <s v="High"/>
    <n v="1395"/>
    <n v="120"/>
    <n v="350"/>
    <n v="488250"/>
    <n v="58590"/>
    <n v="429660"/>
    <n v="429.66"/>
    <n v="362700"/>
    <n v="66960"/>
    <n v="66.959999999999994"/>
    <d v="2022-02-06T00:00:00"/>
    <x v="4"/>
    <s v="Q1"/>
    <x v="1"/>
    <s v="Benjamin Lee"/>
    <x v="2"/>
    <x v="6"/>
  </r>
  <r>
    <x v="3"/>
    <x v="40"/>
    <x v="2"/>
    <s v="High"/>
    <n v="986"/>
    <n v="120"/>
    <n v="350"/>
    <n v="345100"/>
    <n v="41412"/>
    <n v="303688"/>
    <n v="303.68799999999999"/>
    <n v="256360"/>
    <n v="47328"/>
    <n v="47.328000000000003"/>
    <d v="2022-12-19T00:00:00"/>
    <x v="7"/>
    <s v="Q4"/>
    <x v="1"/>
    <s v="Aiden Clark"/>
    <x v="2"/>
    <x v="0"/>
  </r>
  <r>
    <x v="3"/>
    <x v="30"/>
    <x v="2"/>
    <s v="High"/>
    <n v="905"/>
    <n v="120"/>
    <n v="20"/>
    <n v="18100"/>
    <n v="2172"/>
    <n v="15928"/>
    <n v="15.928000000000001"/>
    <n v="9050"/>
    <n v="6878"/>
    <n v="6.8780000000000001"/>
    <d v="2022-10-26T00:00:00"/>
    <x v="9"/>
    <s v="Q4"/>
    <x v="1"/>
    <s v="Benjamin Lee"/>
    <x v="2"/>
    <x v="6"/>
  </r>
  <r>
    <x v="4"/>
    <x v="141"/>
    <x v="3"/>
    <s v="High"/>
    <n v="2109"/>
    <n v="250"/>
    <n v="12"/>
    <n v="25308"/>
    <n v="3036.96"/>
    <n v="22271.040000000001"/>
    <n v="22.271039999999999"/>
    <n v="6327"/>
    <n v="15944.04"/>
    <n v="15.944040000000001"/>
    <d v="2022-01-04T00:00:00"/>
    <x v="1"/>
    <s v="Q1"/>
    <x v="1"/>
    <s v="Abigail Martin"/>
    <x v="3"/>
    <x v="5"/>
  </r>
  <r>
    <x v="1"/>
    <x v="86"/>
    <x v="3"/>
    <s v="High"/>
    <n v="3874.5"/>
    <n v="250"/>
    <n v="15"/>
    <n v="58117.5"/>
    <n v="6974.0999999999995"/>
    <n v="51143.399999999994"/>
    <n v="51.143399999999993"/>
    <n v="38745"/>
    <n v="12398.399999999998"/>
    <n v="12.398399999999997"/>
    <d v="2021-12-22T00:00:00"/>
    <x v="7"/>
    <s v="Q4"/>
    <x v="1"/>
    <s v="Logan Phillips"/>
    <x v="3"/>
    <x v="6"/>
  </r>
  <r>
    <x v="3"/>
    <x v="32"/>
    <x v="3"/>
    <s v="High"/>
    <n v="986"/>
    <n v="250"/>
    <n v="350"/>
    <n v="345100"/>
    <n v="41412"/>
    <n v="303688"/>
    <n v="303.68799999999999"/>
    <n v="256360"/>
    <n v="47328"/>
    <n v="47.328000000000003"/>
    <d v="2022-01-07T00:00:00"/>
    <x v="1"/>
    <s v="Q1"/>
    <x v="1"/>
    <s v="Logan Garcia"/>
    <x v="3"/>
    <x v="0"/>
  </r>
  <r>
    <x v="0"/>
    <x v="116"/>
    <x v="3"/>
    <s v="High"/>
    <n v="2387"/>
    <n v="250"/>
    <n v="125"/>
    <n v="298375"/>
    <n v="35805"/>
    <n v="262570"/>
    <n v="262.57"/>
    <n v="286440"/>
    <n v="-23870"/>
    <n v="-23.87"/>
    <d v="2022-12-22T00:00:00"/>
    <x v="7"/>
    <s v="Q4"/>
    <x v="1"/>
    <s v="Jackson Hill"/>
    <x v="3"/>
    <x v="4"/>
  </r>
  <r>
    <x v="3"/>
    <x v="33"/>
    <x v="3"/>
    <s v="High"/>
    <n v="1233"/>
    <n v="250"/>
    <n v="20"/>
    <n v="24660"/>
    <n v="2959.2"/>
    <n v="21700.799999999999"/>
    <n v="21.700800000000001"/>
    <n v="12330"/>
    <n v="9370.7999999999993"/>
    <n v="9.3707999999999991"/>
    <d v="2021-04-17T00:00:00"/>
    <x v="5"/>
    <s v="Q2"/>
    <x v="1"/>
    <s v="Charlotte Davis"/>
    <x v="3"/>
    <x v="1"/>
  </r>
  <r>
    <x v="3"/>
    <x v="63"/>
    <x v="5"/>
    <s v="High"/>
    <n v="270"/>
    <n v="260"/>
    <n v="350"/>
    <n v="94500"/>
    <n v="11340"/>
    <n v="83160"/>
    <n v="83.16"/>
    <n v="70200"/>
    <n v="12960"/>
    <n v="12.96"/>
    <d v="2021-01-27T00:00:00"/>
    <x v="1"/>
    <s v="Q1"/>
    <x v="1"/>
    <s v="Charlotte Anderson"/>
    <x v="5"/>
    <x v="7"/>
  </r>
  <r>
    <x v="3"/>
    <x v="64"/>
    <x v="5"/>
    <s v="High"/>
    <n v="3421.5"/>
    <n v="260"/>
    <n v="7"/>
    <n v="23950.5"/>
    <n v="2874.06"/>
    <n v="21076.44"/>
    <n v="21.076439999999998"/>
    <n v="17107.5"/>
    <n v="3968.9399999999987"/>
    <n v="3.9689399999999986"/>
    <d v="2022-01-13T00:00:00"/>
    <x v="1"/>
    <s v="Q1"/>
    <x v="1"/>
    <s v="Samuel Wilson"/>
    <x v="5"/>
    <x v="0"/>
  </r>
  <r>
    <x v="3"/>
    <x v="46"/>
    <x v="5"/>
    <s v="High"/>
    <n v="2734"/>
    <n v="260"/>
    <n v="7"/>
    <n v="19138"/>
    <n v="2296.56"/>
    <n v="16841.439999999999"/>
    <n v="16.841439999999999"/>
    <n v="13670"/>
    <n v="3171.4399999999987"/>
    <n v="3.1714399999999987"/>
    <d v="2022-04-13T00:00:00"/>
    <x v="5"/>
    <s v="Q2"/>
    <x v="1"/>
    <s v="Michael Wilson"/>
    <x v="5"/>
    <x v="6"/>
  </r>
  <r>
    <x v="3"/>
    <x v="20"/>
    <x v="4"/>
    <s v="High"/>
    <n v="2521.5"/>
    <n v="3"/>
    <n v="20"/>
    <n v="50430"/>
    <n v="6051.6"/>
    <n v="44378.399999999994"/>
    <n v="44.378399999999992"/>
    <n v="25215"/>
    <n v="19163.399999999998"/>
    <n v="19.163399999999999"/>
    <d v="2022-08-11T00:00:00"/>
    <x v="2"/>
    <s v="Q3"/>
    <x v="1"/>
    <s v="Aiden Lewis"/>
    <x v="4"/>
    <x v="4"/>
  </r>
  <r>
    <x v="4"/>
    <x v="119"/>
    <x v="0"/>
    <s v="High"/>
    <n v="2661"/>
    <n v="5"/>
    <n v="12"/>
    <n v="31932"/>
    <n v="3831.84"/>
    <n v="28100.16"/>
    <n v="28.100159999999999"/>
    <n v="7983"/>
    <n v="20117.16"/>
    <n v="20.117159999999998"/>
    <d v="2021-07-12T00:00:00"/>
    <x v="3"/>
    <s v="Q3"/>
    <x v="1"/>
    <s v="Emily Hill"/>
    <x v="0"/>
    <x v="7"/>
  </r>
  <r>
    <x v="3"/>
    <x v="71"/>
    <x v="1"/>
    <s v="High"/>
    <n v="1531"/>
    <n v="10"/>
    <n v="20"/>
    <n v="30620"/>
    <n v="3674.4"/>
    <n v="26945.599999999999"/>
    <n v="26.945599999999999"/>
    <n v="15310"/>
    <n v="11635.599999999999"/>
    <n v="11.635599999999998"/>
    <d v="2021-05-19T00:00:00"/>
    <x v="10"/>
    <s v="Q2"/>
    <x v="1"/>
    <s v="Emily Hill"/>
    <x v="1"/>
    <x v="7"/>
  </r>
  <r>
    <x v="3"/>
    <x v="7"/>
    <x v="3"/>
    <s v="High"/>
    <n v="1491"/>
    <n v="250"/>
    <n v="7"/>
    <n v="10437"/>
    <n v="1252.44"/>
    <n v="9184.56"/>
    <n v="9.1845599999999994"/>
    <n v="7455"/>
    <n v="1729.5599999999995"/>
    <n v="1.7295599999999995"/>
    <d v="2021-03-23T00:00:00"/>
    <x v="8"/>
    <s v="Q1"/>
    <x v="1"/>
    <s v="Isabella Wilson"/>
    <x v="3"/>
    <x v="7"/>
  </r>
  <r>
    <x v="3"/>
    <x v="55"/>
    <x v="3"/>
    <s v="High"/>
    <n v="1531"/>
    <n v="250"/>
    <n v="20"/>
    <n v="30620"/>
    <n v="3674.4"/>
    <n v="26945.599999999999"/>
    <n v="26.945599999999999"/>
    <n v="15310"/>
    <n v="11635.599999999999"/>
    <n v="11.635599999999998"/>
    <d v="2021-09-16T00:00:00"/>
    <x v="0"/>
    <s v="Q3"/>
    <x v="1"/>
    <s v="Amelia Perez"/>
    <x v="3"/>
    <x v="7"/>
  </r>
  <r>
    <x v="1"/>
    <x v="135"/>
    <x v="4"/>
    <s v="High"/>
    <n v="2567"/>
    <n v="3"/>
    <n v="15"/>
    <n v="38505"/>
    <n v="5005.6499999999996"/>
    <n v="33499.35"/>
    <n v="33.49935"/>
    <n v="25670"/>
    <n v="7829.3499999999985"/>
    <n v="7.8293499999999989"/>
    <d v="2021-12-04T00:00:00"/>
    <x v="7"/>
    <s v="Q4"/>
    <x v="1"/>
    <s v="Charlotte Hill"/>
    <x v="4"/>
    <x v="7"/>
  </r>
  <r>
    <x v="1"/>
    <x v="138"/>
    <x v="3"/>
    <s v="High"/>
    <n v="2567"/>
    <n v="250"/>
    <n v="15"/>
    <n v="38505"/>
    <n v="5005.6499999999996"/>
    <n v="33499.35"/>
    <n v="33.49935"/>
    <n v="25670"/>
    <n v="7829.3499999999985"/>
    <n v="7.8293499999999989"/>
    <d v="2021-06-21T00:00:00"/>
    <x v="11"/>
    <s v="Q2"/>
    <x v="1"/>
    <s v="Henry Garcia"/>
    <x v="3"/>
    <x v="2"/>
  </r>
  <r>
    <x v="3"/>
    <x v="41"/>
    <x v="4"/>
    <s v="High"/>
    <n v="923"/>
    <n v="3"/>
    <n v="350"/>
    <n v="323050"/>
    <n v="41996.5"/>
    <n v="281053.5"/>
    <n v="281.05349999999999"/>
    <n v="239980"/>
    <n v="41073.5"/>
    <n v="41.073500000000003"/>
    <d v="2022-04-08T00:00:00"/>
    <x v="5"/>
    <s v="Q2"/>
    <x v="1"/>
    <s v="Emily Garcia"/>
    <x v="4"/>
    <x v="1"/>
  </r>
  <r>
    <x v="3"/>
    <x v="20"/>
    <x v="4"/>
    <s v="High"/>
    <n v="1790"/>
    <n v="3"/>
    <n v="350"/>
    <n v="626500"/>
    <n v="81445"/>
    <n v="545055"/>
    <n v="545.05499999999995"/>
    <n v="465400"/>
    <n v="79655"/>
    <n v="79.655000000000001"/>
    <d v="2021-07-27T00:00:00"/>
    <x v="3"/>
    <s v="Q3"/>
    <x v="1"/>
    <s v="Aiden Lewis"/>
    <x v="4"/>
    <x v="4"/>
  </r>
  <r>
    <x v="3"/>
    <x v="98"/>
    <x v="0"/>
    <s v="High"/>
    <n v="982.5"/>
    <n v="5"/>
    <n v="350"/>
    <n v="343875"/>
    <n v="44703.75"/>
    <n v="299171.25"/>
    <n v="299.17124999999999"/>
    <n v="255450"/>
    <n v="43721.25"/>
    <n v="43.721249999999998"/>
    <d v="2022-11-24T00:00:00"/>
    <x v="6"/>
    <s v="Q4"/>
    <x v="1"/>
    <s v="Logan Martin"/>
    <x v="0"/>
    <x v="2"/>
  </r>
  <r>
    <x v="3"/>
    <x v="98"/>
    <x v="0"/>
    <s v="High"/>
    <n v="1298"/>
    <n v="5"/>
    <n v="7"/>
    <n v="9086"/>
    <n v="1181.18"/>
    <n v="7904.82"/>
    <n v="7.90482"/>
    <n v="6490"/>
    <n v="1414.8199999999997"/>
    <n v="1.4148199999999997"/>
    <d v="2022-05-21T00:00:00"/>
    <x v="10"/>
    <s v="Q2"/>
    <x v="1"/>
    <s v="Logan Martin"/>
    <x v="0"/>
    <x v="2"/>
  </r>
  <r>
    <x v="4"/>
    <x v="119"/>
    <x v="0"/>
    <s v="High"/>
    <n v="604"/>
    <n v="5"/>
    <n v="12"/>
    <n v="7248"/>
    <n v="942.24"/>
    <n v="6305.76"/>
    <n v="6.3057600000000003"/>
    <n v="1812"/>
    <n v="4493.76"/>
    <n v="4.49376"/>
    <d v="2021-07-10T00:00:00"/>
    <x v="3"/>
    <s v="Q3"/>
    <x v="1"/>
    <s v="Emily Hill"/>
    <x v="0"/>
    <x v="7"/>
  </r>
  <r>
    <x v="3"/>
    <x v="48"/>
    <x v="0"/>
    <s v="High"/>
    <n v="2255"/>
    <n v="5"/>
    <n v="20"/>
    <n v="45100"/>
    <n v="5863"/>
    <n v="39237"/>
    <n v="39.237000000000002"/>
    <n v="22550"/>
    <n v="16687"/>
    <n v="16.687000000000001"/>
    <d v="2022-03-21T00:00:00"/>
    <x v="8"/>
    <s v="Q1"/>
    <x v="1"/>
    <s v="Elijah Perez"/>
    <x v="0"/>
    <x v="0"/>
  </r>
  <r>
    <x v="3"/>
    <x v="42"/>
    <x v="0"/>
    <s v="High"/>
    <n v="1249"/>
    <n v="5"/>
    <n v="20"/>
    <n v="24980"/>
    <n v="3247.4"/>
    <n v="21732.6"/>
    <n v="21.732599999999998"/>
    <n v="12490"/>
    <n v="9242.5999999999985"/>
    <n v="9.2425999999999977"/>
    <d v="2021-04-16T00:00:00"/>
    <x v="5"/>
    <s v="Q2"/>
    <x v="1"/>
    <s v="Sebastian Phillips"/>
    <x v="0"/>
    <x v="2"/>
  </r>
  <r>
    <x v="3"/>
    <x v="26"/>
    <x v="1"/>
    <s v="High"/>
    <n v="1438.5"/>
    <n v="10"/>
    <n v="7"/>
    <n v="10069.5"/>
    <n v="1309.0350000000001"/>
    <n v="8760.4650000000001"/>
    <n v="8.7604649999999999"/>
    <n v="7192.5"/>
    <n v="1567.9649999999992"/>
    <n v="1.5679649999999992"/>
    <d v="2021-09-27T00:00:00"/>
    <x v="0"/>
    <s v="Q3"/>
    <x v="1"/>
    <s v="Michael Hill"/>
    <x v="1"/>
    <x v="2"/>
  </r>
  <r>
    <x v="2"/>
    <x v="68"/>
    <x v="1"/>
    <s v="High"/>
    <n v="807"/>
    <n v="10"/>
    <n v="300"/>
    <n v="242100"/>
    <n v="31473"/>
    <n v="210627"/>
    <n v="210.62700000000001"/>
    <n v="201750"/>
    <n v="8877"/>
    <n v="8.8770000000000007"/>
    <d v="2022-06-23T00:00:00"/>
    <x v="11"/>
    <s v="Q2"/>
    <x v="1"/>
    <s v="Jackson Hill"/>
    <x v="1"/>
    <x v="4"/>
  </r>
  <r>
    <x v="3"/>
    <x v="26"/>
    <x v="1"/>
    <s v="High"/>
    <n v="2641"/>
    <n v="10"/>
    <n v="20"/>
    <n v="52820"/>
    <n v="6866.6"/>
    <n v="45953.4"/>
    <n v="45.953400000000002"/>
    <n v="26410"/>
    <n v="19543.400000000001"/>
    <n v="19.543400000000002"/>
    <d v="2022-01-22T00:00:00"/>
    <x v="1"/>
    <s v="Q1"/>
    <x v="1"/>
    <s v="Michael Hill"/>
    <x v="1"/>
    <x v="2"/>
  </r>
  <r>
    <x v="3"/>
    <x v="71"/>
    <x v="1"/>
    <s v="High"/>
    <n v="2708"/>
    <n v="10"/>
    <n v="20"/>
    <n v="54160"/>
    <n v="7040.8"/>
    <n v="47119.199999999997"/>
    <n v="47.119199999999999"/>
    <n v="27080"/>
    <n v="20039.199999999997"/>
    <n v="20.039199999999997"/>
    <d v="2022-10-27T00:00:00"/>
    <x v="9"/>
    <s v="Q4"/>
    <x v="1"/>
    <s v="Emily Hill"/>
    <x v="1"/>
    <x v="7"/>
  </r>
  <r>
    <x v="3"/>
    <x v="3"/>
    <x v="1"/>
    <s v="High"/>
    <n v="2632"/>
    <n v="10"/>
    <n v="350"/>
    <n v="921200"/>
    <n v="119756"/>
    <n v="801444"/>
    <n v="801.44399999999996"/>
    <n v="684320"/>
    <n v="117124"/>
    <n v="117.124"/>
    <d v="2021-11-21T00:00:00"/>
    <x v="6"/>
    <s v="Q4"/>
    <x v="1"/>
    <s v="Olivia Brown"/>
    <x v="1"/>
    <x v="3"/>
  </r>
  <r>
    <x v="0"/>
    <x v="121"/>
    <x v="1"/>
    <s v="High"/>
    <n v="1583"/>
    <n v="10"/>
    <n v="125"/>
    <n v="197875"/>
    <n v="25723.75"/>
    <n v="172151.25"/>
    <n v="172.15125"/>
    <n v="189960"/>
    <n v="-17808.75"/>
    <n v="-17.80875"/>
    <d v="2022-10-24T00:00:00"/>
    <x v="9"/>
    <s v="Q4"/>
    <x v="1"/>
    <s v="Mia Turner"/>
    <x v="1"/>
    <x v="1"/>
  </r>
  <r>
    <x v="4"/>
    <x v="70"/>
    <x v="1"/>
    <s v="High"/>
    <n v="571"/>
    <n v="10"/>
    <n v="12"/>
    <n v="6852"/>
    <n v="890.76"/>
    <n v="5961.24"/>
    <n v="5.9612400000000001"/>
    <n v="1713"/>
    <n v="4248.24"/>
    <n v="4.24824"/>
    <d v="2021-08-30T00:00:00"/>
    <x v="2"/>
    <s v="Q3"/>
    <x v="1"/>
    <s v="Aiden Perez"/>
    <x v="1"/>
    <x v="6"/>
  </r>
  <r>
    <x v="3"/>
    <x v="51"/>
    <x v="1"/>
    <s v="High"/>
    <n v="2696"/>
    <n v="10"/>
    <n v="7"/>
    <n v="18872"/>
    <n v="2453.36"/>
    <n v="16418.64"/>
    <n v="16.41864"/>
    <n v="13480"/>
    <n v="2938.6399999999994"/>
    <n v="2.9386399999999995"/>
    <d v="2022-11-18T00:00:00"/>
    <x v="6"/>
    <s v="Q4"/>
    <x v="1"/>
    <s v="Charlotte Martin"/>
    <x v="1"/>
    <x v="3"/>
  </r>
  <r>
    <x v="1"/>
    <x v="5"/>
    <x v="1"/>
    <s v="High"/>
    <n v="1565"/>
    <n v="10"/>
    <n v="15"/>
    <n v="23475"/>
    <n v="3051.75"/>
    <n v="20423.25"/>
    <n v="20.423249999999999"/>
    <n v="15650"/>
    <n v="4773.25"/>
    <n v="4.77325"/>
    <d v="2022-01-29T00:00:00"/>
    <x v="1"/>
    <s v="Q1"/>
    <x v="1"/>
    <s v="Ava Davis"/>
    <x v="1"/>
    <x v="5"/>
  </r>
  <r>
    <x v="3"/>
    <x v="3"/>
    <x v="1"/>
    <s v="High"/>
    <n v="1249"/>
    <n v="10"/>
    <n v="20"/>
    <n v="24980"/>
    <n v="3247.4"/>
    <n v="21732.6"/>
    <n v="21.732599999999998"/>
    <n v="12490"/>
    <n v="9242.5999999999985"/>
    <n v="9.2425999999999977"/>
    <d v="2021-12-27T00:00:00"/>
    <x v="7"/>
    <s v="Q4"/>
    <x v="1"/>
    <s v="Olivia Brown"/>
    <x v="1"/>
    <x v="3"/>
  </r>
  <r>
    <x v="3"/>
    <x v="71"/>
    <x v="1"/>
    <s v="High"/>
    <n v="357"/>
    <n v="10"/>
    <n v="350"/>
    <n v="124950"/>
    <n v="16243.5"/>
    <n v="108706.5"/>
    <n v="108.70650000000001"/>
    <n v="92820"/>
    <n v="15886.5"/>
    <n v="15.8865"/>
    <d v="2021-01-04T00:00:00"/>
    <x v="1"/>
    <s v="Q1"/>
    <x v="1"/>
    <s v="Emily Hill"/>
    <x v="1"/>
    <x v="7"/>
  </r>
  <r>
    <x v="4"/>
    <x v="13"/>
    <x v="1"/>
    <s v="High"/>
    <n v="1013"/>
    <n v="10"/>
    <n v="12"/>
    <n v="12156"/>
    <n v="1580.28"/>
    <n v="10575.72"/>
    <n v="10.575719999999999"/>
    <n v="3039"/>
    <n v="7536.7199999999993"/>
    <n v="7.536719999999999"/>
    <d v="2022-11-18T00:00:00"/>
    <x v="6"/>
    <s v="Q4"/>
    <x v="1"/>
    <s v="Charlotte White"/>
    <x v="1"/>
    <x v="5"/>
  </r>
  <r>
    <x v="1"/>
    <x v="149"/>
    <x v="2"/>
    <s v="High"/>
    <n v="3997.5"/>
    <n v="120"/>
    <n v="15"/>
    <n v="59962.5"/>
    <n v="7795.125"/>
    <n v="52167.375"/>
    <n v="52.167375"/>
    <n v="39975"/>
    <n v="12192.375"/>
    <n v="12.192375"/>
    <d v="2021-12-22T00:00:00"/>
    <x v="7"/>
    <s v="Q4"/>
    <x v="1"/>
    <s v="Harper Phillips"/>
    <x v="2"/>
    <x v="5"/>
  </r>
  <r>
    <x v="3"/>
    <x v="15"/>
    <x v="2"/>
    <s v="High"/>
    <n v="2632"/>
    <n v="120"/>
    <n v="350"/>
    <n v="921200"/>
    <n v="119756"/>
    <n v="801444"/>
    <n v="801.44399999999996"/>
    <n v="684320"/>
    <n v="117124"/>
    <n v="117.124"/>
    <d v="2022-03-05T00:00:00"/>
    <x v="8"/>
    <s v="Q1"/>
    <x v="1"/>
    <s v="Harper Davis"/>
    <x v="2"/>
    <x v="7"/>
  </r>
  <r>
    <x v="3"/>
    <x v="53"/>
    <x v="2"/>
    <s v="High"/>
    <n v="1190"/>
    <n v="120"/>
    <n v="7"/>
    <n v="8330"/>
    <n v="1082.9000000000001"/>
    <n v="7247.1"/>
    <n v="7.2471000000000005"/>
    <n v="5950"/>
    <n v="1297.1000000000004"/>
    <n v="1.2971000000000004"/>
    <d v="2021-05-07T00:00:00"/>
    <x v="10"/>
    <s v="Q2"/>
    <x v="1"/>
    <s v="Harper Wilson"/>
    <x v="2"/>
    <x v="5"/>
  </r>
  <r>
    <x v="4"/>
    <x v="123"/>
    <x v="2"/>
    <s v="High"/>
    <n v="604"/>
    <n v="120"/>
    <n v="12"/>
    <n v="7248"/>
    <n v="942.24"/>
    <n v="6305.76"/>
    <n v="6.3057600000000003"/>
    <n v="1812"/>
    <n v="4493.76"/>
    <n v="4.49376"/>
    <d v="2021-09-10T00:00:00"/>
    <x v="0"/>
    <s v="Q3"/>
    <x v="1"/>
    <s v="Charlotte Garcia"/>
    <x v="2"/>
    <x v="3"/>
  </r>
  <r>
    <x v="4"/>
    <x v="123"/>
    <x v="2"/>
    <s v="High"/>
    <n v="410"/>
    <n v="120"/>
    <n v="12"/>
    <n v="4920"/>
    <n v="639.6"/>
    <n v="4280.3999999999996"/>
    <n v="4.2803999999999993"/>
    <n v="1230"/>
    <n v="3050.3999999999996"/>
    <n v="3.0503999999999998"/>
    <d v="2022-02-14T00:00:00"/>
    <x v="4"/>
    <s v="Q1"/>
    <x v="1"/>
    <s v="Charlotte Garcia"/>
    <x v="2"/>
    <x v="3"/>
  </r>
  <r>
    <x v="4"/>
    <x v="113"/>
    <x v="2"/>
    <s v="High"/>
    <n v="1013"/>
    <n v="120"/>
    <n v="12"/>
    <n v="12156"/>
    <n v="1580.28"/>
    <n v="10575.72"/>
    <n v="10.575719999999999"/>
    <n v="3039"/>
    <n v="7536.7199999999993"/>
    <n v="7.536719999999999"/>
    <d v="2022-08-17T00:00:00"/>
    <x v="2"/>
    <s v="Q3"/>
    <x v="1"/>
    <s v="Harper Martin"/>
    <x v="2"/>
    <x v="1"/>
  </r>
  <r>
    <x v="0"/>
    <x v="104"/>
    <x v="3"/>
    <s v="High"/>
    <n v="1583"/>
    <n v="250"/>
    <n v="125"/>
    <n v="197875"/>
    <n v="25723.75"/>
    <n v="172151.25"/>
    <n v="172.15125"/>
    <n v="189960"/>
    <n v="-17808.75"/>
    <n v="-17.80875"/>
    <d v="2021-09-14T00:00:00"/>
    <x v="0"/>
    <s v="Q3"/>
    <x v="1"/>
    <s v="Jackson Turner"/>
    <x v="3"/>
    <x v="0"/>
  </r>
  <r>
    <x v="1"/>
    <x v="136"/>
    <x v="3"/>
    <s v="High"/>
    <n v="1565"/>
    <n v="250"/>
    <n v="15"/>
    <n v="23475"/>
    <n v="3051.75"/>
    <n v="20423.25"/>
    <n v="20.423249999999999"/>
    <n v="15650"/>
    <n v="4773.25"/>
    <n v="4.77325"/>
    <d v="2022-06-21T00:00:00"/>
    <x v="11"/>
    <s v="Q2"/>
    <x v="1"/>
    <s v="Samuel Turner"/>
    <x v="3"/>
    <x v="0"/>
  </r>
  <r>
    <x v="0"/>
    <x v="142"/>
    <x v="5"/>
    <s v="High"/>
    <n v="1659"/>
    <n v="260"/>
    <n v="125"/>
    <n v="207375"/>
    <n v="26958.75"/>
    <n v="180416.25"/>
    <n v="180.41624999999999"/>
    <n v="199080"/>
    <n v="-18663.75"/>
    <n v="-18.66375"/>
    <d v="2021-08-22T00:00:00"/>
    <x v="2"/>
    <s v="Q3"/>
    <x v="1"/>
    <s v="Aiden Garcia"/>
    <x v="5"/>
    <x v="6"/>
  </r>
  <r>
    <x v="3"/>
    <x v="64"/>
    <x v="5"/>
    <s v="High"/>
    <n v="1190"/>
    <n v="260"/>
    <n v="7"/>
    <n v="8330"/>
    <n v="1082.9000000000001"/>
    <n v="7247.1"/>
    <n v="7.2471000000000005"/>
    <n v="5950"/>
    <n v="1297.1000000000004"/>
    <n v="1.2971000000000004"/>
    <d v="2022-02-17T00:00:00"/>
    <x v="4"/>
    <s v="Q1"/>
    <x v="1"/>
    <s v="Samuel Wilson"/>
    <x v="5"/>
    <x v="0"/>
  </r>
  <r>
    <x v="4"/>
    <x v="75"/>
    <x v="5"/>
    <s v="High"/>
    <n v="410"/>
    <n v="260"/>
    <n v="12"/>
    <n v="4920"/>
    <n v="639.6"/>
    <n v="4280.3999999999996"/>
    <n v="4.2803999999999993"/>
    <n v="1230"/>
    <n v="3050.3999999999996"/>
    <n v="3.0503999999999998"/>
    <d v="2022-01-22T00:00:00"/>
    <x v="1"/>
    <s v="Q1"/>
    <x v="1"/>
    <s v="Charlotte Garcia"/>
    <x v="5"/>
    <x v="3"/>
  </r>
  <r>
    <x v="3"/>
    <x v="65"/>
    <x v="4"/>
    <s v="High"/>
    <n v="2579"/>
    <n v="3"/>
    <n v="20"/>
    <n v="51580"/>
    <n v="7221.2"/>
    <n v="44358.8"/>
    <n v="44.358800000000002"/>
    <n v="25790"/>
    <n v="18568.800000000003"/>
    <n v="18.568800000000003"/>
    <d v="2021-03-03T00:00:00"/>
    <x v="8"/>
    <s v="Q1"/>
    <x v="1"/>
    <s v="Harper Turner"/>
    <x v="4"/>
    <x v="1"/>
  </r>
  <r>
    <x v="3"/>
    <x v="56"/>
    <x v="4"/>
    <s v="High"/>
    <n v="1743"/>
    <n v="3"/>
    <n v="20"/>
    <n v="34860"/>
    <n v="4880.3999999999996"/>
    <n v="29979.599999999999"/>
    <n v="29.979599999999998"/>
    <n v="17430"/>
    <n v="12549.599999999999"/>
    <n v="12.549599999999998"/>
    <d v="2022-09-21T00:00:00"/>
    <x v="0"/>
    <s v="Q3"/>
    <x v="1"/>
    <s v="Jackson Hill"/>
    <x v="4"/>
    <x v="0"/>
  </r>
  <r>
    <x v="3"/>
    <x v="47"/>
    <x v="4"/>
    <s v="High"/>
    <n v="280"/>
    <n v="3"/>
    <n v="7"/>
    <n v="1960"/>
    <n v="274.39999999999998"/>
    <n v="1685.6"/>
    <n v="1.6856"/>
    <n v="1400"/>
    <n v="285.59999999999991"/>
    <n v="0.28559999999999991"/>
    <d v="2021-11-07T00:00:00"/>
    <x v="6"/>
    <s v="Q4"/>
    <x v="1"/>
    <s v="Sofia Turner"/>
    <x v="4"/>
    <x v="7"/>
  </r>
  <r>
    <x v="3"/>
    <x v="58"/>
    <x v="0"/>
    <s v="High"/>
    <n v="293"/>
    <n v="5"/>
    <n v="7"/>
    <n v="2051"/>
    <n v="287.14"/>
    <n v="1763.8600000000001"/>
    <n v="1.7638600000000002"/>
    <n v="1465"/>
    <n v="298.86000000000013"/>
    <n v="0.29886000000000013"/>
    <d v="2021-05-03T00:00:00"/>
    <x v="10"/>
    <s v="Q2"/>
    <x v="1"/>
    <s v="Aiden Martin"/>
    <x v="0"/>
    <x v="2"/>
  </r>
  <r>
    <x v="1"/>
    <x v="37"/>
    <x v="1"/>
    <s v="High"/>
    <n v="278"/>
    <n v="10"/>
    <n v="15"/>
    <n v="4170"/>
    <n v="583.79999999999995"/>
    <n v="3586.2"/>
    <n v="3.5861999999999998"/>
    <n v="2780"/>
    <n v="806.19999999999982"/>
    <n v="0.80619999999999981"/>
    <d v="2021-09-23T00:00:00"/>
    <x v="0"/>
    <s v="Q3"/>
    <x v="1"/>
    <s v="Amelia Wilson"/>
    <x v="1"/>
    <x v="5"/>
  </r>
  <r>
    <x v="3"/>
    <x v="3"/>
    <x v="1"/>
    <s v="High"/>
    <n v="2428"/>
    <n v="10"/>
    <n v="20"/>
    <n v="48560"/>
    <n v="6798.4"/>
    <n v="41761.599999999999"/>
    <n v="41.761600000000001"/>
    <n v="24280"/>
    <n v="17481.599999999999"/>
    <n v="17.4816"/>
    <d v="2021-11-29T00:00:00"/>
    <x v="6"/>
    <s v="Q4"/>
    <x v="1"/>
    <s v="Olivia Brown"/>
    <x v="1"/>
    <x v="3"/>
  </r>
  <r>
    <x v="1"/>
    <x v="25"/>
    <x v="1"/>
    <s v="High"/>
    <n v="1767"/>
    <n v="10"/>
    <n v="15"/>
    <n v="26505"/>
    <n v="3710.7"/>
    <n v="22794.3"/>
    <n v="22.7943"/>
    <n v="17670"/>
    <n v="5124.2999999999993"/>
    <n v="5.124299999999999"/>
    <d v="2022-02-20T00:00:00"/>
    <x v="4"/>
    <s v="Q1"/>
    <x v="1"/>
    <s v="Avery Turner"/>
    <x v="1"/>
    <x v="1"/>
  </r>
  <r>
    <x v="4"/>
    <x v="24"/>
    <x v="1"/>
    <s v="High"/>
    <n v="1393"/>
    <n v="10"/>
    <n v="12"/>
    <n v="16716"/>
    <n v="2340.2399999999998"/>
    <n v="14375.76"/>
    <n v="14.37576"/>
    <n v="4179"/>
    <n v="10196.76"/>
    <n v="10.196759999999999"/>
    <d v="2021-11-24T00:00:00"/>
    <x v="6"/>
    <s v="Q4"/>
    <x v="1"/>
    <s v="Alexander Perez"/>
    <x v="1"/>
    <x v="0"/>
  </r>
  <r>
    <x v="3"/>
    <x v="55"/>
    <x v="3"/>
    <s v="High"/>
    <n v="280"/>
    <n v="250"/>
    <n v="7"/>
    <n v="1960"/>
    <n v="274.39999999999998"/>
    <n v="1685.6"/>
    <n v="1.6856"/>
    <n v="1400"/>
    <n v="285.59999999999991"/>
    <n v="0.28559999999999991"/>
    <d v="2021-10-24T00:00:00"/>
    <x v="9"/>
    <s v="Q4"/>
    <x v="1"/>
    <s v="Amelia Perez"/>
    <x v="3"/>
    <x v="7"/>
  </r>
  <r>
    <x v="4"/>
    <x v="82"/>
    <x v="5"/>
    <s v="High"/>
    <n v="1393"/>
    <n v="260"/>
    <n v="12"/>
    <n v="16716"/>
    <n v="2340.2399999999998"/>
    <n v="14375.76"/>
    <n v="14.37576"/>
    <n v="4179"/>
    <n v="10196.76"/>
    <n v="10.196759999999999"/>
    <d v="2022-11-30T00:00:00"/>
    <x v="6"/>
    <s v="Q4"/>
    <x v="1"/>
    <s v="Aiden Anderson"/>
    <x v="5"/>
    <x v="2"/>
  </r>
  <r>
    <x v="2"/>
    <x v="10"/>
    <x v="4"/>
    <s v="High"/>
    <n v="801"/>
    <n v="3"/>
    <n v="300"/>
    <n v="240300"/>
    <n v="33642"/>
    <n v="206658"/>
    <n v="206.65799999999999"/>
    <n v="200250"/>
    <n v="6408"/>
    <n v="6.4080000000000004"/>
    <d v="2021-02-10T00:00:00"/>
    <x v="4"/>
    <s v="Q1"/>
    <x v="1"/>
    <s v="Benjamin Martinez"/>
    <x v="4"/>
    <x v="2"/>
  </r>
  <r>
    <x v="2"/>
    <x v="145"/>
    <x v="4"/>
    <s v="High"/>
    <n v="1496"/>
    <n v="3"/>
    <n v="300"/>
    <n v="448800"/>
    <n v="62832"/>
    <n v="385968"/>
    <n v="385.96800000000002"/>
    <n v="374000"/>
    <n v="11968"/>
    <n v="11.968"/>
    <d v="2021-02-26T00:00:00"/>
    <x v="4"/>
    <s v="Q1"/>
    <x v="1"/>
    <s v="Mia Turner"/>
    <x v="4"/>
    <x v="1"/>
  </r>
  <r>
    <x v="2"/>
    <x v="133"/>
    <x v="4"/>
    <s v="High"/>
    <n v="1010"/>
    <n v="3"/>
    <n v="300"/>
    <n v="303000"/>
    <n v="42420"/>
    <n v="260580"/>
    <n v="260.58"/>
    <n v="252500"/>
    <n v="8080"/>
    <n v="8.08"/>
    <d v="2022-04-25T00:00:00"/>
    <x v="5"/>
    <s v="Q2"/>
    <x v="1"/>
    <s v="Mia Hill"/>
    <x v="4"/>
    <x v="5"/>
  </r>
  <r>
    <x v="1"/>
    <x v="106"/>
    <x v="4"/>
    <s v="High"/>
    <n v="1513"/>
    <n v="3"/>
    <n v="15"/>
    <n v="22695"/>
    <n v="3177.3"/>
    <n v="19517.7"/>
    <n v="19.517700000000001"/>
    <n v="15130"/>
    <n v="4387.7000000000007"/>
    <n v="4.3877000000000006"/>
    <d v="2021-02-24T00:00:00"/>
    <x v="4"/>
    <s v="Q1"/>
    <x v="1"/>
    <s v="Aiden Hill"/>
    <x v="4"/>
    <x v="2"/>
  </r>
  <r>
    <x v="1"/>
    <x v="89"/>
    <x v="4"/>
    <s v="High"/>
    <n v="2300"/>
    <n v="3"/>
    <n v="15"/>
    <n v="34500"/>
    <n v="4830"/>
    <n v="29670"/>
    <n v="29.67"/>
    <n v="23000"/>
    <n v="6670"/>
    <n v="6.67"/>
    <d v="2022-06-03T00:00:00"/>
    <x v="11"/>
    <s v="Q2"/>
    <x v="1"/>
    <s v="Harper Martin"/>
    <x v="4"/>
    <x v="1"/>
  </r>
  <r>
    <x v="3"/>
    <x v="42"/>
    <x v="0"/>
    <s v="High"/>
    <n v="2227.5"/>
    <n v="5"/>
    <n v="350"/>
    <n v="779625"/>
    <n v="109147.5"/>
    <n v="670477.5"/>
    <n v="670.47749999999996"/>
    <n v="579150"/>
    <n v="91327.5"/>
    <n v="91.327500000000001"/>
    <d v="2021-05-13T00:00:00"/>
    <x v="10"/>
    <s v="Q2"/>
    <x v="1"/>
    <s v="Sebastian Phillips"/>
    <x v="0"/>
    <x v="2"/>
  </r>
  <r>
    <x v="3"/>
    <x v="36"/>
    <x v="0"/>
    <s v="High"/>
    <n v="1199"/>
    <n v="5"/>
    <n v="350"/>
    <n v="419650"/>
    <n v="58751"/>
    <n v="360899"/>
    <n v="360.899"/>
    <n v="311740"/>
    <n v="49159"/>
    <n v="49.158999999999999"/>
    <d v="2021-07-01T00:00:00"/>
    <x v="3"/>
    <s v="Q3"/>
    <x v="1"/>
    <s v="Henry Martinez"/>
    <x v="0"/>
    <x v="4"/>
  </r>
  <r>
    <x v="3"/>
    <x v="42"/>
    <x v="0"/>
    <s v="High"/>
    <n v="200"/>
    <n v="5"/>
    <n v="350"/>
    <n v="70000"/>
    <n v="9800"/>
    <n v="60200"/>
    <n v="60.2"/>
    <n v="52000"/>
    <n v="8200"/>
    <n v="8.1999999999999993"/>
    <d v="2022-08-17T00:00:00"/>
    <x v="2"/>
    <s v="Q3"/>
    <x v="1"/>
    <s v="Sebastian Phillips"/>
    <x v="0"/>
    <x v="2"/>
  </r>
  <r>
    <x v="3"/>
    <x v="42"/>
    <x v="0"/>
    <s v="High"/>
    <n v="388"/>
    <n v="5"/>
    <n v="7"/>
    <n v="2716"/>
    <n v="380.24"/>
    <n v="2335.7600000000002"/>
    <n v="2.3357600000000001"/>
    <n v="1940"/>
    <n v="395.76000000000022"/>
    <n v="0.39576000000000022"/>
    <d v="2022-10-08T00:00:00"/>
    <x v="9"/>
    <s v="Q4"/>
    <x v="1"/>
    <s v="Sebastian Phillips"/>
    <x v="0"/>
    <x v="2"/>
  </r>
  <r>
    <x v="1"/>
    <x v="130"/>
    <x v="0"/>
    <s v="High"/>
    <n v="2300"/>
    <n v="5"/>
    <n v="15"/>
    <n v="34500"/>
    <n v="4830"/>
    <n v="29670"/>
    <n v="29.67"/>
    <n v="23000"/>
    <n v="6670"/>
    <n v="6.67"/>
    <d v="2022-02-04T00:00:00"/>
    <x v="4"/>
    <s v="Q1"/>
    <x v="1"/>
    <s v="Aiden Hill"/>
    <x v="0"/>
    <x v="2"/>
  </r>
  <r>
    <x v="3"/>
    <x v="39"/>
    <x v="1"/>
    <s v="High"/>
    <n v="260"/>
    <n v="10"/>
    <n v="20"/>
    <n v="5200"/>
    <n v="728"/>
    <n v="4472"/>
    <n v="4.4720000000000004"/>
    <n v="2600"/>
    <n v="1872"/>
    <n v="1.8720000000000001"/>
    <d v="2021-09-23T00:00:00"/>
    <x v="0"/>
    <s v="Q3"/>
    <x v="1"/>
    <s v="Abigail Lewis"/>
    <x v="1"/>
    <x v="7"/>
  </r>
  <r>
    <x v="4"/>
    <x v="4"/>
    <x v="1"/>
    <s v="High"/>
    <n v="2914"/>
    <n v="10"/>
    <n v="12"/>
    <n v="34968"/>
    <n v="4895.5200000000004"/>
    <n v="30072.48"/>
    <n v="30.072479999999999"/>
    <n v="8742"/>
    <n v="21330.48"/>
    <n v="21.330479999999998"/>
    <d v="2022-11-26T00:00:00"/>
    <x v="6"/>
    <s v="Q4"/>
    <x v="1"/>
    <s v="Liam Jones"/>
    <x v="1"/>
    <x v="4"/>
  </r>
  <r>
    <x v="3"/>
    <x v="51"/>
    <x v="1"/>
    <s v="High"/>
    <n v="1731"/>
    <n v="10"/>
    <n v="7"/>
    <n v="12117"/>
    <n v="1696.38"/>
    <n v="10420.619999999999"/>
    <n v="10.42062"/>
    <n v="8655"/>
    <n v="1765.619999999999"/>
    <n v="1.7656199999999991"/>
    <d v="2021-12-17T00:00:00"/>
    <x v="7"/>
    <s v="Q4"/>
    <x v="1"/>
    <s v="Charlotte Martin"/>
    <x v="1"/>
    <x v="3"/>
  </r>
  <r>
    <x v="3"/>
    <x v="3"/>
    <x v="1"/>
    <s v="High"/>
    <n v="700"/>
    <n v="10"/>
    <n v="350"/>
    <n v="245000"/>
    <n v="34300"/>
    <n v="210700"/>
    <n v="210.7"/>
    <n v="182000"/>
    <n v="28700"/>
    <n v="28.7"/>
    <d v="2021-07-10T00:00:00"/>
    <x v="3"/>
    <s v="Q3"/>
    <x v="1"/>
    <s v="Olivia Brown"/>
    <x v="1"/>
    <x v="3"/>
  </r>
  <r>
    <x v="3"/>
    <x v="26"/>
    <x v="1"/>
    <s v="High"/>
    <n v="1177"/>
    <n v="10"/>
    <n v="350"/>
    <n v="411950"/>
    <n v="57673"/>
    <n v="354277"/>
    <n v="354.27699999999999"/>
    <n v="306020"/>
    <n v="48257"/>
    <n v="48.256999999999998"/>
    <d v="2021-12-13T00:00:00"/>
    <x v="7"/>
    <s v="Q4"/>
    <x v="1"/>
    <s v="Michael Hill"/>
    <x v="1"/>
    <x v="2"/>
  </r>
  <r>
    <x v="0"/>
    <x v="29"/>
    <x v="2"/>
    <s v="High"/>
    <n v="1575"/>
    <n v="120"/>
    <n v="125"/>
    <n v="196875"/>
    <n v="27562.5"/>
    <n v="169312.5"/>
    <n v="169.3125"/>
    <n v="189000"/>
    <n v="-19687.5"/>
    <n v="-19.6875"/>
    <d v="2022-10-08T00:00:00"/>
    <x v="9"/>
    <s v="Q4"/>
    <x v="1"/>
    <s v="Sophia Turner"/>
    <x v="2"/>
    <x v="5"/>
  </r>
  <r>
    <x v="3"/>
    <x v="40"/>
    <x v="2"/>
    <s v="High"/>
    <n v="606"/>
    <n v="120"/>
    <n v="20"/>
    <n v="12120"/>
    <n v="1696.8000000000002"/>
    <n v="10423.200000000001"/>
    <n v="10.423200000000001"/>
    <n v="6060"/>
    <n v="4363.2000000000007"/>
    <n v="4.3632000000000009"/>
    <d v="2022-09-14T00:00:00"/>
    <x v="0"/>
    <s v="Q3"/>
    <x v="1"/>
    <s v="Aiden Clark"/>
    <x v="2"/>
    <x v="0"/>
  </r>
  <r>
    <x v="2"/>
    <x v="85"/>
    <x v="2"/>
    <s v="High"/>
    <n v="2460"/>
    <n v="120"/>
    <n v="300"/>
    <n v="738000"/>
    <n v="103320"/>
    <n v="634680"/>
    <n v="634.67999999999995"/>
    <n v="615000"/>
    <n v="19680"/>
    <n v="19.68"/>
    <d v="2021-01-20T00:00:00"/>
    <x v="1"/>
    <s v="Q1"/>
    <x v="1"/>
    <s v="Mia Hill"/>
    <x v="2"/>
    <x v="5"/>
  </r>
  <r>
    <x v="3"/>
    <x v="33"/>
    <x v="3"/>
    <s v="High"/>
    <n v="2903"/>
    <n v="250"/>
    <n v="7"/>
    <n v="20321"/>
    <n v="2844.94"/>
    <n v="17476.060000000001"/>
    <n v="17.47606"/>
    <n v="14515"/>
    <n v="2961.0600000000013"/>
    <n v="2.9610600000000011"/>
    <d v="2022-02-07T00:00:00"/>
    <x v="4"/>
    <s v="Q1"/>
    <x v="1"/>
    <s v="Charlotte Davis"/>
    <x v="3"/>
    <x v="1"/>
  </r>
  <r>
    <x v="2"/>
    <x v="74"/>
    <x v="3"/>
    <s v="High"/>
    <n v="2541"/>
    <n v="250"/>
    <n v="300"/>
    <n v="762300"/>
    <n v="106722"/>
    <n v="655578"/>
    <n v="655.57799999999997"/>
    <n v="635250"/>
    <n v="20328"/>
    <n v="20.327999999999999"/>
    <d v="2021-07-09T00:00:00"/>
    <x v="3"/>
    <s v="Q3"/>
    <x v="1"/>
    <s v="Logan Martin"/>
    <x v="3"/>
    <x v="2"/>
  </r>
  <r>
    <x v="2"/>
    <x v="62"/>
    <x v="3"/>
    <s v="High"/>
    <n v="1496"/>
    <n v="250"/>
    <n v="300"/>
    <n v="448800"/>
    <n v="62832"/>
    <n v="385968"/>
    <n v="385.96800000000002"/>
    <n v="374000"/>
    <n v="11968"/>
    <n v="11.968"/>
    <d v="2022-08-25T00:00:00"/>
    <x v="2"/>
    <s v="Q3"/>
    <x v="1"/>
    <s v="Logan Clark"/>
    <x v="3"/>
    <x v="6"/>
  </r>
  <r>
    <x v="2"/>
    <x v="74"/>
    <x v="3"/>
    <s v="High"/>
    <n v="1010"/>
    <n v="250"/>
    <n v="300"/>
    <n v="303000"/>
    <n v="42420"/>
    <n v="260580"/>
    <n v="260.58"/>
    <n v="252500"/>
    <n v="8080"/>
    <n v="8.08"/>
    <d v="2022-05-16T00:00:00"/>
    <x v="10"/>
    <s v="Q2"/>
    <x v="1"/>
    <s v="Logan Martin"/>
    <x v="3"/>
    <x v="2"/>
  </r>
  <r>
    <x v="2"/>
    <x v="127"/>
    <x v="5"/>
    <s v="High"/>
    <n v="888"/>
    <n v="260"/>
    <n v="300"/>
    <n v="266400"/>
    <n v="37296"/>
    <n v="229104"/>
    <n v="229.10400000000001"/>
    <n v="222000"/>
    <n v="7104"/>
    <n v="7.1040000000000001"/>
    <d v="2021-11-06T00:00:00"/>
    <x v="6"/>
    <s v="Q4"/>
    <x v="1"/>
    <s v="Amelia Hill"/>
    <x v="5"/>
    <x v="7"/>
  </r>
  <r>
    <x v="0"/>
    <x v="147"/>
    <x v="5"/>
    <s v="High"/>
    <n v="2844"/>
    <n v="260"/>
    <n v="125"/>
    <n v="355500"/>
    <n v="49770"/>
    <n v="305730"/>
    <n v="305.73"/>
    <n v="341280"/>
    <n v="-35550"/>
    <n v="-35.549999999999997"/>
    <d v="2021-09-19T00:00:00"/>
    <x v="0"/>
    <s v="Q3"/>
    <x v="1"/>
    <s v="Charlotte Garcia"/>
    <x v="5"/>
    <x v="3"/>
  </r>
  <r>
    <x v="4"/>
    <x v="82"/>
    <x v="5"/>
    <s v="High"/>
    <n v="2475"/>
    <n v="260"/>
    <n v="12"/>
    <n v="29700"/>
    <n v="4158"/>
    <n v="25542"/>
    <n v="25.542000000000002"/>
    <n v="7425"/>
    <n v="18117"/>
    <n v="18.117000000000001"/>
    <d v="2021-06-10T00:00:00"/>
    <x v="11"/>
    <s v="Q2"/>
    <x v="1"/>
    <s v="Aiden Anderson"/>
    <x v="5"/>
    <x v="2"/>
  </r>
  <r>
    <x v="4"/>
    <x v="17"/>
    <x v="5"/>
    <s v="High"/>
    <n v="2914"/>
    <n v="260"/>
    <n v="12"/>
    <n v="34968"/>
    <n v="4895.5200000000004"/>
    <n v="30072.48"/>
    <n v="30.072479999999999"/>
    <n v="8742"/>
    <n v="21330.48"/>
    <n v="21.330479999999998"/>
    <d v="2022-06-16T00:00:00"/>
    <x v="11"/>
    <s v="Q2"/>
    <x v="1"/>
    <s v="Amelia Garcia"/>
    <x v="5"/>
    <x v="1"/>
  </r>
  <r>
    <x v="3"/>
    <x v="64"/>
    <x v="5"/>
    <s v="High"/>
    <n v="1731"/>
    <n v="260"/>
    <n v="7"/>
    <n v="12117"/>
    <n v="1696.38"/>
    <n v="10420.619999999999"/>
    <n v="10.42062"/>
    <n v="8655"/>
    <n v="1765.619999999999"/>
    <n v="1.7656199999999991"/>
    <d v="2021-04-18T00:00:00"/>
    <x v="5"/>
    <s v="Q2"/>
    <x v="1"/>
    <s v="Samuel Wilson"/>
    <x v="5"/>
    <x v="0"/>
  </r>
  <r>
    <x v="0"/>
    <x v="84"/>
    <x v="4"/>
    <s v="High"/>
    <n v="1174"/>
    <n v="3"/>
    <n v="125"/>
    <n v="146750"/>
    <n v="22012.5"/>
    <n v="124737.5"/>
    <n v="124.7375"/>
    <n v="140880"/>
    <n v="-16142.5"/>
    <n v="-16.142499999999998"/>
    <d v="2022-06-02T00:00:00"/>
    <x v="11"/>
    <s v="Q2"/>
    <x v="1"/>
    <s v="Benjamin Garcia"/>
    <x v="4"/>
    <x v="4"/>
  </r>
  <r>
    <x v="0"/>
    <x v="57"/>
    <x v="4"/>
    <s v="High"/>
    <n v="2767"/>
    <n v="3"/>
    <n v="125"/>
    <n v="345875"/>
    <n v="51881.25"/>
    <n v="293993.75"/>
    <n v="293.99374999999998"/>
    <n v="332040"/>
    <n v="-38046.25"/>
    <n v="-38.046250000000001"/>
    <d v="2022-12-31T00:00:00"/>
    <x v="7"/>
    <s v="Q4"/>
    <x v="1"/>
    <s v="Abigail Phillips"/>
    <x v="4"/>
    <x v="1"/>
  </r>
  <r>
    <x v="0"/>
    <x v="57"/>
    <x v="4"/>
    <s v="High"/>
    <n v="1085"/>
    <n v="3"/>
    <n v="125"/>
    <n v="135625"/>
    <n v="20343.75"/>
    <n v="115281.25"/>
    <n v="115.28125"/>
    <n v="130200"/>
    <n v="-14918.75"/>
    <n v="-14.918749999999999"/>
    <d v="2022-06-18T00:00:00"/>
    <x v="11"/>
    <s v="Q2"/>
    <x v="1"/>
    <s v="Abigail Phillips"/>
    <x v="4"/>
    <x v="1"/>
  </r>
  <r>
    <x v="2"/>
    <x v="49"/>
    <x v="0"/>
    <s v="High"/>
    <n v="546"/>
    <n v="5"/>
    <n v="300"/>
    <n v="163800"/>
    <n v="24570"/>
    <n v="139230"/>
    <n v="139.22999999999999"/>
    <n v="136500"/>
    <n v="2730"/>
    <n v="2.73"/>
    <d v="2022-01-14T00:00:00"/>
    <x v="1"/>
    <s v="Q1"/>
    <x v="1"/>
    <s v="Mia Hill"/>
    <x v="0"/>
    <x v="1"/>
  </r>
  <r>
    <x v="3"/>
    <x v="71"/>
    <x v="1"/>
    <s v="High"/>
    <n v="1158"/>
    <n v="10"/>
    <n v="20"/>
    <n v="23160"/>
    <n v="3474"/>
    <n v="19686"/>
    <n v="19.686"/>
    <n v="11580"/>
    <n v="8106"/>
    <n v="8.1059999999999999"/>
    <d v="2022-05-18T00:00:00"/>
    <x v="10"/>
    <s v="Q2"/>
    <x v="1"/>
    <s v="Emily Hill"/>
    <x v="1"/>
    <x v="7"/>
  </r>
  <r>
    <x v="1"/>
    <x v="5"/>
    <x v="1"/>
    <s v="High"/>
    <n v="1614"/>
    <n v="10"/>
    <n v="15"/>
    <n v="24210"/>
    <n v="3631.5"/>
    <n v="20578.5"/>
    <n v="20.578499999999998"/>
    <n v="16140"/>
    <n v="4438.5"/>
    <n v="4.4385000000000003"/>
    <d v="2022-10-10T00:00:00"/>
    <x v="9"/>
    <s v="Q4"/>
    <x v="1"/>
    <s v="Ava Davis"/>
    <x v="1"/>
    <x v="5"/>
  </r>
  <r>
    <x v="3"/>
    <x v="39"/>
    <x v="1"/>
    <s v="High"/>
    <n v="2535"/>
    <n v="10"/>
    <n v="7"/>
    <n v="17745"/>
    <n v="2661.75"/>
    <n v="15083.25"/>
    <n v="15.08325"/>
    <n v="12675"/>
    <n v="2408.25"/>
    <n v="2.4082499999999998"/>
    <d v="2022-03-21T00:00:00"/>
    <x v="8"/>
    <s v="Q1"/>
    <x v="1"/>
    <s v="Abigail Lewis"/>
    <x v="1"/>
    <x v="7"/>
  </r>
  <r>
    <x v="3"/>
    <x v="39"/>
    <x v="1"/>
    <s v="High"/>
    <n v="2851"/>
    <n v="10"/>
    <n v="350"/>
    <n v="997850"/>
    <n v="149677.5"/>
    <n v="848172.5"/>
    <n v="848.17250000000001"/>
    <n v="741260"/>
    <n v="106912.5"/>
    <n v="106.91249999999999"/>
    <d v="2021-03-13T00:00:00"/>
    <x v="8"/>
    <s v="Q1"/>
    <x v="1"/>
    <s v="Abigail Lewis"/>
    <x v="1"/>
    <x v="7"/>
  </r>
  <r>
    <x v="1"/>
    <x v="5"/>
    <x v="1"/>
    <s v="High"/>
    <n v="2559"/>
    <n v="10"/>
    <n v="15"/>
    <n v="38385"/>
    <n v="5757.75"/>
    <n v="32627.25"/>
    <n v="32.627249999999997"/>
    <n v="25590"/>
    <n v="7037.25"/>
    <n v="7.0372500000000002"/>
    <d v="2022-10-06T00:00:00"/>
    <x v="9"/>
    <s v="Q4"/>
    <x v="1"/>
    <s v="Ava Davis"/>
    <x v="1"/>
    <x v="5"/>
  </r>
  <r>
    <x v="0"/>
    <x v="22"/>
    <x v="1"/>
    <s v="High"/>
    <n v="1085"/>
    <n v="10"/>
    <n v="125"/>
    <n v="135625"/>
    <n v="20343.75"/>
    <n v="115281.25"/>
    <n v="115.28125"/>
    <n v="130200"/>
    <n v="-14918.75"/>
    <n v="-14.918749999999999"/>
    <d v="2021-12-30T00:00:00"/>
    <x v="7"/>
    <s v="Q4"/>
    <x v="1"/>
    <s v="Sebastian Lee"/>
    <x v="1"/>
    <x v="6"/>
  </r>
  <r>
    <x v="1"/>
    <x v="37"/>
    <x v="1"/>
    <s v="High"/>
    <n v="1175"/>
    <n v="10"/>
    <n v="15"/>
    <n v="17625"/>
    <n v="2643.75"/>
    <n v="14981.25"/>
    <n v="14.981249999999999"/>
    <n v="11750"/>
    <n v="3231.25"/>
    <n v="3.2312500000000002"/>
    <d v="2021-07-16T00:00:00"/>
    <x v="3"/>
    <s v="Q3"/>
    <x v="1"/>
    <s v="Amelia Wilson"/>
    <x v="1"/>
    <x v="5"/>
  </r>
  <r>
    <x v="4"/>
    <x v="4"/>
    <x v="1"/>
    <s v="High"/>
    <n v="914"/>
    <n v="10"/>
    <n v="12"/>
    <n v="10968"/>
    <n v="1645.2"/>
    <n v="9322.7999999999993"/>
    <n v="9.3227999999999991"/>
    <n v="2742"/>
    <n v="6580.7999999999993"/>
    <n v="6.5807999999999991"/>
    <d v="2021-11-16T00:00:00"/>
    <x v="6"/>
    <s v="Q4"/>
    <x v="1"/>
    <s v="Liam Jones"/>
    <x v="1"/>
    <x v="4"/>
  </r>
  <r>
    <x v="3"/>
    <x v="51"/>
    <x v="1"/>
    <s v="High"/>
    <n v="293"/>
    <n v="10"/>
    <n v="20"/>
    <n v="5860"/>
    <n v="879"/>
    <n v="4981"/>
    <n v="4.9809999999999999"/>
    <n v="2930"/>
    <n v="2051"/>
    <n v="2.0510000000000002"/>
    <d v="2021-10-15T00:00:00"/>
    <x v="9"/>
    <s v="Q4"/>
    <x v="1"/>
    <s v="Charlotte Martin"/>
    <x v="1"/>
    <x v="3"/>
  </r>
  <r>
    <x v="4"/>
    <x v="123"/>
    <x v="2"/>
    <s v="High"/>
    <n v="500"/>
    <n v="120"/>
    <n v="12"/>
    <n v="6000"/>
    <n v="900"/>
    <n v="5100"/>
    <n v="5.0999999999999996"/>
    <n v="1500"/>
    <n v="3600"/>
    <n v="3.6"/>
    <d v="2022-02-07T00:00:00"/>
    <x v="4"/>
    <s v="Q1"/>
    <x v="1"/>
    <s v="Charlotte Garcia"/>
    <x v="2"/>
    <x v="3"/>
  </r>
  <r>
    <x v="1"/>
    <x v="149"/>
    <x v="2"/>
    <s v="High"/>
    <n v="2826"/>
    <n v="120"/>
    <n v="15"/>
    <n v="42390"/>
    <n v="6358.5"/>
    <n v="36031.5"/>
    <n v="36.031500000000001"/>
    <n v="28260"/>
    <n v="7771.5"/>
    <n v="7.7714999999999996"/>
    <d v="2022-11-13T00:00:00"/>
    <x v="6"/>
    <s v="Q4"/>
    <x v="1"/>
    <s v="Harper Phillips"/>
    <x v="2"/>
    <x v="5"/>
  </r>
  <r>
    <x v="0"/>
    <x v="52"/>
    <x v="2"/>
    <s v="High"/>
    <n v="663"/>
    <n v="120"/>
    <n v="125"/>
    <n v="82875"/>
    <n v="12431.25"/>
    <n v="70443.75"/>
    <n v="70.443749999999994"/>
    <n v="79560"/>
    <n v="-9116.25"/>
    <n v="-9.1162500000000009"/>
    <d v="2021-04-19T00:00:00"/>
    <x v="5"/>
    <s v="Q2"/>
    <x v="1"/>
    <s v="Samuel Hill"/>
    <x v="2"/>
    <x v="4"/>
  </r>
  <r>
    <x v="4"/>
    <x v="131"/>
    <x v="2"/>
    <s v="High"/>
    <n v="914"/>
    <n v="120"/>
    <n v="12"/>
    <n v="10968"/>
    <n v="1645.2"/>
    <n v="9322.7999999999993"/>
    <n v="9.3227999999999991"/>
    <n v="2742"/>
    <n v="6580.7999999999993"/>
    <n v="6.5807999999999991"/>
    <d v="2022-05-12T00:00:00"/>
    <x v="10"/>
    <s v="Q2"/>
    <x v="1"/>
    <s v="Emily Martin"/>
    <x v="2"/>
    <x v="3"/>
  </r>
  <r>
    <x v="3"/>
    <x v="54"/>
    <x v="3"/>
    <s v="High"/>
    <n v="865.5"/>
    <n v="250"/>
    <n v="20"/>
    <n v="17310"/>
    <n v="2596.5"/>
    <n v="14713.5"/>
    <n v="14.7135"/>
    <n v="8655"/>
    <n v="6058.5"/>
    <n v="6.0585000000000004"/>
    <d v="2022-06-24T00:00:00"/>
    <x v="11"/>
    <s v="Q2"/>
    <x v="1"/>
    <s v="Henry Turner"/>
    <x v="3"/>
    <x v="6"/>
  </r>
  <r>
    <x v="1"/>
    <x v="38"/>
    <x v="3"/>
    <s v="High"/>
    <n v="492"/>
    <n v="250"/>
    <n v="15"/>
    <n v="7380"/>
    <n v="1107"/>
    <n v="6273"/>
    <n v="6.2729999999999997"/>
    <n v="4920"/>
    <n v="1353"/>
    <n v="1.353"/>
    <d v="2021-10-15T00:00:00"/>
    <x v="9"/>
    <s v="Q4"/>
    <x v="1"/>
    <s v="Jackson Turner"/>
    <x v="3"/>
    <x v="6"/>
  </r>
  <r>
    <x v="1"/>
    <x v="38"/>
    <x v="3"/>
    <s v="High"/>
    <n v="1175"/>
    <n v="250"/>
    <n v="15"/>
    <n v="17625"/>
    <n v="2643.75"/>
    <n v="14981.25"/>
    <n v="14.981249999999999"/>
    <n v="11750"/>
    <n v="3231.25"/>
    <n v="3.2312500000000002"/>
    <d v="2022-04-09T00:00:00"/>
    <x v="5"/>
    <s v="Q2"/>
    <x v="1"/>
    <s v="Jackson Turner"/>
    <x v="3"/>
    <x v="6"/>
  </r>
  <r>
    <x v="0"/>
    <x v="129"/>
    <x v="3"/>
    <s v="High"/>
    <n v="552"/>
    <n v="250"/>
    <n v="125"/>
    <n v="69000"/>
    <n v="10350"/>
    <n v="58650"/>
    <n v="58.65"/>
    <n v="66240"/>
    <n v="-7590"/>
    <n v="-7.59"/>
    <d v="2022-12-27T00:00:00"/>
    <x v="7"/>
    <s v="Q4"/>
    <x v="1"/>
    <s v="Abigail Phillips"/>
    <x v="3"/>
    <x v="1"/>
  </r>
  <r>
    <x v="3"/>
    <x v="7"/>
    <x v="3"/>
    <s v="High"/>
    <n v="293"/>
    <n v="250"/>
    <n v="20"/>
    <n v="5860"/>
    <n v="879"/>
    <n v="4981"/>
    <n v="4.9809999999999999"/>
    <n v="2930"/>
    <n v="2051"/>
    <n v="2.0510000000000002"/>
    <d v="2021-12-10T00:00:00"/>
    <x v="7"/>
    <s v="Q4"/>
    <x v="1"/>
    <s v="Isabella Wilson"/>
    <x v="3"/>
    <x v="7"/>
  </r>
  <r>
    <x v="2"/>
    <x v="148"/>
    <x v="5"/>
    <s v="High"/>
    <n v="2475"/>
    <n v="260"/>
    <n v="300"/>
    <n v="742500"/>
    <n v="111375"/>
    <n v="631125"/>
    <n v="631.125"/>
    <n v="618750"/>
    <n v="12375"/>
    <n v="12.375"/>
    <d v="2021-03-28T00:00:00"/>
    <x v="8"/>
    <s v="Q1"/>
    <x v="1"/>
    <s v="Samuel Hill"/>
    <x v="5"/>
    <x v="4"/>
  </r>
  <r>
    <x v="2"/>
    <x v="126"/>
    <x v="5"/>
    <s v="High"/>
    <n v="546"/>
    <n v="260"/>
    <n v="300"/>
    <n v="163800"/>
    <n v="24570"/>
    <n v="139230"/>
    <n v="139.22999999999999"/>
    <n v="136500"/>
    <n v="2730"/>
    <n v="2.73"/>
    <d v="2021-12-16T00:00:00"/>
    <x v="7"/>
    <s v="Q4"/>
    <x v="1"/>
    <s v="Henry Martin"/>
    <x v="5"/>
    <x v="6"/>
  </r>
  <r>
    <x v="3"/>
    <x v="48"/>
    <x v="0"/>
    <s v="High"/>
    <n v="1368"/>
    <n v="5"/>
    <n v="7"/>
    <n v="9576"/>
    <n v="1436.4"/>
    <n v="8139.6"/>
    <n v="8.1395999999999997"/>
    <n v="6840"/>
    <n v="1299.6000000000004"/>
    <n v="1.2996000000000003"/>
    <d v="2022-04-22T00:00:00"/>
    <x v="5"/>
    <s v="Q2"/>
    <x v="1"/>
    <s v="Elijah Perez"/>
    <x v="0"/>
    <x v="0"/>
  </r>
  <r>
    <x v="3"/>
    <x v="3"/>
    <x v="1"/>
    <s v="High"/>
    <n v="723"/>
    <n v="10"/>
    <n v="7"/>
    <n v="5061"/>
    <n v="759.15000000000009"/>
    <n v="4301.8500000000004"/>
    <n v="4.30185"/>
    <n v="3615"/>
    <n v="686.85000000000014"/>
    <n v="0.68685000000000018"/>
    <d v="2022-01-28T00:00:00"/>
    <x v="1"/>
    <s v="Q1"/>
    <x v="1"/>
    <s v="Olivia Brown"/>
    <x v="1"/>
    <x v="3"/>
  </r>
  <r>
    <x v="4"/>
    <x v="146"/>
    <x v="3"/>
    <s v="High"/>
    <n v="1806"/>
    <n v="250"/>
    <n v="12"/>
    <n v="21672"/>
    <n v="3250.8"/>
    <n v="18421.2"/>
    <n v="18.421200000000002"/>
    <n v="5418"/>
    <n v="13003.2"/>
    <n v="13.003200000000001"/>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21">
    <pivotField showAll="0"/>
    <pivotField showAll="0"/>
    <pivotField showAll="0"/>
    <pivotField showAll="0"/>
    <pivotField dataField="1" numFmtId="164" showAll="0"/>
    <pivotField numFmtId="164" showAll="0"/>
    <pivotField numFmtId="164" showAll="0"/>
    <pivotField numFmtId="164" showAll="0"/>
    <pivotField showAll="0"/>
    <pivotField dataField="1" numFmtId="164" showAll="0"/>
    <pivotField numFmtId="164" showAll="0"/>
    <pivotField numFmtId="164" showAll="0"/>
    <pivotField dataField="1"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1"/>
    <dataField name="Sum of Profit" fld="12" baseField="0" baseItem="0" numFmtId="44"/>
    <dataField name="Sum of Units Sold" fld="4" baseField="0" baseItem="0"/>
  </dataFields>
  <formats count="2">
    <format dxfId="60">
      <pivotArea outline="0" collapsedLevelsAreSubtotals="1" fieldPosition="0"/>
    </format>
    <format dxfId="5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1:B17" firstHeaderRow="1" firstDataRow="1" firstDataCol="1"/>
  <pivotFields count="21">
    <pivotField showAll="0"/>
    <pivotField showAll="0"/>
    <pivotField axis="axisRow" showAll="0">
      <items count="7">
        <item x="0"/>
        <item x="1"/>
        <item x="2"/>
        <item x="3"/>
        <item x="4"/>
        <item x="5"/>
        <item t="default"/>
      </items>
    </pivotField>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6">
    <i>
      <x/>
    </i>
    <i>
      <x v="1"/>
    </i>
    <i>
      <x v="2"/>
    </i>
    <i>
      <x v="3"/>
    </i>
    <i>
      <x v="4"/>
    </i>
    <i>
      <x v="5"/>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C15" firstHeaderRow="0"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dataField="1" numFmtId="164" showAll="0"/>
    <pivotField numFmtId="164"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fld="9" baseField="0" baseItem="0"/>
    <dataField name="Sum of Profit" fld="12" baseField="0" baseItem="0"/>
  </dataFields>
  <formats count="14">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153"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numFmtId="1"/>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11"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baseField="0" baseItem="0"/>
  </dataFields>
  <chartFormats count="1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0" count="1" selected="0">
            <x v="0"/>
          </reference>
        </references>
      </pivotArea>
    </chartFormat>
    <chartFormat chart="0" format="3">
      <pivotArea type="data" outline="0" fieldPosition="0">
        <references count="2">
          <reference field="4294967294" count="1" selected="0">
            <x v="0"/>
          </reference>
          <reference field="20" count="1" selected="0">
            <x v="1"/>
          </reference>
        </references>
      </pivotArea>
    </chartFormat>
    <chartFormat chart="0" format="4">
      <pivotArea type="data" outline="0" fieldPosition="0">
        <references count="2">
          <reference field="4294967294" count="1" selected="0">
            <x v="0"/>
          </reference>
          <reference field="20" count="1" selected="0">
            <x v="2"/>
          </reference>
        </references>
      </pivotArea>
    </chartFormat>
    <chartFormat chart="0" format="5">
      <pivotArea type="data" outline="0" fieldPosition="0">
        <references count="2">
          <reference field="4294967294" count="1" selected="0">
            <x v="0"/>
          </reference>
          <reference field="20" count="1" selected="0">
            <x v="3"/>
          </reference>
        </references>
      </pivotArea>
    </chartFormat>
    <chartFormat chart="0" format="6">
      <pivotArea type="data" outline="0" fieldPosition="0">
        <references count="2">
          <reference field="4294967294" count="1" selected="0">
            <x v="0"/>
          </reference>
          <reference field="20" count="1" selected="0">
            <x v="4"/>
          </reference>
        </references>
      </pivotArea>
    </chartFormat>
    <chartFormat chart="0" format="7">
      <pivotArea type="data" outline="0" fieldPosition="0">
        <references count="2">
          <reference field="4294967294" count="1" selected="0">
            <x v="0"/>
          </reference>
          <reference field="20" count="1" selected="0">
            <x v="5"/>
          </reference>
        </references>
      </pivotArea>
    </chartFormat>
    <chartFormat chart="0" format="8">
      <pivotArea type="data" outline="0" fieldPosition="0">
        <references count="2">
          <reference field="4294967294" count="1" selected="0">
            <x v="0"/>
          </reference>
          <reference field="20" count="1" selected="0">
            <x v="6"/>
          </reference>
        </references>
      </pivotArea>
    </chartFormat>
    <chartFormat chart="0" format="9">
      <pivotArea type="data" outline="0" fieldPosition="0">
        <references count="2">
          <reference field="4294967294" count="1" selected="0">
            <x v="0"/>
          </reference>
          <reference field="20" count="1" selected="0">
            <x v="7"/>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20" count="1" selected="0">
            <x v="0"/>
          </reference>
        </references>
      </pivotArea>
    </chartFormat>
    <chartFormat chart="3" format="21">
      <pivotArea type="data" outline="0" fieldPosition="0">
        <references count="2">
          <reference field="4294967294" count="1" selected="0">
            <x v="0"/>
          </reference>
          <reference field="20" count="1" selected="0">
            <x v="1"/>
          </reference>
        </references>
      </pivotArea>
    </chartFormat>
    <chartFormat chart="3" format="22">
      <pivotArea type="data" outline="0" fieldPosition="0">
        <references count="2">
          <reference field="4294967294" count="1" selected="0">
            <x v="0"/>
          </reference>
          <reference field="20" count="1" selected="0">
            <x v="2"/>
          </reference>
        </references>
      </pivotArea>
    </chartFormat>
    <chartFormat chart="3" format="23">
      <pivotArea type="data" outline="0" fieldPosition="0">
        <references count="2">
          <reference field="4294967294" count="1" selected="0">
            <x v="0"/>
          </reference>
          <reference field="20" count="1" selected="0">
            <x v="3"/>
          </reference>
        </references>
      </pivotArea>
    </chartFormat>
    <chartFormat chart="3" format="24">
      <pivotArea type="data" outline="0" fieldPosition="0">
        <references count="2">
          <reference field="4294967294" count="1" selected="0">
            <x v="0"/>
          </reference>
          <reference field="20" count="1" selected="0">
            <x v="4"/>
          </reference>
        </references>
      </pivotArea>
    </chartFormat>
    <chartFormat chart="3" format="25">
      <pivotArea type="data" outline="0" fieldPosition="0">
        <references count="2">
          <reference field="4294967294" count="1" selected="0">
            <x v="0"/>
          </reference>
          <reference field="20" count="1" selected="0">
            <x v="5"/>
          </reference>
        </references>
      </pivotArea>
    </chartFormat>
    <chartFormat chart="3" format="26">
      <pivotArea type="data" outline="0" fieldPosition="0">
        <references count="2">
          <reference field="4294967294" count="1" selected="0">
            <x v="0"/>
          </reference>
          <reference field="20" count="1" selected="0">
            <x v="6"/>
          </reference>
        </references>
      </pivotArea>
    </chartFormat>
    <chartFormat chart="3" format="27">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8" firstHeaderRow="1" firstDataRow="1" firstDataCol="1"/>
  <pivotFields count="21">
    <pivotField axis="axisRow"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5">
    <i>
      <x/>
    </i>
    <i>
      <x v="1"/>
    </i>
    <i>
      <x v="2"/>
    </i>
    <i>
      <x v="3"/>
    </i>
    <i>
      <x v="4"/>
    </i>
  </rowItems>
  <colItems count="1">
    <i/>
  </colItems>
  <dataFields count="1">
    <dataField name="Sum of Sales" fld="9" showDataAs="percentOfTotal" baseField="0" baseItem="0" numFmtId="166"/>
  </dataFields>
  <formats count="3">
    <format dxfId="43">
      <pivotArea outline="0" collapsedLevelsAreSubtotals="1" fieldPosition="0"/>
    </format>
    <format dxfId="42">
      <pivotArea outline="0" collapsedLevelsAreSubtotals="1" fieldPosition="0"/>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30"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dataField="1" numFmtId="164" showAll="0"/>
    <pivotField numFmtId="164"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Profit" fld="12" baseField="0" baseItem="0"/>
  </dataFields>
  <formats count="18">
    <format dxfId="40">
      <pivotArea collapsedLevelsAreSubtotals="1" fieldPosition="0">
        <references count="2">
          <reference field="15" count="0"/>
          <reference field="17" count="1" selected="0">
            <x v="0"/>
          </reference>
        </references>
      </pivotArea>
    </format>
    <format dxfId="39">
      <pivotArea collapsedLevelsAreSubtotals="1" fieldPosition="0">
        <references count="1">
          <reference field="17" count="1">
            <x v="1"/>
          </reference>
        </references>
      </pivotArea>
    </format>
    <format dxfId="38">
      <pivotArea collapsedLevelsAreSubtotals="1" fieldPosition="0">
        <references count="2">
          <reference field="15" count="0"/>
          <reference field="17" count="1" selected="0">
            <x v="1"/>
          </reference>
        </references>
      </pivotArea>
    </format>
    <format dxfId="37">
      <pivotArea collapsedLevelsAreSubtotals="1" fieldPosition="0">
        <references count="2">
          <reference field="15" count="0"/>
          <reference field="17" count="1" selected="0">
            <x v="0"/>
          </reference>
        </references>
      </pivotArea>
    </format>
    <format dxfId="36">
      <pivotArea collapsedLevelsAreSubtotals="1" fieldPosition="0">
        <references count="1">
          <reference field="17" count="1">
            <x v="1"/>
          </reference>
        </references>
      </pivotArea>
    </format>
    <format dxfId="35">
      <pivotArea collapsedLevelsAreSubtotals="1" fieldPosition="0">
        <references count="2">
          <reference field="15" count="0"/>
          <reference field="17" count="1" selected="0">
            <x v="1"/>
          </reference>
        </references>
      </pivotArea>
    </format>
    <format dxfId="34">
      <pivotArea collapsedLevelsAreSubtotals="1" fieldPosition="0">
        <references count="2">
          <reference field="15" count="0"/>
          <reference field="17" count="1" selected="0">
            <x v="0"/>
          </reference>
        </references>
      </pivotArea>
    </format>
    <format dxfId="33">
      <pivotArea collapsedLevelsAreSubtotals="1" fieldPosition="0">
        <references count="1">
          <reference field="17" count="1">
            <x v="1"/>
          </reference>
        </references>
      </pivotArea>
    </format>
    <format dxfId="32">
      <pivotArea collapsedLevelsAreSubtotals="1" fieldPosition="0">
        <references count="2">
          <reference field="15" count="0"/>
          <reference field="17" count="1" selected="0">
            <x v="1"/>
          </reference>
        </references>
      </pivotArea>
    </format>
    <format dxfId="31">
      <pivotArea collapsedLevelsAreSubtotals="1" fieldPosition="0">
        <references count="2">
          <reference field="15" count="0"/>
          <reference field="17" count="1" selected="0">
            <x v="0"/>
          </reference>
        </references>
      </pivotArea>
    </format>
    <format dxfId="30">
      <pivotArea collapsedLevelsAreSubtotals="1" fieldPosition="0">
        <references count="1">
          <reference field="17" count="1">
            <x v="1"/>
          </reference>
        </references>
      </pivotArea>
    </format>
    <format dxfId="29">
      <pivotArea collapsedLevelsAreSubtotals="1" fieldPosition="0">
        <references count="2">
          <reference field="15" count="0"/>
          <reference field="17" count="1" selected="0">
            <x v="1"/>
          </reference>
        </references>
      </pivotArea>
    </format>
    <format dxfId="28">
      <pivotArea collapsedLevelsAreSubtotals="1" fieldPosition="0">
        <references count="2">
          <reference field="15" count="0"/>
          <reference field="17" count="1" selected="0">
            <x v="0"/>
          </reference>
        </references>
      </pivotArea>
    </format>
    <format dxfId="27">
      <pivotArea collapsedLevelsAreSubtotals="1" fieldPosition="0">
        <references count="1">
          <reference field="17" count="1">
            <x v="1"/>
          </reference>
        </references>
      </pivotArea>
    </format>
    <format dxfId="26">
      <pivotArea collapsedLevelsAreSubtotals="1" fieldPosition="0">
        <references count="2">
          <reference field="15" count="0"/>
          <reference field="17" count="1" selected="0">
            <x v="1"/>
          </reference>
        </references>
      </pivotArea>
    </format>
    <format dxfId="25">
      <pivotArea collapsedLevelsAreSubtotals="1" fieldPosition="0">
        <references count="2">
          <reference field="15" count="0"/>
          <reference field="17" count="1" selected="0">
            <x v="0"/>
          </reference>
        </references>
      </pivotArea>
    </format>
    <format dxfId="24">
      <pivotArea collapsedLevelsAreSubtotals="1" fieldPosition="0">
        <references count="1">
          <reference field="17" count="1">
            <x v="1"/>
          </reference>
        </references>
      </pivotArea>
    </format>
    <format dxfId="23">
      <pivotArea collapsedLevelsAreSubtotals="1" fieldPosition="0">
        <references count="2">
          <reference field="15" count="0"/>
          <reference field="17" count="1" selected="0">
            <x v="1"/>
          </reference>
        </references>
      </pivotArea>
    </format>
  </formats>
  <chartFormats count="5">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15" count="1" selected="0">
            <x v="6"/>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A3:B9" firstHeaderRow="1" firstDataRow="1" firstDataCol="1"/>
  <pivotFields count="21">
    <pivotField showAll="0"/>
    <pivotField showAll="0"/>
    <pivotField showAll="0"/>
    <pivotField showAll="0"/>
    <pivotField dataField="1" numFmtId="164" showAll="0"/>
    <pivotField numFmtId="164" showAll="0"/>
    <pivotField numFmtId="164" showAll="0"/>
    <pivotField numFmtId="164" showAll="0"/>
    <pivotField showAll="0"/>
    <pivotField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Units Sold" fld="4"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9" count="1" selected="0">
            <x v="0"/>
          </reference>
        </references>
      </pivotArea>
    </chartFormat>
    <chartFormat chart="0" format="3">
      <pivotArea type="data" outline="0" fieldPosition="0">
        <references count="2">
          <reference field="4294967294" count="1" selected="0">
            <x v="0"/>
          </reference>
          <reference field="19" count="1" selected="0">
            <x v="1"/>
          </reference>
        </references>
      </pivotArea>
    </chartFormat>
    <chartFormat chart="0" format="4">
      <pivotArea type="data" outline="0" fieldPosition="0">
        <references count="2">
          <reference field="4294967294" count="1" selected="0">
            <x v="0"/>
          </reference>
          <reference field="19" count="1" selected="0">
            <x v="2"/>
          </reference>
        </references>
      </pivotArea>
    </chartFormat>
    <chartFormat chart="0" format="5">
      <pivotArea type="data" outline="0" fieldPosition="0">
        <references count="2">
          <reference field="4294967294" count="1" selected="0">
            <x v="0"/>
          </reference>
          <reference field="19" count="1" selected="0">
            <x v="3"/>
          </reference>
        </references>
      </pivotArea>
    </chartFormat>
    <chartFormat chart="0" format="6">
      <pivotArea type="data" outline="0" fieldPosition="0">
        <references count="2">
          <reference field="4294967294" count="1" selected="0">
            <x v="0"/>
          </reference>
          <reference field="19" count="1" selected="0">
            <x v="4"/>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19" count="1" selected="0">
            <x v="1"/>
          </reference>
        </references>
      </pivotArea>
    </chartFormat>
    <chartFormat chart="5" format="24">
      <pivotArea type="data" outline="0" fieldPosition="0">
        <references count="2">
          <reference field="4294967294" count="1" selected="0">
            <x v="0"/>
          </reference>
          <reference field="19" count="1" selected="0">
            <x v="2"/>
          </reference>
        </references>
      </pivotArea>
    </chartFormat>
    <chartFormat chart="5" format="25">
      <pivotArea type="data" outline="0" fieldPosition="0">
        <references count="2">
          <reference field="4294967294" count="1" selected="0">
            <x v="0"/>
          </reference>
          <reference field="19" count="1" selected="0">
            <x v="3"/>
          </reference>
        </references>
      </pivotArea>
    </chartFormat>
    <chartFormat chart="5" format="26">
      <pivotArea type="data" outline="0" fieldPosition="0">
        <references count="2">
          <reference field="4294967294" count="1" selected="0">
            <x v="0"/>
          </reference>
          <reference field="19" count="1" selected="0">
            <x v="4"/>
          </reference>
        </references>
      </pivotArea>
    </chartFormat>
    <chartFormat chart="5" format="27">
      <pivotArea type="data" outline="0" fieldPosition="0">
        <references count="2">
          <reference field="4294967294" count="1" selected="0">
            <x v="0"/>
          </reference>
          <reference field="19" count="1" selected="0">
            <x v="5"/>
          </reference>
        </references>
      </pivotArea>
    </chartFormat>
    <chartFormat chart="0" format="8">
      <pivotArea type="data" outline="0" fieldPosition="0">
        <references count="2">
          <reference field="4294967294" count="1" selected="0">
            <x v="0"/>
          </reference>
          <reference field="19" count="1" selected="0">
            <x v="5"/>
          </reference>
        </references>
      </pivotArea>
    </chartFormat>
    <chartFormat chart="5" format="28">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A3:C16" firstHeaderRow="2" firstDataRow="2" firstDataCol="2"/>
  <pivotFields count="21">
    <pivotField compact="0"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compact="0"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4" outline="0" showAll="0"/>
    <pivotField compact="0" outline="0" showAll="0">
      <items count="13">
        <item x="1"/>
        <item x="4"/>
        <item x="8"/>
        <item x="5"/>
        <item x="10"/>
        <item x="11"/>
        <item x="3"/>
        <item x="2"/>
        <item x="0"/>
        <item x="9"/>
        <item x="6"/>
        <item x="7"/>
        <item t="default"/>
      </items>
    </pivotField>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168"/>
  </dataFields>
  <formats count="3">
    <format dxfId="22">
      <pivotArea outline="0" collapsedLevelsAreSubtotals="1" fieldPosition="0"/>
    </format>
    <format dxfId="21">
      <pivotArea outline="0" collapsedLevelsAreSubtotals="1"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10"/>
    <pivotTable tabId="5" name="PivotTable5"/>
    <pivotTable tabId="2" name="PivotTable1"/>
    <pivotTable tabId="2" name="PivotTable2"/>
    <pivotTable tabId="7" name="PivotTable9"/>
    <pivotTable tabId="3" name="PivotTable3"/>
    <pivotTable tabId="6" name="PivotTable6"/>
    <pivotTable tabId="4" name="PivotTable4"/>
    <pivotTable tabId="9" name="PivotTable11"/>
  </pivotTables>
  <data>
    <tabular pivotCacheId="1">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10"/>
    <pivotTable tabId="5" name="PivotTable5"/>
    <pivotTable tabId="2" name="PivotTable1"/>
    <pivotTable tabId="2" name="PivotTable2"/>
    <pivotTable tabId="7" name="PivotTable9"/>
    <pivotTable tabId="3" name="PivotTable3"/>
    <pivotTable tabId="6" name="PivotTable6"/>
    <pivotTable tabId="4" name="PivotTable4"/>
    <pivotTable tabId="9" name="PivotTable1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startItem="5" columnCount="5" rowHeight="274320"/>
  <slicer name="Year 2" cache="Slicer_Year" caption="Year" columnCount="2" rowHeight="365760"/>
</slicers>
</file>

<file path=xl/slicers/slicer2.xml><?xml version="1.0" encoding="utf-8"?>
<slicers xmlns="http://schemas.microsoft.com/office/spreadsheetml/2009/9/main" xmlns:mc="http://schemas.openxmlformats.org/markup-compatibility/2006" xmlns:x="http://schemas.openxmlformats.org/spreadsheetml/2006/main" mc:Ignorable="x">
  <slicer name="Year 3" cache="Slicer_Year1" caption="Year" columnCount="2" rowHeight="27432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4" rowHeight="241300"/>
  <slicer name="Year" cache="Slicer_Year" caption="Year" columnCount="2"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1" cache="Slicer_Year1" caption="Year" columnCount="2" rowHeight="241300"/>
</slicers>
</file>

<file path=xl/tables/table1.xml><?xml version="1.0" encoding="utf-8"?>
<table xmlns="http://schemas.openxmlformats.org/spreadsheetml/2006/main" id="2" name="Table2" displayName="Table2" ref="E4:G16" totalsRowShown="0" headerRowDxfId="19" headerRowBorderDxfId="18">
  <autoFilter ref="E4:G16"/>
  <tableColumns count="3">
    <tableColumn id="1" name="Product_Name" dataDxfId="17"/>
    <tableColumn id="2" name="Year"/>
    <tableColumn id="3" name="sales" dataDxfId="16"/>
  </tableColumns>
  <tableStyleInfo name="TableStyleMedium2" showFirstColumn="0" showLastColumn="0" showRowStripes="1" showColumnStripes="0"/>
</table>
</file>

<file path=xl/tables/table2.xml><?xml version="1.0" encoding="utf-8"?>
<table xmlns="http://schemas.openxmlformats.org/spreadsheetml/2006/main" id="1" name="Table3" displayName="Table3" ref="A1:U701" totalsRowShown="0" headerRowDxfId="15">
  <tableColumns count="21">
    <tableColumn id="1" name="Segment"/>
    <tableColumn id="2" name="Customer_ID"/>
    <tableColumn id="3" name="Product_ID"/>
    <tableColumn id="4" name="Discount Band"/>
    <tableColumn id="5" name="Units Sold" dataDxfId="14" dataCellStyle="Comma"/>
    <tableColumn id="6" name="Manufacturing Price" dataDxfId="13" dataCellStyle="Comma"/>
    <tableColumn id="7" name="Sale Price" dataDxfId="12" dataCellStyle="Comma"/>
    <tableColumn id="8" name="Gross Sales" dataDxfId="11" dataCellStyle="Comma"/>
    <tableColumn id="9" name="Discounts"/>
    <tableColumn id="10" name="Sales" dataDxfId="10" dataCellStyle="Comma"/>
    <tableColumn id="21" name="Sales ('000)" dataDxfId="9" dataCellStyle="Comma"/>
    <tableColumn id="11" name="COGS" dataDxfId="8" dataCellStyle="Comma"/>
    <tableColumn id="12" name="Profit" dataDxfId="7" dataCellStyle="Comma"/>
    <tableColumn id="22" name="Profit ('000)" dataDxfId="6" dataCellStyle="Comma"/>
    <tableColumn id="13" name="Date" dataDxfId="5"/>
    <tableColumn id="14" name="Month" dataDxfId="4"/>
    <tableColumn id="20" name="Quarter" dataDxfId="3"/>
    <tableColumn id="15" name="Year"/>
    <tableColumn id="16" name="Customer_Name" dataDxfId="2"/>
    <tableColumn id="17" name="Product_Name" dataDxfId="1"/>
    <tableColumn id="23" name="Cou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2.xml"/><Relationship Id="rId5" Type="http://schemas.microsoft.com/office/2007/relationships/slicer" Target="../slicers/slicer1.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ivotTable" Target="../pivotTables/pivotTable9.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
  <sheetViews>
    <sheetView showGridLines="0" tabSelected="1" topLeftCell="A6" zoomScaleNormal="100" zoomScaleSheetLayoutView="80" workbookViewId="0">
      <selection activeCell="V52" sqref="V52"/>
    </sheetView>
  </sheetViews>
  <sheetFormatPr defaultRowHeight="15" x14ac:dyDescent="0.25"/>
  <cols>
    <col min="1" max="16384" width="9.140625" style="17"/>
  </cols>
  <sheetData>
    <row r="1" spans="1:8" x14ac:dyDescent="0.25">
      <c r="A1" s="18"/>
      <c r="B1" s="18"/>
      <c r="C1" s="18"/>
      <c r="D1" s="18"/>
      <c r="E1" s="18"/>
      <c r="F1" s="20"/>
      <c r="G1" s="20"/>
      <c r="H1" s="20"/>
    </row>
    <row r="2" spans="1:8" x14ac:dyDescent="0.25">
      <c r="A2" s="18"/>
      <c r="B2" s="18"/>
      <c r="C2" s="18"/>
      <c r="D2" s="18"/>
      <c r="E2" s="18"/>
      <c r="F2" s="20"/>
      <c r="G2" s="20"/>
      <c r="H2" s="20"/>
    </row>
  </sheetData>
  <mergeCells count="1">
    <mergeCell ref="F1:H2"/>
  </mergeCells>
  <pageMargins left="0.7" right="0.7" top="0.75" bottom="0.75" header="0.3" footer="0.3"/>
  <pageSetup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Scroll Bar 1">
              <controlPr defaultSize="0" autoPict="0">
                <anchor>
                  <from>
                    <xdr:col>4</xdr:col>
                    <xdr:colOff>542925</xdr:colOff>
                    <xdr:row>4</xdr:row>
                    <xdr:rowOff>85725</xdr:rowOff>
                  </from>
                  <to>
                    <xdr:col>5</xdr:col>
                    <xdr:colOff>180975</xdr:colOff>
                    <xdr:row>16</xdr:row>
                    <xdr:rowOff>9525</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3A4CF648-6AED-40f4-86FF-DC5316D8AED3}">
      <x14:slicerList xmlns:x14="http://schemas.microsoft.com/office/spreadsheetml/2009/9/main">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topLeftCell="O1" workbookViewId="0">
      <pane ySplit="1" topLeftCell="A2" activePane="bottomLeft" state="frozen"/>
      <selection pane="bottomLeft" activeCell="AA3" sqref="AA3"/>
    </sheetView>
  </sheetViews>
  <sheetFormatPr defaultRowHeight="15" x14ac:dyDescent="0.25"/>
  <cols>
    <col min="1" max="1" width="14.85546875" customWidth="1"/>
    <col min="2" max="2" width="14.140625" customWidth="1"/>
    <col min="3" max="3" width="12.7109375" customWidth="1"/>
    <col min="4" max="4" width="15.42578125" customWidth="1"/>
    <col min="5" max="5" width="11.7109375" customWidth="1"/>
    <col min="6" max="6" width="20.5703125" customWidth="1"/>
    <col min="7" max="7" width="11.28515625" customWidth="1"/>
    <col min="8" max="8" width="12.42578125" customWidth="1"/>
    <col min="9" max="9" width="11.28515625" customWidth="1"/>
    <col min="10" max="10" width="12.28515625" customWidth="1"/>
    <col min="11" max="11" width="12.7109375" customWidth="1"/>
    <col min="12" max="13" width="11.28515625" customWidth="1"/>
    <col min="14" max="14" width="13.140625" customWidth="1"/>
    <col min="15" max="15" width="10.28515625" customWidth="1"/>
    <col min="16" max="16" width="9" customWidth="1"/>
    <col min="17" max="17" width="9.7109375" customWidth="1"/>
    <col min="18" max="18" width="6.85546875" customWidth="1"/>
    <col min="19" max="19" width="17.42578125" customWidth="1"/>
    <col min="20" max="20" width="16" customWidth="1"/>
    <col min="21" max="21" width="10"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25">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25">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25">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25">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25">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25">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25">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25">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25">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25">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25">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25">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25">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25">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25">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25">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25">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25">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25">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25">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25">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25">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25">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25">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25">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25">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25">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25">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25">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25">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25">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25">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25">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25">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25">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25">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25">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25">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25">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25">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25">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25">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25">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25">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25">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25">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25">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25">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25">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25">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25">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25">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25">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25">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25">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25">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25">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25">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25">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25">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25">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25">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25">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25">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25">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25">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25">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25">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25">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25">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25">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25">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25">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25">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25">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25">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25">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25">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25">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25">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25">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25">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25">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25">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25">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25">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25">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25">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25">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25">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25">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25">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25">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25">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25">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25">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25">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25">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25">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25">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25">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25">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25">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25">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25">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25">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25">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25">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25">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25">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25">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25">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25">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25">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25">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25">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25">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25">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25">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25">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25">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25">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25">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25">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25">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25">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25">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25">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25">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25">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25">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25">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25">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25">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25">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25">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25">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25">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25">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25">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25">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25">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25">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25">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25">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25">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25">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25">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25">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25">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25">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25">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25">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25">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25">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25">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25">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25">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25">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25">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25">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25">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25">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25">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25">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25">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25">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25">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25">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25">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25">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25">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25">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25">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25">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25">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25">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25">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25">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25">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25">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25">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25">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25">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25">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25">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25">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25">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25">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25">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25">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25">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25">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25">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25">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25">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25">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25">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25">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25">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25">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25">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25">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25">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25">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25">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25">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25">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25">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25">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25">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25">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25">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25">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25">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25">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25">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25">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25">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25">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25">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25">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25">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25">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25">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25">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25">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25">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25">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25">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25">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25">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25">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25">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25">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25">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25">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25">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25">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25">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25">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25">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25">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25">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25">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25">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25">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25">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25">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25">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25">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25">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25">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25">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25">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25">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25">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25">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25">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25">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25">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25">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25">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25">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25">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25">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25">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25">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25">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25">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25">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25">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25">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25">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25">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25">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25">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25">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25">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25">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25">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25">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25">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25">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25">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25">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25">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25">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25">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25">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25">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25">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25">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25">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25">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25">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25">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25">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25">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25">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25">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25">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25">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25">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25">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25">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25">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25">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25">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25">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25">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25">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25">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25">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25">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25">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25">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25">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25">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25">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25">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25">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25">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25">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25">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25">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25">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25">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25">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25">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25">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25">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25">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25">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25">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25">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25">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25">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25">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25">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25">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25">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25">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25">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25">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25">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25">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25">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25">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25">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25">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25">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25">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25">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25">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25">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25">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25">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25">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25">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25">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25">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25">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25">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25">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25">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25">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25">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25">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25">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25">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25">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25">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25">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25">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25">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25">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25">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25">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25">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25">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25">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25">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25">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25">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25">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25">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25">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25">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25">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25">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25">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25">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25">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25">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25">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25">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25">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25">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25">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25">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25">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25">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25">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25">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25">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25">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25">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25">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25">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25">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25">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25">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25">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25">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25">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25">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25">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25">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25">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25">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25">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25">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25">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25">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25">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25">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25">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25">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25">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25">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25">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25">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25">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25">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25">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25">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25">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25">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25">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25">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25">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25">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25">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25">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25">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25">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25">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25">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25">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25">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25">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25">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25">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25">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25">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25">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25">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25">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25">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25">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25">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25">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25">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25">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25">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25">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25">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25">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25">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25">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25">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25">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25">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25">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25">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25">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25">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25">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25">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25">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25">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25">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25">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25">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25">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25">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25">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25">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25">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25">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25">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25">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25">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25">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25">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25">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25">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25">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25">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25">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25">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25">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25">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25">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25">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25">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25">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25">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25">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25">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25">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25">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25">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25">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25">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25">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25">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25">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25">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25">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25">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25">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25">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25">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25">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25">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25">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25">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25">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25">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25">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25">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25">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25">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25">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25">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25">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25">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25">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25">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25">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25">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25">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25">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25">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25">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25">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25">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25">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25">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25">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25">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25">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25">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25">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25">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25">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25">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25">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25">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25">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25">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25">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25">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25">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25">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25">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25">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25">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25">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25">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25">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25">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25">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25">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25">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25">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25">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25">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25">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25">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25">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25">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25">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25">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25">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25">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25">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25">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25">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25">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25">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25">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25">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25">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25">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25">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25">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25">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25">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25">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25">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25">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25">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25">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25">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25">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25">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25">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25">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25">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25">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25">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25">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25">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25">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25">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25">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25">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25">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25">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25">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25">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25">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25">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25">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25">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25">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25">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25">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25">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25">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25">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25">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25">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25">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25">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25">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25">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25">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25">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25">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25">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25">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25">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25">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25">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25">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25">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25">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25">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25">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25">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25">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25">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25">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25">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25">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25">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25">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25">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25">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25">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25">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25">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25">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25">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25">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25">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25">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25">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25">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25">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25">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25">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25">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25">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25">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25">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25">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25">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25">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25">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25">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25">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25">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25">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25">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25">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25">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25">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25">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25">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25">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25">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25">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25">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25">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7"/>
  <sheetViews>
    <sheetView workbookViewId="0">
      <selection activeCell="A4" sqref="A4"/>
    </sheetView>
  </sheetViews>
  <sheetFormatPr defaultRowHeight="15" x14ac:dyDescent="0.25"/>
  <cols>
    <col min="1" max="1" width="13.140625" customWidth="1"/>
    <col min="2" max="2" width="12.140625" customWidth="1"/>
    <col min="3" max="3" width="16.7109375" customWidth="1"/>
    <col min="4" max="4" width="12.7109375" customWidth="1"/>
    <col min="8" max="8" width="12.140625" bestFit="1" customWidth="1"/>
  </cols>
  <sheetData>
    <row r="3" spans="1:8" x14ac:dyDescent="0.25">
      <c r="A3" t="s">
        <v>310</v>
      </c>
      <c r="B3" t="s">
        <v>311</v>
      </c>
      <c r="C3" t="s">
        <v>312</v>
      </c>
      <c r="D3" s="5" t="s">
        <v>313</v>
      </c>
    </row>
    <row r="4" spans="1:8" x14ac:dyDescent="0.25">
      <c r="A4" s="7">
        <v>118726350.25999992</v>
      </c>
      <c r="B4" s="19">
        <v>16893702.260000009</v>
      </c>
      <c r="C4" s="7">
        <v>1125806</v>
      </c>
      <c r="D4" s="6">
        <f>GETPIVOTDATA("Sum of Profit",$A$3)/GETPIVOTDATA("Sum of Sales",$A$3)</f>
        <v>0.14229109395685402</v>
      </c>
      <c r="H4" s="4"/>
    </row>
    <row r="10" spans="1:8" x14ac:dyDescent="0.25">
      <c r="A10" s="21" t="s">
        <v>314</v>
      </c>
      <c r="B10" s="21"/>
      <c r="C10" s="21"/>
      <c r="D10" s="21"/>
    </row>
    <row r="11" spans="1:8" x14ac:dyDescent="0.25">
      <c r="A11" s="8" t="s">
        <v>315</v>
      </c>
      <c r="B11" t="s">
        <v>310</v>
      </c>
    </row>
    <row r="12" spans="1:8" x14ac:dyDescent="0.25">
      <c r="A12" s="9" t="s">
        <v>23</v>
      </c>
      <c r="B12" s="4">
        <v>15390801.880000003</v>
      </c>
      <c r="D12" t="str">
        <f>INDEX(A12:B17,MATCH(MAX(B12:B17),B12:B17,0),1)</f>
        <v>PROD_ID_002</v>
      </c>
    </row>
    <row r="13" spans="1:8" x14ac:dyDescent="0.25">
      <c r="A13" s="9" t="s">
        <v>32</v>
      </c>
      <c r="B13" s="4">
        <v>33011143.950000014</v>
      </c>
    </row>
    <row r="14" spans="1:8" x14ac:dyDescent="0.25">
      <c r="A14" s="9" t="s">
        <v>56</v>
      </c>
      <c r="B14" s="4">
        <v>18250059.465000004</v>
      </c>
      <c r="D14">
        <f>INDEX(A12:B17,MATCH(MAX(B12:B17),B12:B17,0),2)</f>
        <v>33011143.950000014</v>
      </c>
    </row>
    <row r="15" spans="1:8" x14ac:dyDescent="0.25">
      <c r="A15" s="9" t="s">
        <v>61</v>
      </c>
      <c r="B15" s="4">
        <v>20511921.020000003</v>
      </c>
    </row>
    <row r="16" spans="1:8" x14ac:dyDescent="0.25">
      <c r="A16" s="9" t="s">
        <v>67</v>
      </c>
      <c r="B16" s="4">
        <v>13815307.885</v>
      </c>
    </row>
    <row r="17" spans="1:2" x14ac:dyDescent="0.25">
      <c r="A17" s="9" t="s">
        <v>95</v>
      </c>
      <c r="B17" s="4">
        <v>17747116.059999999</v>
      </c>
    </row>
  </sheetData>
  <mergeCells count="1">
    <mergeCell ref="A10:D10"/>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11" sqref="D11"/>
    </sheetView>
  </sheetViews>
  <sheetFormatPr defaultRowHeight="15" x14ac:dyDescent="0.25"/>
  <cols>
    <col min="1" max="1" width="13.140625" customWidth="1"/>
    <col min="2" max="2" width="12.5703125" bestFit="1" customWidth="1"/>
    <col min="3" max="3" width="12.5703125" customWidth="1"/>
    <col min="4" max="4" width="19.85546875" customWidth="1"/>
  </cols>
  <sheetData>
    <row r="3" spans="1:4" x14ac:dyDescent="0.25">
      <c r="A3" s="8" t="s">
        <v>315</v>
      </c>
      <c r="B3" t="s">
        <v>310</v>
      </c>
      <c r="C3" t="s">
        <v>311</v>
      </c>
      <c r="D3" t="s">
        <v>317</v>
      </c>
    </row>
    <row r="4" spans="1:4" x14ac:dyDescent="0.25">
      <c r="A4" s="9" t="s">
        <v>33</v>
      </c>
      <c r="B4" s="12">
        <v>10870125.609999999</v>
      </c>
      <c r="C4" s="12">
        <v>1852011.11</v>
      </c>
      <c r="D4" s="6">
        <f>GETPIVOTDATA("Sum of Profit",$A$3,"Month","Jan")/GETPIVOTDATA("Sum of Sales",$A$3,"Month","Jan")</f>
        <v>0.17037623818221914</v>
      </c>
    </row>
    <row r="5" spans="1:4" x14ac:dyDescent="0.25">
      <c r="A5" s="9" t="s">
        <v>62</v>
      </c>
      <c r="B5" s="12">
        <v>6964945.1249999991</v>
      </c>
      <c r="C5" s="12">
        <v>924611.12500000012</v>
      </c>
      <c r="D5" s="6">
        <f t="shared" ref="D5:D15" si="0">GETPIVOTDATA("Sum of Profit",$A$3,"Month","Jan")/GETPIVOTDATA("Sum of Sales",$A$3,"Month","Jan")</f>
        <v>0.17037623818221914</v>
      </c>
    </row>
    <row r="6" spans="1:4" x14ac:dyDescent="0.25">
      <c r="A6" s="9" t="s">
        <v>87</v>
      </c>
      <c r="B6" s="12">
        <v>8188402</v>
      </c>
      <c r="C6" s="12">
        <v>1161268.0000000002</v>
      </c>
      <c r="D6" s="6">
        <f t="shared" si="0"/>
        <v>0.17037623818221914</v>
      </c>
    </row>
    <row r="7" spans="1:4" x14ac:dyDescent="0.25">
      <c r="A7" s="9" t="s">
        <v>72</v>
      </c>
      <c r="B7" s="12">
        <v>11001632.279999997</v>
      </c>
      <c r="C7" s="12">
        <v>1563250.28</v>
      </c>
      <c r="D7" s="6">
        <f t="shared" si="0"/>
        <v>0.17037623818221914</v>
      </c>
    </row>
    <row r="8" spans="1:4" x14ac:dyDescent="0.25">
      <c r="A8" s="9" t="s">
        <v>109</v>
      </c>
      <c r="B8" s="12">
        <v>11253334.614999996</v>
      </c>
      <c r="C8" s="12">
        <v>1558715.6150000002</v>
      </c>
      <c r="D8" s="6">
        <f t="shared" si="0"/>
        <v>0.17037623818221914</v>
      </c>
    </row>
    <row r="9" spans="1:4" x14ac:dyDescent="0.25">
      <c r="A9" s="9" t="s">
        <v>151</v>
      </c>
      <c r="B9" s="12">
        <v>10844099.65</v>
      </c>
      <c r="C9" s="12">
        <v>1262862.1499999999</v>
      </c>
      <c r="D9" s="6">
        <f t="shared" si="0"/>
        <v>0.17037623818221914</v>
      </c>
    </row>
    <row r="10" spans="1:4" x14ac:dyDescent="0.25">
      <c r="A10" s="9" t="s">
        <v>49</v>
      </c>
      <c r="B10" s="12">
        <v>13152143.790000003</v>
      </c>
      <c r="C10" s="12">
        <v>1936353.79</v>
      </c>
      <c r="D10" s="6">
        <f t="shared" si="0"/>
        <v>0.17037623818221914</v>
      </c>
    </row>
    <row r="11" spans="1:4" x14ac:dyDescent="0.25">
      <c r="A11" s="9" t="s">
        <v>44</v>
      </c>
      <c r="B11" s="12">
        <v>11259071.219999999</v>
      </c>
      <c r="C11" s="12">
        <v>1719525.2200000002</v>
      </c>
      <c r="D11" s="6">
        <f t="shared" si="0"/>
        <v>0.17037623818221914</v>
      </c>
    </row>
    <row r="12" spans="1:4" x14ac:dyDescent="0.25">
      <c r="A12" s="9" t="s">
        <v>25</v>
      </c>
      <c r="B12" s="12">
        <v>9120754.1449999977</v>
      </c>
      <c r="C12" s="12">
        <v>1309154.1450000003</v>
      </c>
      <c r="D12" s="6">
        <f t="shared" si="0"/>
        <v>0.17037623818221914</v>
      </c>
    </row>
    <row r="13" spans="1:4" x14ac:dyDescent="0.25">
      <c r="A13" s="9" t="s">
        <v>90</v>
      </c>
      <c r="B13" s="12">
        <v>6777940.169999999</v>
      </c>
      <c r="C13" s="12">
        <v>726638.17000000016</v>
      </c>
      <c r="D13" s="6">
        <f t="shared" si="0"/>
        <v>0.17037623818221914</v>
      </c>
    </row>
    <row r="14" spans="1:4" x14ac:dyDescent="0.25">
      <c r="A14" s="9" t="s">
        <v>76</v>
      </c>
      <c r="B14" s="12">
        <v>7978278.3199999984</v>
      </c>
      <c r="C14" s="12">
        <v>1302452.8199999998</v>
      </c>
      <c r="D14" s="6">
        <f t="shared" si="0"/>
        <v>0.17037623818221914</v>
      </c>
    </row>
    <row r="15" spans="1:4" x14ac:dyDescent="0.25">
      <c r="A15" s="9" t="s">
        <v>80</v>
      </c>
      <c r="B15" s="12">
        <v>11315623.334999997</v>
      </c>
      <c r="C15" s="12">
        <v>1576859.8350000002</v>
      </c>
      <c r="D15" s="6">
        <f t="shared" si="0"/>
        <v>0.17037623818221914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H153"/>
  <sheetViews>
    <sheetView workbookViewId="0">
      <selection activeCell="G16" sqref="G16"/>
    </sheetView>
  </sheetViews>
  <sheetFormatPr defaultRowHeight="15" x14ac:dyDescent="0.25"/>
  <cols>
    <col min="1" max="1" width="13.140625" customWidth="1"/>
    <col min="2" max="2" width="12.140625" customWidth="1"/>
    <col min="7" max="7" width="12.28515625" customWidth="1"/>
  </cols>
  <sheetData>
    <row r="3" spans="1:8" x14ac:dyDescent="0.25">
      <c r="A3" s="8" t="s">
        <v>315</v>
      </c>
      <c r="B3" t="s">
        <v>310</v>
      </c>
      <c r="D3">
        <v>68</v>
      </c>
      <c r="E3">
        <f>COUNT(B:B)</f>
        <v>150</v>
      </c>
      <c r="F3">
        <f>E3-5</f>
        <v>145</v>
      </c>
      <c r="G3">
        <f>MIN(F3,D3)</f>
        <v>68</v>
      </c>
    </row>
    <row r="4" spans="1:8" x14ac:dyDescent="0.25">
      <c r="A4" s="9" t="s">
        <v>22</v>
      </c>
      <c r="B4" s="10">
        <v>376312.5</v>
      </c>
    </row>
    <row r="5" spans="1:8" x14ac:dyDescent="0.25">
      <c r="A5" s="9" t="s">
        <v>31</v>
      </c>
      <c r="B5" s="10">
        <v>241130.1</v>
      </c>
    </row>
    <row r="6" spans="1:8" x14ac:dyDescent="0.25">
      <c r="A6" s="9" t="s">
        <v>39</v>
      </c>
      <c r="B6" s="10">
        <v>2800770</v>
      </c>
    </row>
    <row r="7" spans="1:8" x14ac:dyDescent="0.25">
      <c r="A7" s="9" t="s">
        <v>43</v>
      </c>
      <c r="B7" s="10">
        <v>3956873.4500000007</v>
      </c>
      <c r="G7" t="str">
        <f ca="1">OFFSET( A3, $G$3,0)</f>
        <v>CUST_ID_068</v>
      </c>
      <c r="H7">
        <f ca="1">OFFSET( B3, $G$3,0)</f>
        <v>497477.5</v>
      </c>
    </row>
    <row r="8" spans="1:8" x14ac:dyDescent="0.25">
      <c r="A8" s="9" t="s">
        <v>48</v>
      </c>
      <c r="B8" s="10">
        <v>83878.98</v>
      </c>
      <c r="G8" t="str">
        <f t="shared" ref="G8:H8" ca="1" si="0">OFFSET( A4, $G$3,0)</f>
        <v>CUST_ID_069</v>
      </c>
      <c r="H8">
        <f t="shared" ca="1" si="0"/>
        <v>1998627</v>
      </c>
    </row>
    <row r="9" spans="1:8" x14ac:dyDescent="0.25">
      <c r="A9" s="9" t="s">
        <v>52</v>
      </c>
      <c r="B9" s="10">
        <v>198132</v>
      </c>
      <c r="G9" t="str">
        <f t="shared" ref="G9:H9" ca="1" si="1">OFFSET( A5, $G$3,0)</f>
        <v>CUST_ID_070</v>
      </c>
      <c r="H9">
        <f t="shared" ca="1" si="1"/>
        <v>2326353</v>
      </c>
    </row>
    <row r="10" spans="1:8" x14ac:dyDescent="0.25">
      <c r="A10" s="9" t="s">
        <v>55</v>
      </c>
      <c r="B10" s="10">
        <v>792843.75</v>
      </c>
      <c r="G10" t="str">
        <f t="shared" ref="G10:H10" ca="1" si="2">OFFSET( A6, $G$3,0)</f>
        <v>CUST_ID_071</v>
      </c>
      <c r="H10">
        <f t="shared" ca="1" si="2"/>
        <v>53551.799999999996</v>
      </c>
    </row>
    <row r="11" spans="1:8" x14ac:dyDescent="0.25">
      <c r="A11" s="9" t="s">
        <v>60</v>
      </c>
      <c r="B11" s="10">
        <v>2038690.51</v>
      </c>
      <c r="G11" t="str">
        <f t="shared" ref="G11:H11" ca="1" si="3">OFFSET( A7, $G$3,0)</f>
        <v>CUST_ID_072</v>
      </c>
      <c r="H11">
        <f t="shared" ca="1" si="3"/>
        <v>1959650.4900000002</v>
      </c>
    </row>
    <row r="12" spans="1:8" x14ac:dyDescent="0.25">
      <c r="A12" s="9" t="s">
        <v>66</v>
      </c>
      <c r="B12" s="10">
        <v>428456.25</v>
      </c>
    </row>
    <row r="13" spans="1:8" x14ac:dyDescent="0.25">
      <c r="A13" s="9" t="s">
        <v>71</v>
      </c>
      <c r="B13" s="10">
        <v>39076.080000000002</v>
      </c>
    </row>
    <row r="14" spans="1:8" x14ac:dyDescent="0.25">
      <c r="A14" s="9" t="s">
        <v>75</v>
      </c>
      <c r="B14" s="10">
        <v>353376</v>
      </c>
    </row>
    <row r="15" spans="1:8" x14ac:dyDescent="0.25">
      <c r="A15" s="9" t="s">
        <v>79</v>
      </c>
      <c r="B15" s="10">
        <v>1425303</v>
      </c>
    </row>
    <row r="16" spans="1:8" x14ac:dyDescent="0.25">
      <c r="A16" s="9" t="s">
        <v>82</v>
      </c>
      <c r="B16" s="10">
        <v>1033861.25</v>
      </c>
    </row>
    <row r="17" spans="1:2" x14ac:dyDescent="0.25">
      <c r="A17" s="9" t="s">
        <v>84</v>
      </c>
      <c r="B17" s="10">
        <v>43462.8</v>
      </c>
    </row>
    <row r="18" spans="1:2" x14ac:dyDescent="0.25">
      <c r="A18" s="9" t="s">
        <v>86</v>
      </c>
      <c r="B18" s="10">
        <v>1299215</v>
      </c>
    </row>
    <row r="19" spans="1:2" x14ac:dyDescent="0.25">
      <c r="A19" s="9" t="s">
        <v>89</v>
      </c>
      <c r="B19" s="10">
        <v>1374572.47</v>
      </c>
    </row>
    <row r="20" spans="1:2" x14ac:dyDescent="0.25">
      <c r="A20" s="9" t="s">
        <v>92</v>
      </c>
      <c r="B20" s="10">
        <v>1029771</v>
      </c>
    </row>
    <row r="21" spans="1:2" x14ac:dyDescent="0.25">
      <c r="A21" s="9" t="s">
        <v>94</v>
      </c>
      <c r="B21" s="10">
        <v>123624.59999999999</v>
      </c>
    </row>
    <row r="22" spans="1:2" x14ac:dyDescent="0.25">
      <c r="A22" s="9" t="s">
        <v>98</v>
      </c>
      <c r="B22" s="10">
        <v>32738.85</v>
      </c>
    </row>
    <row r="23" spans="1:2" x14ac:dyDescent="0.25">
      <c r="A23" s="9" t="s">
        <v>100</v>
      </c>
      <c r="B23" s="10">
        <v>1596000</v>
      </c>
    </row>
    <row r="24" spans="1:2" x14ac:dyDescent="0.25">
      <c r="A24" s="9" t="s">
        <v>102</v>
      </c>
      <c r="B24" s="10">
        <v>1397091.15</v>
      </c>
    </row>
    <row r="25" spans="1:2" x14ac:dyDescent="0.25">
      <c r="A25" s="9" t="s">
        <v>104</v>
      </c>
      <c r="B25" s="10">
        <v>339910</v>
      </c>
    </row>
    <row r="26" spans="1:2" x14ac:dyDescent="0.25">
      <c r="A26" s="9" t="s">
        <v>106</v>
      </c>
      <c r="B26" s="10">
        <v>1115385</v>
      </c>
    </row>
    <row r="27" spans="1:2" x14ac:dyDescent="0.25">
      <c r="A27" s="9" t="s">
        <v>108</v>
      </c>
      <c r="B27" s="10">
        <v>1071283.75</v>
      </c>
    </row>
    <row r="28" spans="1:2" x14ac:dyDescent="0.25">
      <c r="A28" s="9" t="s">
        <v>111</v>
      </c>
      <c r="B28" s="10">
        <v>108600.77999999998</v>
      </c>
    </row>
    <row r="29" spans="1:2" x14ac:dyDescent="0.25">
      <c r="A29" s="9" t="s">
        <v>113</v>
      </c>
      <c r="B29" s="10">
        <v>221537.39999999997</v>
      </c>
    </row>
    <row r="30" spans="1:2" x14ac:dyDescent="0.25">
      <c r="A30" s="9" t="s">
        <v>115</v>
      </c>
      <c r="B30" s="10">
        <v>2864956.6399999992</v>
      </c>
    </row>
    <row r="31" spans="1:2" x14ac:dyDescent="0.25">
      <c r="A31" s="9" t="s">
        <v>117</v>
      </c>
      <c r="B31" s="10">
        <v>2838468.32</v>
      </c>
    </row>
    <row r="32" spans="1:2" x14ac:dyDescent="0.25">
      <c r="A32" s="9" t="s">
        <v>119</v>
      </c>
      <c r="B32" s="10">
        <v>437547.5</v>
      </c>
    </row>
    <row r="33" spans="1:2" x14ac:dyDescent="0.25">
      <c r="A33" s="9" t="s">
        <v>121</v>
      </c>
      <c r="B33" s="10">
        <v>672087.5</v>
      </c>
    </row>
    <row r="34" spans="1:2" x14ac:dyDescent="0.25">
      <c r="A34" s="9" t="s">
        <v>123</v>
      </c>
      <c r="B34" s="10">
        <v>606321.43999999994</v>
      </c>
    </row>
    <row r="35" spans="1:2" x14ac:dyDescent="0.25">
      <c r="A35" s="9" t="s">
        <v>125</v>
      </c>
      <c r="B35" s="10">
        <v>1081665</v>
      </c>
    </row>
    <row r="36" spans="1:2" x14ac:dyDescent="0.25">
      <c r="A36" s="9" t="s">
        <v>127</v>
      </c>
      <c r="B36" s="10">
        <v>1927678.02</v>
      </c>
    </row>
    <row r="37" spans="1:2" x14ac:dyDescent="0.25">
      <c r="A37" s="9" t="s">
        <v>129</v>
      </c>
      <c r="B37" s="10">
        <v>1798286.2200000002</v>
      </c>
    </row>
    <row r="38" spans="1:2" x14ac:dyDescent="0.25">
      <c r="A38" s="9" t="s">
        <v>131</v>
      </c>
      <c r="B38" s="10">
        <v>2179576.75</v>
      </c>
    </row>
    <row r="39" spans="1:2" x14ac:dyDescent="0.25">
      <c r="A39" s="9" t="s">
        <v>133</v>
      </c>
      <c r="B39" s="10">
        <v>110610.24000000001</v>
      </c>
    </row>
    <row r="40" spans="1:2" x14ac:dyDescent="0.25">
      <c r="A40" s="9" t="s">
        <v>135</v>
      </c>
      <c r="B40" s="10">
        <v>1791079.27</v>
      </c>
    </row>
    <row r="41" spans="1:2" x14ac:dyDescent="0.25">
      <c r="A41" s="9" t="s">
        <v>137</v>
      </c>
      <c r="B41" s="10">
        <v>112689.45</v>
      </c>
    </row>
    <row r="42" spans="1:2" x14ac:dyDescent="0.25">
      <c r="A42" s="9" t="s">
        <v>139</v>
      </c>
      <c r="B42" s="10">
        <v>62874</v>
      </c>
    </row>
    <row r="43" spans="1:2" x14ac:dyDescent="0.25">
      <c r="A43" s="9" t="s">
        <v>141</v>
      </c>
      <c r="B43" s="10">
        <v>3567885.44</v>
      </c>
    </row>
    <row r="44" spans="1:2" x14ac:dyDescent="0.25">
      <c r="A44" s="9" t="s">
        <v>143</v>
      </c>
      <c r="B44" s="10">
        <v>661621.64999999991</v>
      </c>
    </row>
    <row r="45" spans="1:2" x14ac:dyDescent="0.25">
      <c r="A45" s="9" t="s">
        <v>145</v>
      </c>
      <c r="B45" s="10">
        <v>1332156.6499999999</v>
      </c>
    </row>
    <row r="46" spans="1:2" x14ac:dyDescent="0.25">
      <c r="A46" s="9" t="s">
        <v>147</v>
      </c>
      <c r="B46" s="10">
        <v>829859.91</v>
      </c>
    </row>
    <row r="47" spans="1:2" x14ac:dyDescent="0.25">
      <c r="A47" s="9" t="s">
        <v>149</v>
      </c>
      <c r="B47" s="10">
        <v>134240.4</v>
      </c>
    </row>
    <row r="48" spans="1:2" x14ac:dyDescent="0.25">
      <c r="A48" s="9" t="s">
        <v>152</v>
      </c>
      <c r="B48" s="10">
        <v>30455.1</v>
      </c>
    </row>
    <row r="49" spans="1:2" x14ac:dyDescent="0.25">
      <c r="A49" s="9" t="s">
        <v>154</v>
      </c>
      <c r="B49" s="10">
        <v>95234.324999999997</v>
      </c>
    </row>
    <row r="50" spans="1:2" x14ac:dyDescent="0.25">
      <c r="A50" s="9" t="s">
        <v>156</v>
      </c>
      <c r="B50" s="10">
        <v>2579791.79</v>
      </c>
    </row>
    <row r="51" spans="1:2" x14ac:dyDescent="0.25">
      <c r="A51" s="9" t="s">
        <v>159</v>
      </c>
      <c r="B51" s="10">
        <v>880929.39999999991</v>
      </c>
    </row>
    <row r="52" spans="1:2" x14ac:dyDescent="0.25">
      <c r="A52" s="9" t="s">
        <v>161</v>
      </c>
      <c r="B52" s="10">
        <v>664684.34</v>
      </c>
    </row>
    <row r="53" spans="1:2" x14ac:dyDescent="0.25">
      <c r="A53" s="9" t="s">
        <v>163</v>
      </c>
      <c r="B53" s="10">
        <v>740130</v>
      </c>
    </row>
    <row r="54" spans="1:2" x14ac:dyDescent="0.25">
      <c r="A54" s="9" t="s">
        <v>165</v>
      </c>
      <c r="B54" s="10">
        <v>1250380</v>
      </c>
    </row>
    <row r="55" spans="1:2" x14ac:dyDescent="0.25">
      <c r="A55" s="9" t="s">
        <v>167</v>
      </c>
      <c r="B55" s="10">
        <v>2532864.6800000002</v>
      </c>
    </row>
    <row r="56" spans="1:2" x14ac:dyDescent="0.25">
      <c r="A56" s="9" t="s">
        <v>169</v>
      </c>
      <c r="B56" s="10">
        <v>379543.75</v>
      </c>
    </row>
    <row r="57" spans="1:2" x14ac:dyDescent="0.25">
      <c r="A57" s="9" t="s">
        <v>171</v>
      </c>
      <c r="B57" s="10">
        <v>2332438.17</v>
      </c>
    </row>
    <row r="58" spans="1:2" x14ac:dyDescent="0.25">
      <c r="A58" s="9" t="s">
        <v>173</v>
      </c>
      <c r="B58" s="10">
        <v>667982.24999999988</v>
      </c>
    </row>
    <row r="59" spans="1:2" x14ac:dyDescent="0.25">
      <c r="A59" s="9" t="s">
        <v>175</v>
      </c>
      <c r="B59" s="10">
        <v>1803191.71</v>
      </c>
    </row>
    <row r="60" spans="1:2" x14ac:dyDescent="0.25">
      <c r="A60" s="9" t="s">
        <v>177</v>
      </c>
      <c r="B60" s="10">
        <v>757341.02999999991</v>
      </c>
    </row>
    <row r="61" spans="1:2" x14ac:dyDescent="0.25">
      <c r="A61" s="9" t="s">
        <v>179</v>
      </c>
      <c r="B61" s="10">
        <v>513497.5</v>
      </c>
    </row>
    <row r="62" spans="1:2" x14ac:dyDescent="0.25">
      <c r="A62" s="9" t="s">
        <v>181</v>
      </c>
      <c r="B62" s="10">
        <v>1140656.7100000002</v>
      </c>
    </row>
    <row r="63" spans="1:2" x14ac:dyDescent="0.25">
      <c r="A63" s="9" t="s">
        <v>183</v>
      </c>
      <c r="B63" s="10">
        <v>165020.04</v>
      </c>
    </row>
    <row r="64" spans="1:2" x14ac:dyDescent="0.25">
      <c r="A64" s="9" t="s">
        <v>184</v>
      </c>
      <c r="B64" s="10">
        <v>1144029</v>
      </c>
    </row>
    <row r="65" spans="1:2" x14ac:dyDescent="0.25">
      <c r="A65" s="9" t="s">
        <v>186</v>
      </c>
      <c r="B65" s="10">
        <v>1257183</v>
      </c>
    </row>
    <row r="66" spans="1:2" x14ac:dyDescent="0.25">
      <c r="A66" s="9" t="s">
        <v>188</v>
      </c>
      <c r="B66" s="10">
        <v>2876940</v>
      </c>
    </row>
    <row r="67" spans="1:2" x14ac:dyDescent="0.25">
      <c r="A67" s="9" t="s">
        <v>190</v>
      </c>
      <c r="B67" s="10">
        <v>1056492.98</v>
      </c>
    </row>
    <row r="68" spans="1:2" x14ac:dyDescent="0.25">
      <c r="A68" s="9" t="s">
        <v>192</v>
      </c>
      <c r="B68" s="10">
        <v>2686041.5</v>
      </c>
    </row>
    <row r="69" spans="1:2" x14ac:dyDescent="0.25">
      <c r="A69" s="9" t="s">
        <v>194</v>
      </c>
      <c r="B69" s="10">
        <v>1713425.85</v>
      </c>
    </row>
    <row r="70" spans="1:2" x14ac:dyDescent="0.25">
      <c r="A70" s="9" t="s">
        <v>196</v>
      </c>
      <c r="B70" s="10">
        <v>97240.560000000012</v>
      </c>
    </row>
    <row r="71" spans="1:2" x14ac:dyDescent="0.25">
      <c r="A71" s="9" t="s">
        <v>198</v>
      </c>
      <c r="B71" s="10">
        <v>497477.5</v>
      </c>
    </row>
    <row r="72" spans="1:2" x14ac:dyDescent="0.25">
      <c r="A72" s="9" t="s">
        <v>200</v>
      </c>
      <c r="B72" s="10">
        <v>1998627</v>
      </c>
    </row>
    <row r="73" spans="1:2" x14ac:dyDescent="0.25">
      <c r="A73" s="9" t="s">
        <v>201</v>
      </c>
      <c r="B73" s="10">
        <v>2326353</v>
      </c>
    </row>
    <row r="74" spans="1:2" x14ac:dyDescent="0.25">
      <c r="A74" s="9" t="s">
        <v>203</v>
      </c>
      <c r="B74" s="10">
        <v>53551.799999999996</v>
      </c>
    </row>
    <row r="75" spans="1:2" x14ac:dyDescent="0.25">
      <c r="A75" s="9" t="s">
        <v>205</v>
      </c>
      <c r="B75" s="10">
        <v>1959650.4900000002</v>
      </c>
    </row>
    <row r="76" spans="1:2" x14ac:dyDescent="0.25">
      <c r="A76" s="9" t="s">
        <v>207</v>
      </c>
      <c r="B76" s="10">
        <v>1273906.25</v>
      </c>
    </row>
    <row r="77" spans="1:2" x14ac:dyDescent="0.25">
      <c r="A77" s="9" t="s">
        <v>209</v>
      </c>
      <c r="B77" s="10">
        <v>1392190.5</v>
      </c>
    </row>
    <row r="78" spans="1:2" x14ac:dyDescent="0.25">
      <c r="A78" s="9" t="s">
        <v>211</v>
      </c>
      <c r="B78" s="10">
        <v>3095841</v>
      </c>
    </row>
    <row r="79" spans="1:2" x14ac:dyDescent="0.25">
      <c r="A79" s="9" t="s">
        <v>213</v>
      </c>
      <c r="B79" s="10">
        <v>32262.6</v>
      </c>
    </row>
    <row r="80" spans="1:2" x14ac:dyDescent="0.25">
      <c r="A80" s="9" t="s">
        <v>215</v>
      </c>
      <c r="B80" s="10">
        <v>18460.32</v>
      </c>
    </row>
    <row r="81" spans="1:2" x14ac:dyDescent="0.25">
      <c r="A81" s="9" t="s">
        <v>217</v>
      </c>
      <c r="B81" s="10">
        <v>1908693</v>
      </c>
    </row>
    <row r="82" spans="1:2" x14ac:dyDescent="0.25">
      <c r="A82" s="9" t="s">
        <v>219</v>
      </c>
      <c r="B82" s="10">
        <v>367282.5</v>
      </c>
    </row>
    <row r="83" spans="1:2" x14ac:dyDescent="0.25">
      <c r="A83" s="9" t="s">
        <v>220</v>
      </c>
      <c r="B83" s="10">
        <v>1208622</v>
      </c>
    </row>
    <row r="84" spans="1:2" x14ac:dyDescent="0.25">
      <c r="A84" s="9" t="s">
        <v>221</v>
      </c>
      <c r="B84" s="10">
        <v>72292.37999999999</v>
      </c>
    </row>
    <row r="85" spans="1:2" x14ac:dyDescent="0.25">
      <c r="A85" s="9" t="s">
        <v>223</v>
      </c>
      <c r="B85" s="10">
        <v>23052.3</v>
      </c>
    </row>
    <row r="86" spans="1:2" x14ac:dyDescent="0.25">
      <c r="A86" s="9" t="s">
        <v>225</v>
      </c>
      <c r="B86" s="10">
        <v>43259.28</v>
      </c>
    </row>
    <row r="87" spans="1:2" x14ac:dyDescent="0.25">
      <c r="A87" s="9" t="s">
        <v>227</v>
      </c>
      <c r="B87" s="10">
        <v>48904.92</v>
      </c>
    </row>
    <row r="88" spans="1:2" x14ac:dyDescent="0.25">
      <c r="A88" s="9" t="s">
        <v>230</v>
      </c>
      <c r="B88" s="10">
        <v>1187520.625</v>
      </c>
    </row>
    <row r="89" spans="1:2" x14ac:dyDescent="0.25">
      <c r="A89" s="9" t="s">
        <v>232</v>
      </c>
      <c r="B89" s="10">
        <v>2293218</v>
      </c>
    </row>
    <row r="90" spans="1:2" x14ac:dyDescent="0.25">
      <c r="A90" s="9" t="s">
        <v>233</v>
      </c>
      <c r="B90" s="10">
        <v>129816.45</v>
      </c>
    </row>
    <row r="91" spans="1:2" x14ac:dyDescent="0.25">
      <c r="A91" s="9" t="s">
        <v>234</v>
      </c>
      <c r="B91" s="10">
        <v>65787.12</v>
      </c>
    </row>
    <row r="92" spans="1:2" x14ac:dyDescent="0.25">
      <c r="A92" s="9" t="s">
        <v>236</v>
      </c>
      <c r="B92" s="10">
        <v>33035.64</v>
      </c>
    </row>
    <row r="93" spans="1:2" x14ac:dyDescent="0.25">
      <c r="A93" s="9" t="s">
        <v>238</v>
      </c>
      <c r="B93" s="10">
        <v>126091.20000000001</v>
      </c>
    </row>
    <row r="94" spans="1:2" x14ac:dyDescent="0.25">
      <c r="A94" s="9" t="s">
        <v>240</v>
      </c>
      <c r="B94" s="10">
        <v>88729.95</v>
      </c>
    </row>
    <row r="95" spans="1:2" x14ac:dyDescent="0.25">
      <c r="A95" s="9" t="s">
        <v>242</v>
      </c>
      <c r="B95" s="10">
        <v>234233.75</v>
      </c>
    </row>
    <row r="96" spans="1:2" x14ac:dyDescent="0.25">
      <c r="A96" s="9" t="s">
        <v>244</v>
      </c>
      <c r="B96" s="10">
        <v>1440996.09</v>
      </c>
    </row>
    <row r="97" spans="1:2" x14ac:dyDescent="0.25">
      <c r="A97" s="9" t="s">
        <v>245</v>
      </c>
      <c r="B97" s="10">
        <v>356716.25</v>
      </c>
    </row>
    <row r="98" spans="1:2" x14ac:dyDescent="0.25">
      <c r="A98" s="9" t="s">
        <v>247</v>
      </c>
      <c r="B98" s="10">
        <v>67177.56</v>
      </c>
    </row>
    <row r="99" spans="1:2" x14ac:dyDescent="0.25">
      <c r="A99" s="9" t="s">
        <v>249</v>
      </c>
      <c r="B99" s="10">
        <v>46264.5</v>
      </c>
    </row>
    <row r="100" spans="1:2" x14ac:dyDescent="0.25">
      <c r="A100" s="9" t="s">
        <v>251</v>
      </c>
      <c r="B100" s="10">
        <v>855165</v>
      </c>
    </row>
    <row r="101" spans="1:2" x14ac:dyDescent="0.25">
      <c r="A101" s="9" t="s">
        <v>253</v>
      </c>
      <c r="B101" s="10">
        <v>51318.96</v>
      </c>
    </row>
    <row r="102" spans="1:2" x14ac:dyDescent="0.25">
      <c r="A102" s="9" t="s">
        <v>254</v>
      </c>
      <c r="B102" s="10">
        <v>1122655.79</v>
      </c>
    </row>
    <row r="103" spans="1:2" x14ac:dyDescent="0.25">
      <c r="A103" s="9" t="s">
        <v>255</v>
      </c>
      <c r="B103" s="10">
        <v>717517.5</v>
      </c>
    </row>
    <row r="104" spans="1:2" x14ac:dyDescent="0.25">
      <c r="A104" s="9" t="s">
        <v>256</v>
      </c>
      <c r="B104" s="10">
        <v>1105027.5</v>
      </c>
    </row>
    <row r="105" spans="1:2" x14ac:dyDescent="0.25">
      <c r="A105" s="9" t="s">
        <v>257</v>
      </c>
      <c r="B105" s="10">
        <v>1010538</v>
      </c>
    </row>
    <row r="106" spans="1:2" x14ac:dyDescent="0.25">
      <c r="A106" s="9" t="s">
        <v>259</v>
      </c>
      <c r="B106" s="10">
        <v>44741.024999999994</v>
      </c>
    </row>
    <row r="107" spans="1:2" x14ac:dyDescent="0.25">
      <c r="A107" s="9" t="s">
        <v>261</v>
      </c>
      <c r="B107" s="10">
        <v>52918.95</v>
      </c>
    </row>
    <row r="108" spans="1:2" x14ac:dyDescent="0.25">
      <c r="A108" s="9" t="s">
        <v>263</v>
      </c>
      <c r="B108" s="10">
        <v>1104828.75</v>
      </c>
    </row>
    <row r="109" spans="1:2" x14ac:dyDescent="0.25">
      <c r="A109" s="9" t="s">
        <v>264</v>
      </c>
      <c r="B109" s="10">
        <v>39432</v>
      </c>
    </row>
    <row r="110" spans="1:2" x14ac:dyDescent="0.25">
      <c r="A110" s="9" t="s">
        <v>265</v>
      </c>
      <c r="B110" s="10">
        <v>32837.699999999997</v>
      </c>
    </row>
    <row r="111" spans="1:2" x14ac:dyDescent="0.25">
      <c r="A111" s="9" t="s">
        <v>267</v>
      </c>
      <c r="B111" s="10">
        <v>76821.75</v>
      </c>
    </row>
    <row r="112" spans="1:2" x14ac:dyDescent="0.25">
      <c r="A112" s="9" t="s">
        <v>268</v>
      </c>
      <c r="B112" s="10">
        <v>23626.799999999999</v>
      </c>
    </row>
    <row r="113" spans="1:2" x14ac:dyDescent="0.25">
      <c r="A113" s="9" t="s">
        <v>269</v>
      </c>
      <c r="B113" s="10">
        <v>55561.32</v>
      </c>
    </row>
    <row r="114" spans="1:2" x14ac:dyDescent="0.25">
      <c r="A114" s="9" t="s">
        <v>270</v>
      </c>
      <c r="B114" s="10">
        <v>45238.8</v>
      </c>
    </row>
    <row r="115" spans="1:2" x14ac:dyDescent="0.25">
      <c r="A115" s="9" t="s">
        <v>271</v>
      </c>
      <c r="B115" s="10">
        <v>127970.24999999999</v>
      </c>
    </row>
    <row r="116" spans="1:2" x14ac:dyDescent="0.25">
      <c r="A116" s="9" t="s">
        <v>272</v>
      </c>
      <c r="B116" s="10">
        <v>18161.400000000001</v>
      </c>
    </row>
    <row r="117" spans="1:2" x14ac:dyDescent="0.25">
      <c r="A117" s="9" t="s">
        <v>273</v>
      </c>
      <c r="B117" s="10">
        <v>60088.68</v>
      </c>
    </row>
    <row r="118" spans="1:2" x14ac:dyDescent="0.25">
      <c r="A118" s="9" t="s">
        <v>274</v>
      </c>
      <c r="B118" s="10">
        <v>865668.75</v>
      </c>
    </row>
    <row r="119" spans="1:2" x14ac:dyDescent="0.25">
      <c r="A119" s="9" t="s">
        <v>275</v>
      </c>
      <c r="B119" s="10">
        <v>2908284</v>
      </c>
    </row>
    <row r="120" spans="1:2" x14ac:dyDescent="0.25">
      <c r="A120" s="9" t="s">
        <v>276</v>
      </c>
      <c r="B120" s="10">
        <v>352536.25</v>
      </c>
    </row>
    <row r="121" spans="1:2" x14ac:dyDescent="0.25">
      <c r="A121" s="9" t="s">
        <v>277</v>
      </c>
      <c r="B121" s="10">
        <v>313211.25</v>
      </c>
    </row>
    <row r="122" spans="1:2" x14ac:dyDescent="0.25">
      <c r="A122" s="9" t="s">
        <v>278</v>
      </c>
      <c r="B122" s="10">
        <v>44145.36</v>
      </c>
    </row>
    <row r="123" spans="1:2" x14ac:dyDescent="0.25">
      <c r="A123" s="9" t="s">
        <v>279</v>
      </c>
      <c r="B123" s="10">
        <v>68634.720000000001</v>
      </c>
    </row>
    <row r="124" spans="1:2" x14ac:dyDescent="0.25">
      <c r="A124" s="9" t="s">
        <v>280</v>
      </c>
      <c r="B124" s="10">
        <v>1464775.5</v>
      </c>
    </row>
    <row r="125" spans="1:2" x14ac:dyDescent="0.25">
      <c r="A125" s="9" t="s">
        <v>281</v>
      </c>
      <c r="B125" s="10">
        <v>965142.5</v>
      </c>
    </row>
    <row r="126" spans="1:2" x14ac:dyDescent="0.25">
      <c r="A126" s="9" t="s">
        <v>282</v>
      </c>
      <c r="B126" s="10">
        <v>33886.44</v>
      </c>
    </row>
    <row r="127" spans="1:2" x14ac:dyDescent="0.25">
      <c r="A127" s="9" t="s">
        <v>283</v>
      </c>
      <c r="B127" s="10">
        <v>28434</v>
      </c>
    </row>
    <row r="128" spans="1:2" x14ac:dyDescent="0.25">
      <c r="A128" s="9" t="s">
        <v>284</v>
      </c>
      <c r="B128" s="10">
        <v>280848.75</v>
      </c>
    </row>
    <row r="129" spans="1:2" x14ac:dyDescent="0.25">
      <c r="A129" s="9" t="s">
        <v>285</v>
      </c>
      <c r="B129" s="10">
        <v>432396</v>
      </c>
    </row>
    <row r="130" spans="1:2" x14ac:dyDescent="0.25">
      <c r="A130" s="9" t="s">
        <v>286</v>
      </c>
      <c r="B130" s="10">
        <v>1317144</v>
      </c>
    </row>
    <row r="131" spans="1:2" x14ac:dyDescent="0.25">
      <c r="A131" s="9" t="s">
        <v>287</v>
      </c>
      <c r="B131" s="10">
        <v>792408</v>
      </c>
    </row>
    <row r="132" spans="1:2" x14ac:dyDescent="0.25">
      <c r="A132" s="9" t="s">
        <v>288</v>
      </c>
      <c r="B132" s="10">
        <v>48264.36</v>
      </c>
    </row>
    <row r="133" spans="1:2" x14ac:dyDescent="0.25">
      <c r="A133" s="9" t="s">
        <v>289</v>
      </c>
      <c r="B133" s="10">
        <v>249012.5</v>
      </c>
    </row>
    <row r="134" spans="1:2" x14ac:dyDescent="0.25">
      <c r="A134" s="9" t="s">
        <v>290</v>
      </c>
      <c r="B134" s="10">
        <v>57994.8</v>
      </c>
    </row>
    <row r="135" spans="1:2" x14ac:dyDescent="0.25">
      <c r="A135" s="9" t="s">
        <v>291</v>
      </c>
      <c r="B135" s="10">
        <v>26199.599999999999</v>
      </c>
    </row>
    <row r="136" spans="1:2" x14ac:dyDescent="0.25">
      <c r="A136" s="9" t="s">
        <v>292</v>
      </c>
      <c r="B136" s="10">
        <v>34315.32</v>
      </c>
    </row>
    <row r="137" spans="1:2" x14ac:dyDescent="0.25">
      <c r="A137" s="9" t="s">
        <v>293</v>
      </c>
      <c r="B137" s="10">
        <v>543015</v>
      </c>
    </row>
    <row r="138" spans="1:2" x14ac:dyDescent="0.25">
      <c r="A138" s="9" t="s">
        <v>294</v>
      </c>
      <c r="B138" s="10">
        <v>18573.75</v>
      </c>
    </row>
    <row r="139" spans="1:2" x14ac:dyDescent="0.25">
      <c r="A139" s="9" t="s">
        <v>295</v>
      </c>
      <c r="B139" s="10">
        <v>62122.35</v>
      </c>
    </row>
    <row r="140" spans="1:2" x14ac:dyDescent="0.25">
      <c r="A140" s="9" t="s">
        <v>296</v>
      </c>
      <c r="B140" s="10">
        <v>60523.65</v>
      </c>
    </row>
    <row r="141" spans="1:2" x14ac:dyDescent="0.25">
      <c r="A141" s="9" t="s">
        <v>297</v>
      </c>
      <c r="B141" s="10">
        <v>392952.5</v>
      </c>
    </row>
    <row r="142" spans="1:2" x14ac:dyDescent="0.25">
      <c r="A142" s="9" t="s">
        <v>298</v>
      </c>
      <c r="B142" s="10">
        <v>49756.649999999994</v>
      </c>
    </row>
    <row r="143" spans="1:2" x14ac:dyDescent="0.25">
      <c r="A143" s="9" t="s">
        <v>299</v>
      </c>
      <c r="B143" s="10">
        <v>22731.300000000003</v>
      </c>
    </row>
    <row r="144" spans="1:2" x14ac:dyDescent="0.25">
      <c r="A144" s="9" t="s">
        <v>300</v>
      </c>
      <c r="B144" s="10">
        <v>733491</v>
      </c>
    </row>
    <row r="145" spans="1:2" x14ac:dyDescent="0.25">
      <c r="A145" s="9" t="s">
        <v>301</v>
      </c>
      <c r="B145" s="10">
        <v>58479.66</v>
      </c>
    </row>
    <row r="146" spans="1:2" x14ac:dyDescent="0.25">
      <c r="A146" s="9" t="s">
        <v>302</v>
      </c>
      <c r="B146" s="10">
        <v>371647.5</v>
      </c>
    </row>
    <row r="147" spans="1:2" x14ac:dyDescent="0.25">
      <c r="A147" s="9" t="s">
        <v>303</v>
      </c>
      <c r="B147" s="10">
        <v>1190898</v>
      </c>
    </row>
    <row r="148" spans="1:2" x14ac:dyDescent="0.25">
      <c r="A148" s="9" t="s">
        <v>304</v>
      </c>
      <c r="B148" s="10">
        <v>62485.8</v>
      </c>
    </row>
    <row r="149" spans="1:2" x14ac:dyDescent="0.25">
      <c r="A149" s="9" t="s">
        <v>305</v>
      </c>
      <c r="B149" s="10">
        <v>684630</v>
      </c>
    </row>
    <row r="150" spans="1:2" x14ac:dyDescent="0.25">
      <c r="A150" s="9" t="s">
        <v>306</v>
      </c>
      <c r="B150" s="10">
        <v>39780.720000000001</v>
      </c>
    </row>
    <row r="151" spans="1:2" x14ac:dyDescent="0.25">
      <c r="A151" s="9" t="s">
        <v>307</v>
      </c>
      <c r="B151" s="10">
        <v>370867.5</v>
      </c>
    </row>
    <row r="152" spans="1:2" x14ac:dyDescent="0.25">
      <c r="A152" s="9" t="s">
        <v>308</v>
      </c>
      <c r="B152" s="10">
        <v>861435</v>
      </c>
    </row>
    <row r="153" spans="1:2" x14ac:dyDescent="0.25">
      <c r="A153" s="9" t="s">
        <v>309</v>
      </c>
      <c r="B153" s="10">
        <v>88198.875</v>
      </c>
    </row>
  </sheetData>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4097" r:id="rId5" name="Scroll Bar 1">
              <controlPr defaultSize="0" autoPict="0">
                <anchor>
                  <from>
                    <xdr:col>5</xdr:col>
                    <xdr:colOff>209550</xdr:colOff>
                    <xdr:row>5</xdr:row>
                    <xdr:rowOff>123825</xdr:rowOff>
                  </from>
                  <to>
                    <xdr:col>5</xdr:col>
                    <xdr:colOff>457200</xdr:colOff>
                    <xdr:row>11</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S11" sqref="S11"/>
    </sheetView>
  </sheetViews>
  <sheetFormatPr defaultRowHeight="15" x14ac:dyDescent="0.25"/>
  <cols>
    <col min="1" max="1" width="13.140625" customWidth="1"/>
    <col min="2" max="2" width="12.140625" customWidth="1"/>
  </cols>
  <sheetData>
    <row r="3" spans="1:2" x14ac:dyDescent="0.25">
      <c r="A3" s="8" t="s">
        <v>315</v>
      </c>
      <c r="B3" t="s">
        <v>310</v>
      </c>
    </row>
    <row r="4" spans="1:2" x14ac:dyDescent="0.25">
      <c r="A4" s="9" t="s">
        <v>37</v>
      </c>
      <c r="B4" s="4">
        <v>10706775.540000003</v>
      </c>
    </row>
    <row r="5" spans="1:2" x14ac:dyDescent="0.25">
      <c r="A5" s="9" t="s">
        <v>41</v>
      </c>
      <c r="B5" s="4">
        <v>16979966.499999996</v>
      </c>
    </row>
    <row r="6" spans="1:2" x14ac:dyDescent="0.25">
      <c r="A6" s="9" t="s">
        <v>46</v>
      </c>
      <c r="B6" s="4">
        <v>17723114.550000008</v>
      </c>
    </row>
    <row r="7" spans="1:2" x14ac:dyDescent="0.25">
      <c r="A7" s="9" t="s">
        <v>51</v>
      </c>
      <c r="B7" s="4">
        <v>14334370.655000003</v>
      </c>
    </row>
    <row r="8" spans="1:2" x14ac:dyDescent="0.25">
      <c r="A8" s="9" t="s">
        <v>59</v>
      </c>
      <c r="B8" s="4">
        <v>12460671.975</v>
      </c>
    </row>
    <row r="9" spans="1:2" x14ac:dyDescent="0.25">
      <c r="A9" s="9" t="s">
        <v>54</v>
      </c>
      <c r="B9" s="4">
        <v>14437517.599999998</v>
      </c>
    </row>
    <row r="10" spans="1:2" x14ac:dyDescent="0.25">
      <c r="A10" s="9" t="s">
        <v>65</v>
      </c>
      <c r="B10" s="4">
        <v>18449987.640000001</v>
      </c>
    </row>
    <row r="11" spans="1:2" x14ac:dyDescent="0.25">
      <c r="A11" s="9" t="s">
        <v>29</v>
      </c>
      <c r="B11" s="4">
        <v>13633945.799999995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B6" sqref="B6"/>
    </sheetView>
  </sheetViews>
  <sheetFormatPr defaultRowHeight="15" x14ac:dyDescent="0.25"/>
  <cols>
    <col min="1" max="1" width="16.28515625" customWidth="1"/>
    <col min="2" max="2" width="12.140625" customWidth="1"/>
    <col min="5" max="5" width="16.28515625" customWidth="1"/>
    <col min="6" max="6" width="8.42578125" customWidth="1"/>
  </cols>
  <sheetData>
    <row r="3" spans="1:6" x14ac:dyDescent="0.25">
      <c r="A3" s="8" t="s">
        <v>315</v>
      </c>
      <c r="B3" t="s">
        <v>310</v>
      </c>
      <c r="E3" t="s">
        <v>318</v>
      </c>
      <c r="F3" t="s">
        <v>319</v>
      </c>
    </row>
    <row r="4" spans="1:6" x14ac:dyDescent="0.25">
      <c r="A4" s="9" t="s">
        <v>47</v>
      </c>
      <c r="B4" s="11">
        <v>1.5165914188862551E-2</v>
      </c>
      <c r="E4" s="9" t="s">
        <v>47</v>
      </c>
      <c r="F4" s="11">
        <v>1.5165914188862551E-2</v>
      </c>
    </row>
    <row r="5" spans="1:6" x14ac:dyDescent="0.25">
      <c r="A5" s="9" t="s">
        <v>21</v>
      </c>
      <c r="B5" s="11">
        <v>0.16518400786390008</v>
      </c>
      <c r="E5" s="9" t="s">
        <v>21</v>
      </c>
      <c r="F5" s="11">
        <v>0.16518400786390008</v>
      </c>
    </row>
    <row r="6" spans="1:6" x14ac:dyDescent="0.25">
      <c r="A6" s="9" t="s">
        <v>42</v>
      </c>
      <c r="B6" s="11">
        <v>0.44222921495540313</v>
      </c>
      <c r="E6" s="9" t="s">
        <v>42</v>
      </c>
      <c r="F6" s="11">
        <v>0.44222921495540313</v>
      </c>
    </row>
    <row r="7" spans="1:6" x14ac:dyDescent="0.25">
      <c r="A7" s="9" t="s">
        <v>30</v>
      </c>
      <c r="B7" s="11">
        <v>2.0061958190274443E-2</v>
      </c>
      <c r="E7" s="9" t="s">
        <v>30</v>
      </c>
      <c r="F7" s="11">
        <v>2.0061958190274443E-2</v>
      </c>
    </row>
    <row r="8" spans="1:6" x14ac:dyDescent="0.25">
      <c r="A8" s="9" t="s">
        <v>38</v>
      </c>
      <c r="B8" s="11">
        <v>0.35735890480155985</v>
      </c>
      <c r="E8" s="9" t="s">
        <v>38</v>
      </c>
      <c r="F8" s="11">
        <v>0.35735890480155985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
  <sheetViews>
    <sheetView workbookViewId="0">
      <selection activeCell="I21" sqref="I21"/>
    </sheetView>
  </sheetViews>
  <sheetFormatPr defaultRowHeight="15" x14ac:dyDescent="0.25"/>
  <cols>
    <col min="1" max="1" width="13.140625" customWidth="1"/>
    <col min="2" max="2" width="12.5703125" customWidth="1"/>
  </cols>
  <sheetData>
    <row r="3" spans="1:2" x14ac:dyDescent="0.25">
      <c r="A3" s="8" t="s">
        <v>315</v>
      </c>
      <c r="B3" t="s">
        <v>311</v>
      </c>
    </row>
    <row r="4" spans="1:2" x14ac:dyDescent="0.25">
      <c r="A4" s="9">
        <v>2021</v>
      </c>
      <c r="B4" s="4">
        <v>3878464.51</v>
      </c>
    </row>
    <row r="5" spans="1:2" x14ac:dyDescent="0.25">
      <c r="A5" s="14" t="s">
        <v>33</v>
      </c>
      <c r="B5" s="13">
        <v>862635.18000000017</v>
      </c>
    </row>
    <row r="6" spans="1:2" x14ac:dyDescent="0.25">
      <c r="A6" s="14" t="s">
        <v>62</v>
      </c>
      <c r="B6" s="13">
        <v>316721.14</v>
      </c>
    </row>
    <row r="7" spans="1:2" x14ac:dyDescent="0.25">
      <c r="A7" s="14" t="s">
        <v>87</v>
      </c>
      <c r="B7" s="13">
        <v>116139.62</v>
      </c>
    </row>
    <row r="8" spans="1:2" x14ac:dyDescent="0.25">
      <c r="A8" s="14" t="s">
        <v>72</v>
      </c>
      <c r="B8" s="13">
        <v>266621.7</v>
      </c>
    </row>
    <row r="9" spans="1:2" x14ac:dyDescent="0.25">
      <c r="A9" s="14" t="s">
        <v>109</v>
      </c>
      <c r="B9" s="13">
        <v>276537.58999999997</v>
      </c>
    </row>
    <row r="10" spans="1:2" x14ac:dyDescent="0.25">
      <c r="A10" s="14" t="s">
        <v>151</v>
      </c>
      <c r="B10" s="13">
        <v>236038.40999999997</v>
      </c>
    </row>
    <row r="11" spans="1:2" x14ac:dyDescent="0.25">
      <c r="A11" s="14" t="s">
        <v>49</v>
      </c>
      <c r="B11" s="13">
        <v>451342.83000000007</v>
      </c>
    </row>
    <row r="12" spans="1:2" x14ac:dyDescent="0.25">
      <c r="A12" s="14" t="s">
        <v>44</v>
      </c>
      <c r="B12" s="13">
        <v>453037.04999999993</v>
      </c>
    </row>
    <row r="13" spans="1:2" x14ac:dyDescent="0.25">
      <c r="A13" s="14" t="s">
        <v>25</v>
      </c>
      <c r="B13" s="13">
        <v>315856.38</v>
      </c>
    </row>
    <row r="14" spans="1:2" x14ac:dyDescent="0.25">
      <c r="A14" s="14" t="s">
        <v>90</v>
      </c>
      <c r="B14" s="13">
        <v>224146.36000000002</v>
      </c>
    </row>
    <row r="15" spans="1:2" x14ac:dyDescent="0.25">
      <c r="A15" s="14" t="s">
        <v>76</v>
      </c>
      <c r="B15" s="13">
        <v>31312.53</v>
      </c>
    </row>
    <row r="16" spans="1:2" x14ac:dyDescent="0.25">
      <c r="A16" s="14" t="s">
        <v>80</v>
      </c>
      <c r="B16" s="13">
        <v>328075.71999999997</v>
      </c>
    </row>
    <row r="17" spans="1:2" x14ac:dyDescent="0.25">
      <c r="A17" s="9">
        <v>2022</v>
      </c>
      <c r="B17" s="13">
        <v>13015237.750000002</v>
      </c>
    </row>
    <row r="18" spans="1:2" x14ac:dyDescent="0.25">
      <c r="A18" s="14" t="s">
        <v>33</v>
      </c>
      <c r="B18" s="13">
        <v>989375.92999999993</v>
      </c>
    </row>
    <row r="19" spans="1:2" x14ac:dyDescent="0.25">
      <c r="A19" s="14" t="s">
        <v>62</v>
      </c>
      <c r="B19" s="13">
        <v>607889.98499999999</v>
      </c>
    </row>
    <row r="20" spans="1:2" x14ac:dyDescent="0.25">
      <c r="A20" s="14" t="s">
        <v>87</v>
      </c>
      <c r="B20" s="13">
        <v>1045128.38</v>
      </c>
    </row>
    <row r="21" spans="1:2" x14ac:dyDescent="0.25">
      <c r="A21" s="14" t="s">
        <v>72</v>
      </c>
      <c r="B21" s="13">
        <v>1296628.58</v>
      </c>
    </row>
    <row r="22" spans="1:2" x14ac:dyDescent="0.25">
      <c r="A22" s="14" t="s">
        <v>109</v>
      </c>
      <c r="B22" s="13">
        <v>1282178.0250000004</v>
      </c>
    </row>
    <row r="23" spans="1:2" x14ac:dyDescent="0.25">
      <c r="A23" s="14" t="s">
        <v>151</v>
      </c>
      <c r="B23" s="13">
        <v>1026823.74</v>
      </c>
    </row>
    <row r="24" spans="1:2" x14ac:dyDescent="0.25">
      <c r="A24" s="14" t="s">
        <v>49</v>
      </c>
      <c r="B24" s="13">
        <v>1485010.96</v>
      </c>
    </row>
    <row r="25" spans="1:2" x14ac:dyDescent="0.25">
      <c r="A25" s="14" t="s">
        <v>44</v>
      </c>
      <c r="B25" s="13">
        <v>1266488.1699999997</v>
      </c>
    </row>
    <row r="26" spans="1:2" x14ac:dyDescent="0.25">
      <c r="A26" s="14" t="s">
        <v>25</v>
      </c>
      <c r="B26" s="13">
        <v>993297.7649999999</v>
      </c>
    </row>
    <row r="27" spans="1:2" x14ac:dyDescent="0.25">
      <c r="A27" s="14" t="s">
        <v>90</v>
      </c>
      <c r="B27" s="13">
        <v>502491.80999999982</v>
      </c>
    </row>
    <row r="28" spans="1:2" x14ac:dyDescent="0.25">
      <c r="A28" s="14" t="s">
        <v>76</v>
      </c>
      <c r="B28" s="13">
        <v>1271140.2900000003</v>
      </c>
    </row>
    <row r="29" spans="1:2" x14ac:dyDescent="0.25">
      <c r="A29" s="14" t="s">
        <v>80</v>
      </c>
      <c r="B29" s="13">
        <v>1248784.1150000002</v>
      </c>
    </row>
    <row r="30" spans="1:2" x14ac:dyDescent="0.25">
      <c r="A30" s="9" t="s">
        <v>316</v>
      </c>
      <c r="B30" s="4">
        <v>16893702.260000002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6" sqref="A6"/>
    </sheetView>
  </sheetViews>
  <sheetFormatPr defaultRowHeight="15" x14ac:dyDescent="0.25"/>
  <cols>
    <col min="1" max="1" width="13.140625" customWidth="1"/>
    <col min="2" max="2" width="16.7109375" customWidth="1"/>
  </cols>
  <sheetData>
    <row r="3" spans="1:2" x14ac:dyDescent="0.25">
      <c r="A3" s="8" t="s">
        <v>315</v>
      </c>
      <c r="B3" t="s">
        <v>312</v>
      </c>
    </row>
    <row r="4" spans="1:2" x14ac:dyDescent="0.25">
      <c r="A4" s="9" t="s">
        <v>97</v>
      </c>
      <c r="B4" s="4">
        <v>155315</v>
      </c>
    </row>
    <row r="5" spans="1:2" x14ac:dyDescent="0.25">
      <c r="A5" s="9" t="s">
        <v>70</v>
      </c>
      <c r="B5" s="4">
        <v>146846</v>
      </c>
    </row>
    <row r="6" spans="1:2" x14ac:dyDescent="0.25">
      <c r="A6" s="9" t="s">
        <v>28</v>
      </c>
      <c r="B6" s="4">
        <v>154198</v>
      </c>
    </row>
    <row r="7" spans="1:2" x14ac:dyDescent="0.25">
      <c r="A7" s="9" t="s">
        <v>36</v>
      </c>
      <c r="B7" s="4">
        <v>338239.5</v>
      </c>
    </row>
    <row r="8" spans="1:2" x14ac:dyDescent="0.25">
      <c r="A8" s="9" t="s">
        <v>58</v>
      </c>
      <c r="B8" s="4">
        <v>162424.5</v>
      </c>
    </row>
    <row r="9" spans="1:2" x14ac:dyDescent="0.25">
      <c r="A9" s="9" t="s">
        <v>64</v>
      </c>
      <c r="B9" s="4">
        <v>168783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6"/>
  <sheetViews>
    <sheetView workbookViewId="0">
      <selection activeCell="C17" sqref="C17"/>
    </sheetView>
  </sheetViews>
  <sheetFormatPr defaultRowHeight="15" x14ac:dyDescent="0.25"/>
  <cols>
    <col min="1" max="1" width="13.140625" customWidth="1"/>
    <col min="2" max="2" width="7.28515625" customWidth="1"/>
    <col min="3" max="3" width="11" customWidth="1"/>
    <col min="5" max="5" width="16.28515625" customWidth="1"/>
    <col min="7" max="7" width="11" customWidth="1"/>
  </cols>
  <sheetData>
    <row r="3" spans="1:7" x14ac:dyDescent="0.25">
      <c r="A3" s="8" t="s">
        <v>310</v>
      </c>
    </row>
    <row r="4" spans="1:7" x14ac:dyDescent="0.25">
      <c r="A4" s="8" t="s">
        <v>19</v>
      </c>
      <c r="B4" s="8" t="s">
        <v>17</v>
      </c>
      <c r="C4" t="s">
        <v>320</v>
      </c>
      <c r="E4" s="5" t="s">
        <v>19</v>
      </c>
      <c r="F4" s="5" t="s">
        <v>17</v>
      </c>
      <c r="G4" s="5" t="s">
        <v>321</v>
      </c>
    </row>
    <row r="5" spans="1:7" x14ac:dyDescent="0.25">
      <c r="A5" t="s">
        <v>97</v>
      </c>
      <c r="B5">
        <v>2021</v>
      </c>
      <c r="C5" s="13">
        <v>3519132.5300000003</v>
      </c>
      <c r="E5" s="15" t="s">
        <v>97</v>
      </c>
      <c r="F5" t="s">
        <v>322</v>
      </c>
      <c r="G5" s="13">
        <v>3519132.5300000003</v>
      </c>
    </row>
    <row r="6" spans="1:7" ht="15" customHeight="1" x14ac:dyDescent="0.25">
      <c r="A6" t="s">
        <v>97</v>
      </c>
      <c r="B6">
        <v>2022</v>
      </c>
      <c r="C6" s="13">
        <v>14227983.529999997</v>
      </c>
      <c r="E6" s="16" t="s">
        <v>97</v>
      </c>
      <c r="F6" t="s">
        <v>324</v>
      </c>
      <c r="G6" s="13">
        <v>14227983.529999997</v>
      </c>
    </row>
    <row r="7" spans="1:7" x14ac:dyDescent="0.25">
      <c r="A7" t="s">
        <v>70</v>
      </c>
      <c r="B7">
        <v>2021</v>
      </c>
      <c r="C7" s="13">
        <v>1406865.86</v>
      </c>
      <c r="E7" s="15" t="s">
        <v>70</v>
      </c>
      <c r="F7" t="s">
        <v>323</v>
      </c>
      <c r="G7" s="13">
        <v>1406865.86</v>
      </c>
    </row>
    <row r="8" spans="1:7" ht="15" customHeight="1" x14ac:dyDescent="0.25">
      <c r="A8" t="s">
        <v>70</v>
      </c>
      <c r="B8">
        <v>2022</v>
      </c>
      <c r="C8" s="13">
        <v>12408442.025000002</v>
      </c>
      <c r="E8" s="16" t="s">
        <v>70</v>
      </c>
      <c r="F8" t="s">
        <v>324</v>
      </c>
      <c r="G8" s="13">
        <v>12408442.025000002</v>
      </c>
    </row>
    <row r="9" spans="1:7" x14ac:dyDescent="0.25">
      <c r="A9" t="s">
        <v>28</v>
      </c>
      <c r="B9">
        <v>2021</v>
      </c>
      <c r="C9" s="13">
        <v>3975783.0400000005</v>
      </c>
      <c r="E9" s="15" t="s">
        <v>28</v>
      </c>
      <c r="F9" t="s">
        <v>323</v>
      </c>
      <c r="G9" s="13">
        <v>3975783.0400000005</v>
      </c>
    </row>
    <row r="10" spans="1:7" ht="15" customHeight="1" x14ac:dyDescent="0.25">
      <c r="A10" t="s">
        <v>28</v>
      </c>
      <c r="B10">
        <v>2022</v>
      </c>
      <c r="C10" s="13">
        <v>11415018.839999996</v>
      </c>
      <c r="E10" s="16" t="s">
        <v>28</v>
      </c>
      <c r="F10" t="s">
        <v>324</v>
      </c>
      <c r="G10" s="13">
        <v>11415018.839999996</v>
      </c>
    </row>
    <row r="11" spans="1:7" x14ac:dyDescent="0.25">
      <c r="A11" t="s">
        <v>36</v>
      </c>
      <c r="B11">
        <v>2021</v>
      </c>
      <c r="C11" s="13">
        <v>5914747.0900000008</v>
      </c>
      <c r="E11" s="15" t="s">
        <v>36</v>
      </c>
      <c r="F11" t="s">
        <v>323</v>
      </c>
      <c r="G11" s="13">
        <v>5914747.0900000008</v>
      </c>
    </row>
    <row r="12" spans="1:7" ht="15" customHeight="1" x14ac:dyDescent="0.25">
      <c r="A12" t="s">
        <v>36</v>
      </c>
      <c r="B12">
        <v>2022</v>
      </c>
      <c r="C12" s="13">
        <v>27096396.860000007</v>
      </c>
      <c r="E12" s="16" t="s">
        <v>36</v>
      </c>
      <c r="F12" t="s">
        <v>324</v>
      </c>
      <c r="G12" s="13">
        <v>27096396.860000007</v>
      </c>
    </row>
    <row r="13" spans="1:7" x14ac:dyDescent="0.25">
      <c r="A13" t="s">
        <v>58</v>
      </c>
      <c r="B13">
        <v>2021</v>
      </c>
      <c r="C13" s="13">
        <v>6197299.7599999998</v>
      </c>
      <c r="E13" s="15" t="s">
        <v>58</v>
      </c>
      <c r="F13" t="s">
        <v>323</v>
      </c>
      <c r="G13" s="13">
        <v>6197299.7599999998</v>
      </c>
    </row>
    <row r="14" spans="1:7" ht="15" customHeight="1" x14ac:dyDescent="0.25">
      <c r="A14" t="s">
        <v>58</v>
      </c>
      <c r="B14">
        <v>2022</v>
      </c>
      <c r="C14" s="13">
        <v>12052759.705</v>
      </c>
      <c r="E14" s="16" t="s">
        <v>58</v>
      </c>
      <c r="F14" t="s">
        <v>324</v>
      </c>
      <c r="G14" s="13">
        <v>12052759.705</v>
      </c>
    </row>
    <row r="15" spans="1:7" x14ac:dyDescent="0.25">
      <c r="A15" t="s">
        <v>64</v>
      </c>
      <c r="B15">
        <v>2021</v>
      </c>
      <c r="C15" s="13">
        <v>5401427.2300000004</v>
      </c>
      <c r="E15" s="15" t="s">
        <v>64</v>
      </c>
      <c r="F15" t="s">
        <v>323</v>
      </c>
      <c r="G15" s="13">
        <v>5401427.2300000004</v>
      </c>
    </row>
    <row r="16" spans="1:7" ht="15" customHeight="1" x14ac:dyDescent="0.25">
      <c r="A16" t="s">
        <v>64</v>
      </c>
      <c r="B16">
        <v>2022</v>
      </c>
      <c r="C16" s="13">
        <v>15110493.789999997</v>
      </c>
      <c r="E16" s="16" t="s">
        <v>64</v>
      </c>
      <c r="F16" t="s">
        <v>324</v>
      </c>
      <c r="G16" s="13">
        <v>15110493.789999997</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Sales Dashboard</vt:lpstr>
      <vt:lpstr>DATA ANALYSIS</vt:lpstr>
      <vt:lpstr>sales &amp; profit  by month</vt:lpstr>
      <vt:lpstr>Sales Generated by Customers</vt:lpstr>
      <vt:lpstr> Sales  by  Country</vt:lpstr>
      <vt:lpstr>Sales breakup by Segment</vt:lpstr>
      <vt:lpstr>Profit generated  by month</vt:lpstr>
      <vt:lpstr>Unit solid Splits</vt:lpstr>
      <vt:lpstr>Sheet8</vt:lpstr>
      <vt:lpstr>Sales Data</vt:lpstr>
      <vt:lpstr>'Sales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hp</cp:lastModifiedBy>
  <dcterms:created xsi:type="dcterms:W3CDTF">2024-01-17T04:19:05Z</dcterms:created>
  <dcterms:modified xsi:type="dcterms:W3CDTF">2024-12-10T16:31:12Z</dcterms:modified>
</cp:coreProperties>
</file>