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.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61e197ebf8264ff0" Type="http://schemas.microsoft.com/office/2007/relationships/ui/extensibility" Target="customUI/customUI14.xml"/><Relationship Id="R2dac8f08ce69443e" Type="http://schemas.microsoft.com/office/2006/relationships/ui/extensibility" Target="customUI/customUI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a5871c328f077b8/H2E/Templates/"/>
    </mc:Choice>
  </mc:AlternateContent>
  <xr:revisionPtr revIDLastSave="0" documentId="8_{C7180BE6-53B5-44B9-B9D9-3DF05259D640}" xr6:coauthVersionLast="47" xr6:coauthVersionMax="47" xr10:uidLastSave="{00000000-0000-0000-0000-000000000000}"/>
  <workbookProtection workbookAlgorithmName="SHA-512" workbookHashValue="6sJ7ORr303GzPgC+iMTbuk0qnz84Xw6hYjJ9JqqVHec/HC9bWBu3kEMLTmRtKUtz41D6rshfXwlMw91yYsDk7w==" workbookSaltValue="n1OT0d9fiAf7lOfg8WlZzQ==" workbookSpinCount="100000" lockStructure="1"/>
  <bookViews>
    <workbookView xWindow="-120" yWindow="-120" windowWidth="29040" windowHeight="15720" xr2:uid="{00000000-000D-0000-FFFF-FFFF00000000}"/>
  </bookViews>
  <sheets>
    <sheet name="Prepaid Accou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13" i="1" s="1"/>
  <c r="E8" i="1"/>
  <c r="C8" i="1"/>
  <c r="C13" i="1" s="1"/>
  <c r="E13" i="1" l="1"/>
  <c r="A14" i="1"/>
  <c r="C14" i="1" s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G13" i="1" l="1"/>
  <c r="I13" i="1" s="1"/>
  <c r="A15" i="1"/>
  <c r="E14" i="1"/>
  <c r="D14" i="1"/>
  <c r="G14" i="1" s="1"/>
  <c r="A16" i="1" l="1"/>
  <c r="D15" i="1"/>
  <c r="C15" i="1"/>
  <c r="E15" i="1"/>
  <c r="I14" i="1"/>
  <c r="G15" i="1" l="1"/>
  <c r="I15" i="1" s="1"/>
  <c r="C16" i="1"/>
  <c r="E16" i="1"/>
  <c r="D16" i="1"/>
  <c r="A17" i="1"/>
  <c r="G16" i="1" l="1"/>
  <c r="I16" i="1" s="1"/>
  <c r="A18" i="1"/>
  <c r="E17" i="1"/>
  <c r="D17" i="1"/>
  <c r="D18" i="1" s="1"/>
  <c r="C17" i="1"/>
  <c r="G17" i="1" l="1"/>
  <c r="I17" i="1" s="1"/>
  <c r="A19" i="1"/>
  <c r="E18" i="1"/>
  <c r="C18" i="1"/>
  <c r="G18" i="1" l="1"/>
  <c r="I18" i="1" s="1"/>
  <c r="A20" i="1"/>
  <c r="E19" i="1"/>
  <c r="D19" i="1"/>
  <c r="C19" i="1"/>
  <c r="C20" i="1" s="1"/>
  <c r="G19" i="1" l="1"/>
  <c r="I19" i="1" s="1"/>
  <c r="A21" i="1"/>
  <c r="E20" i="1"/>
  <c r="G20" i="1" s="1"/>
  <c r="D20" i="1"/>
  <c r="A22" i="1" l="1"/>
  <c r="E21" i="1"/>
  <c r="D21" i="1"/>
  <c r="C21" i="1"/>
  <c r="I20" i="1"/>
  <c r="G21" i="1" l="1"/>
  <c r="I21" i="1" s="1"/>
  <c r="A23" i="1"/>
  <c r="E22" i="1"/>
  <c r="D22" i="1"/>
  <c r="C22" i="1"/>
  <c r="C23" i="1" s="1"/>
  <c r="G22" i="1" l="1"/>
  <c r="I22" i="1" s="1"/>
  <c r="A24" i="1"/>
  <c r="E23" i="1"/>
  <c r="G23" i="1" s="1"/>
  <c r="D23" i="1"/>
  <c r="D24" i="1"/>
  <c r="D25" i="1" s="1"/>
  <c r="I23" i="1" l="1"/>
  <c r="D26" i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C24" i="1"/>
  <c r="C25" i="1" s="1"/>
  <c r="C26" i="1" s="1"/>
  <c r="E24" i="1"/>
  <c r="E25" i="1" l="1"/>
  <c r="G24" i="1"/>
  <c r="I24" i="1" s="1"/>
  <c r="E26" i="1"/>
  <c r="D32" i="1"/>
  <c r="C32" i="1"/>
  <c r="A43" i="1"/>
  <c r="C33" i="1" l="1"/>
  <c r="E32" i="1"/>
  <c r="D33" i="1"/>
  <c r="C34" i="1" l="1"/>
  <c r="D34" i="1"/>
  <c r="D35" i="1" s="1"/>
  <c r="G32" i="1"/>
  <c r="I32" i="1" s="1"/>
  <c r="E33" i="1"/>
  <c r="C35" i="1" l="1"/>
  <c r="C36" i="1" s="1"/>
  <c r="E34" i="1"/>
  <c r="D36" i="1"/>
  <c r="G33" i="1"/>
  <c r="I33" i="1" s="1"/>
  <c r="C38" i="1" l="1"/>
  <c r="C37" i="1"/>
  <c r="C39" i="1" s="1"/>
  <c r="G34" i="1"/>
  <c r="I34" i="1" s="1"/>
  <c r="E35" i="1"/>
  <c r="D37" i="1"/>
  <c r="D38" i="1" s="1"/>
  <c r="D39" i="1" s="1"/>
  <c r="C40" i="1" l="1"/>
  <c r="C41" i="1" s="1"/>
  <c r="G35" i="1"/>
  <c r="I35" i="1" s="1"/>
  <c r="E36" i="1"/>
  <c r="D40" i="1"/>
  <c r="D41" i="1" s="1"/>
  <c r="D42" i="1" s="1"/>
  <c r="D43" i="1" s="1"/>
  <c r="D44" i="1" s="1"/>
  <c r="D45" i="1" s="1"/>
  <c r="C42" i="1" l="1"/>
  <c r="C43" i="1" s="1"/>
  <c r="G36" i="1"/>
  <c r="I36" i="1" s="1"/>
  <c r="E37" i="1"/>
  <c r="E38" i="1" s="1"/>
  <c r="C44" i="1" l="1"/>
  <c r="C45" i="1" s="1"/>
  <c r="G37" i="1"/>
  <c r="I37" i="1" s="1"/>
  <c r="E39" i="1"/>
  <c r="G39" i="1" s="1"/>
  <c r="I39" i="1" s="1"/>
  <c r="G38" i="1"/>
  <c r="I38" i="1" s="1"/>
  <c r="E40" i="1" l="1"/>
  <c r="E41" i="1" s="1"/>
  <c r="E42" i="1" s="1"/>
  <c r="E43" i="1" s="1"/>
  <c r="G41" i="1"/>
  <c r="I41" i="1" s="1"/>
  <c r="G40" i="1"/>
  <c r="I40" i="1" s="1"/>
  <c r="G43" i="1"/>
  <c r="I43" i="1" s="1"/>
  <c r="G42" i="1" l="1"/>
  <c r="I42" i="1" s="1"/>
  <c r="E44" i="1"/>
  <c r="E45" i="1" s="1"/>
</calcChain>
</file>

<file path=xl/sharedStrings.xml><?xml version="1.0" encoding="utf-8"?>
<sst xmlns="http://schemas.openxmlformats.org/spreadsheetml/2006/main" count="25" uniqueCount="17">
  <si>
    <t>Item</t>
  </si>
  <si>
    <t>Car Insurance</t>
  </si>
  <si>
    <t>Property Tax</t>
  </si>
  <si>
    <t>First Period</t>
  </si>
  <si>
    <t>Duration (Periods)</t>
  </si>
  <si>
    <t>Period</t>
  </si>
  <si>
    <t>Month</t>
  </si>
  <si>
    <t>Period Cost</t>
  </si>
  <si>
    <t>Starting Balance</t>
  </si>
  <si>
    <t>Subscription</t>
  </si>
  <si>
    <t>Total Amortized Cost</t>
  </si>
  <si>
    <t>Ending Balance</t>
  </si>
  <si>
    <t>Amortization Cost Per Period</t>
  </si>
  <si>
    <t>Prepaid Balance</t>
  </si>
  <si>
    <t>GL Balance</t>
  </si>
  <si>
    <t>Difference</t>
  </si>
  <si>
    <t>PREPAID RECONCILIATION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</si>
</sst>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mm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2" borderId="0" xfId="1" applyNumberFormat="1" applyFont="1" applyFill="1" applyAlignment="1"/>
    <xf numFmtId="44" fontId="0" fillId="2" borderId="0" xfId="1" applyFont="1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left"/>
    </xf>
    <xf numFmtId="44" fontId="0" fillId="2" borderId="0" xfId="0" applyNumberFormat="1" applyFill="1"/>
    <xf numFmtId="0" fontId="2" fillId="2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44" fontId="2" fillId="2" borderId="0" xfId="1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/>
    <xf numFmtId="0" fontId="2" fillId="5" borderId="1" xfId="0" applyFont="1" applyFill="1" applyBorder="1" applyProtection="1">
      <protection locked="0"/>
    </xf>
    <xf numFmtId="44" fontId="1" fillId="6" borderId="1" xfId="1" applyFont="1" applyFill="1" applyBorder="1" applyProtection="1">
      <protection locked="0"/>
    </xf>
    <xf numFmtId="0" fontId="0" fillId="6" borderId="1" xfId="0" applyFill="1" applyBorder="1" applyAlignment="1" applyProtection="1">
      <alignment horizontal="center"/>
      <protection locked="0"/>
    </xf>
    <xf numFmtId="164" fontId="0" fillId="6" borderId="1" xfId="0" applyNumberFormat="1" applyFill="1" applyBorder="1" applyAlignment="1" applyProtection="1">
      <alignment horizontal="left"/>
      <protection locked="0"/>
    </xf>
    <xf numFmtId="44" fontId="0" fillId="6" borderId="1" xfId="1" applyFont="1" applyFill="1" applyBorder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44" fontId="0" fillId="2" borderId="1" xfId="0" applyNumberFormat="1" applyFill="1" applyBorder="1" applyProtection="1">
      <protection hidden="1"/>
    </xf>
    <xf numFmtId="0" fontId="0" fillId="2" borderId="0" xfId="0" applyFill="1" applyAlignment="1" applyProtection="1">
      <alignment horizontal="center"/>
      <protection hidden="1"/>
    </xf>
    <xf numFmtId="164" fontId="0" fillId="2" borderId="0" xfId="0" applyNumberFormat="1" applyFill="1" applyAlignment="1" applyProtection="1">
      <alignment horizontal="left"/>
      <protection hidden="1"/>
    </xf>
    <xf numFmtId="44" fontId="0" fillId="2" borderId="1" xfId="1" applyFont="1" applyFill="1" applyBorder="1" applyProtection="1">
      <protection hidden="1"/>
    </xf>
    <xf numFmtId="44" fontId="2" fillId="4" borderId="1" xfId="0" applyNumberFormat="1" applyFont="1" applyFill="1" applyBorder="1" applyProtection="1">
      <protection hidden="1"/>
    </xf>
    <xf numFmtId="44" fontId="2" fillId="3" borderId="1" xfId="0" applyNumberFormat="1" applyFont="1" applyFill="1" applyBorder="1" applyProtection="1"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I47"/>
  <sheetViews>
    <sheetView tabSelected="1" zoomScale="130" zoomScaleNormal="130" workbookViewId="0">
      <selection activeCell="C4" sqref="C4"/>
    </sheetView>
  </sheetViews>
  <sheetFormatPr defaultRowHeight="15" x14ac:dyDescent="0.25"/>
  <cols>
    <col min="1" max="1" width="17.5703125" style="5" bestFit="1" customWidth="1"/>
    <col min="2" max="2" width="19.7109375" style="2" bestFit="1" customWidth="1"/>
    <col min="3" max="3" width="12.85546875" style="2" bestFit="1" customWidth="1"/>
    <col min="4" max="4" width="12.140625" style="2" bestFit="1" customWidth="1"/>
    <col min="5" max="5" width="12" style="2" bestFit="1" customWidth="1"/>
    <col min="6" max="6" width="9.140625" style="2"/>
    <col min="7" max="7" width="15.28515625" style="2" bestFit="1" customWidth="1"/>
    <col min="8" max="8" width="15.28515625" style="2" customWidth="1"/>
    <col min="9" max="9" width="12.28515625" style="2" bestFit="1" customWidth="1"/>
    <col min="10" max="16384" width="9.140625" style="2"/>
  </cols>
  <sheetData>
    <row r="2" spans="1:9" s="10" customFormat="1" ht="28.5" x14ac:dyDescent="0.45">
      <c r="A2" s="9"/>
      <c r="C2" s="13" t="s">
        <v>16</v>
      </c>
      <c r="D2" s="13"/>
      <c r="E2" s="13"/>
      <c r="F2" s="13"/>
      <c r="G2" s="13"/>
      <c r="H2" s="13"/>
      <c r="I2" s="13"/>
    </row>
    <row r="4" spans="1:9" x14ac:dyDescent="0.25">
      <c r="A4" s="2"/>
      <c r="B4" s="1" t="s">
        <v>0</v>
      </c>
      <c r="C4" s="14" t="s">
        <v>1</v>
      </c>
      <c r="D4" s="14" t="s">
        <v>2</v>
      </c>
      <c r="E4" s="14" t="s">
        <v>9</v>
      </c>
    </row>
    <row r="5" spans="1:9" s="4" customFormat="1" x14ac:dyDescent="0.25">
      <c r="B5" s="3" t="s">
        <v>8</v>
      </c>
      <c r="C5" s="15">
        <v>500</v>
      </c>
      <c r="D5" s="15">
        <v>25000</v>
      </c>
      <c r="E5" s="15">
        <v>15000</v>
      </c>
    </row>
    <row r="6" spans="1:9" s="5" customFormat="1" x14ac:dyDescent="0.25">
      <c r="B6" s="1" t="s">
        <v>4</v>
      </c>
      <c r="C6" s="16">
        <v>11</v>
      </c>
      <c r="D6" s="16">
        <v>15</v>
      </c>
      <c r="E6" s="16">
        <v>12</v>
      </c>
    </row>
    <row r="7" spans="1:9" s="5" customFormat="1" x14ac:dyDescent="0.25">
      <c r="B7" s="1" t="s">
        <v>3</v>
      </c>
      <c r="C7" s="16">
        <v>1</v>
      </c>
      <c r="D7" s="16">
        <v>5</v>
      </c>
      <c r="E7" s="16">
        <v>9</v>
      </c>
    </row>
    <row r="8" spans="1:9" x14ac:dyDescent="0.25">
      <c r="A8" s="2"/>
      <c r="B8" s="6" t="s">
        <v>7</v>
      </c>
      <c r="C8" s="20">
        <f>IF(C6="","",C5/C6)</f>
        <v>45.454545454545453</v>
      </c>
      <c r="D8" s="20">
        <f t="shared" ref="D8:E8" si="0">IF(D6="","",D5/D6)</f>
        <v>1666.6666666666667</v>
      </c>
      <c r="E8" s="20">
        <f t="shared" si="0"/>
        <v>1250</v>
      </c>
    </row>
    <row r="9" spans="1:9" s="10" customFormat="1" x14ac:dyDescent="0.25">
      <c r="A9" s="9"/>
    </row>
    <row r="10" spans="1:9" x14ac:dyDescent="0.25">
      <c r="A10" s="8"/>
    </row>
    <row r="12" spans="1:9" x14ac:dyDescent="0.25">
      <c r="A12" s="8" t="s">
        <v>5</v>
      </c>
      <c r="B12" s="8" t="s">
        <v>6</v>
      </c>
      <c r="C12" s="12" t="s">
        <v>12</v>
      </c>
      <c r="D12" s="12"/>
      <c r="E12" s="12"/>
      <c r="G12" s="1" t="s">
        <v>13</v>
      </c>
      <c r="H12" s="11" t="s">
        <v>14</v>
      </c>
      <c r="I12" s="1" t="s">
        <v>15</v>
      </c>
    </row>
    <row r="13" spans="1:9" x14ac:dyDescent="0.25">
      <c r="A13" s="19">
        <v>1</v>
      </c>
      <c r="B13" s="17">
        <v>45292</v>
      </c>
      <c r="C13" s="23">
        <f>IF(OR(C$8=0,C$7&gt;$A13),"",C$8)</f>
        <v>45.454545454545453</v>
      </c>
      <c r="D13" s="23" t="str">
        <f t="shared" ref="D13:E13" si="1">IF(OR(D$8="",D$7&gt;$A13),"",D$8)</f>
        <v/>
      </c>
      <c r="E13" s="23" t="str">
        <f t="shared" si="1"/>
        <v/>
      </c>
      <c r="G13" s="20">
        <f>SUMIF($C$7:$E$7,"&lt;="&amp;$A13,C$5:E$5)-SUM($C$13:E13)</f>
        <v>454.54545454545456</v>
      </c>
      <c r="H13" s="18"/>
      <c r="I13" s="20">
        <f>G13-H13</f>
        <v>454.54545454545456</v>
      </c>
    </row>
    <row r="14" spans="1:9" x14ac:dyDescent="0.25">
      <c r="A14" s="21">
        <f>A13+1</f>
        <v>2</v>
      </c>
      <c r="B14" s="22">
        <f>DATE(YEAR(B13),MONTH(B13)+1,1)</f>
        <v>45323</v>
      </c>
      <c r="C14" s="23">
        <f>IF(OR(C$8="",C$7&gt;$A14),0,MIN(C$5-SUM(C$13:C13),C$8))</f>
        <v>45.454545454545453</v>
      </c>
      <c r="D14" s="23" t="str">
        <f>IF(OR(D$8="",D$7&gt;$A14),"",MIN(D$5-SUM(D$13:D13),D$8))</f>
        <v/>
      </c>
      <c r="E14" s="23" t="str">
        <f>IF(OR(E$8="",E$7&gt;$A14),"",MIN(E$5-SUM(E$13:E13),E$8))</f>
        <v/>
      </c>
      <c r="G14" s="20">
        <f>SUMIF($C$7:$E$7,"&lt;="&amp;$A14,C$5:E$5)-SUM($C$13:E14)</f>
        <v>409.09090909090912</v>
      </c>
      <c r="H14" s="18"/>
      <c r="I14" s="20">
        <f t="shared" ref="I14:I24" si="2">G14-H14</f>
        <v>409.09090909090912</v>
      </c>
    </row>
    <row r="15" spans="1:9" x14ac:dyDescent="0.25">
      <c r="A15" s="21">
        <f t="shared" ref="A15:A24" si="3">A14+1</f>
        <v>3</v>
      </c>
      <c r="B15" s="22">
        <f t="shared" ref="B15:B24" si="4">DATE(YEAR(B14),MONTH(B14)+1,1)</f>
        <v>45352</v>
      </c>
      <c r="C15" s="23">
        <f>IF(OR(C$8="",C$7&gt;$A15),0,MIN(C$5-SUM(C$13:C14),C$8))</f>
        <v>45.454545454545453</v>
      </c>
      <c r="D15" s="23" t="str">
        <f>IF(OR(D$8="",D$7&gt;$A15),"",MIN(D$5-SUM(D$13:D14),D$8))</f>
        <v/>
      </c>
      <c r="E15" s="23" t="str">
        <f>IF(OR(E$8="",E$7&gt;$A15),"",MIN(E$5-SUM(E$13:E14),E$8))</f>
        <v/>
      </c>
      <c r="G15" s="20">
        <f>SUMIF($C$7:$E$7,"&lt;="&amp;$A15,C$5:E$5)-SUM($C$13:E15)</f>
        <v>363.63636363636363</v>
      </c>
      <c r="H15" s="18"/>
      <c r="I15" s="20">
        <f t="shared" si="2"/>
        <v>363.63636363636363</v>
      </c>
    </row>
    <row r="16" spans="1:9" x14ac:dyDescent="0.25">
      <c r="A16" s="21">
        <f t="shared" si="3"/>
        <v>4</v>
      </c>
      <c r="B16" s="22">
        <f t="shared" si="4"/>
        <v>45383</v>
      </c>
      <c r="C16" s="23">
        <f>IF(OR(C$8="",C$7&gt;$A16),0,MIN(C$5-SUM(C$13:C15),C$8))</f>
        <v>45.454545454545453</v>
      </c>
      <c r="D16" s="23" t="str">
        <f>IF(OR(D$8="",D$7&gt;$A16),"",MIN(D$5-SUM(D$13:D15),D$8))</f>
        <v/>
      </c>
      <c r="E16" s="23" t="str">
        <f>IF(OR(E$8="",E$7&gt;$A16),"",MIN(E$5-SUM(E$13:E15),E$8))</f>
        <v/>
      </c>
      <c r="G16" s="20">
        <f>SUMIF($C$7:$E$7,"&lt;="&amp;$A16,C$5:E$5)-SUM($C$13:E16)</f>
        <v>318.18181818181819</v>
      </c>
      <c r="H16" s="18"/>
      <c r="I16" s="20">
        <f t="shared" si="2"/>
        <v>318.18181818181819</v>
      </c>
    </row>
    <row r="17" spans="1:9" x14ac:dyDescent="0.25">
      <c r="A17" s="21">
        <f t="shared" si="3"/>
        <v>5</v>
      </c>
      <c r="B17" s="22">
        <f t="shared" si="4"/>
        <v>45413</v>
      </c>
      <c r="C17" s="23">
        <f>IF(OR(C$8="",C$7&gt;$A17),0,MIN(C$5-SUM(C$13:C16),C$8))</f>
        <v>45.454545454545453</v>
      </c>
      <c r="D17" s="23">
        <f>IF(OR(D$8="",D$7&gt;$A17),"",MIN(D$5-SUM(D$13:D16),D$8))</f>
        <v>1666.6666666666667</v>
      </c>
      <c r="E17" s="23" t="str">
        <f>IF(OR(E$8="",E$7&gt;$A17),"",MIN(E$5-SUM(E$13:E16),E$8))</f>
        <v/>
      </c>
      <c r="G17" s="20">
        <f>SUMIF($C$7:$E$7,"&lt;="&amp;$A17,C$5:E$5)-SUM($C$13:E17)</f>
        <v>23606.060606060608</v>
      </c>
      <c r="H17" s="18"/>
      <c r="I17" s="20">
        <f t="shared" si="2"/>
        <v>23606.060606060608</v>
      </c>
    </row>
    <row r="18" spans="1:9" x14ac:dyDescent="0.25">
      <c r="A18" s="21">
        <f t="shared" si="3"/>
        <v>6</v>
      </c>
      <c r="B18" s="22">
        <f t="shared" si="4"/>
        <v>45444</v>
      </c>
      <c r="C18" s="23">
        <f>IF(OR(C$8="",C$7&gt;$A18),0,MIN(C$5-SUM(C$13:C17),C$8))</f>
        <v>45.454545454545453</v>
      </c>
      <c r="D18" s="23">
        <f>IF(OR(D$8="",D$7&gt;$A18),"",MIN(D$5-SUM(D$13:D17),D$8))</f>
        <v>1666.6666666666667</v>
      </c>
      <c r="E18" s="23" t="str">
        <f>IF(OR(E$8="",E$7&gt;$A18),"",MIN(E$5-SUM(E$13:E17),E$8))</f>
        <v/>
      </c>
      <c r="G18" s="20">
        <f>SUMIF($C$7:$E$7,"&lt;="&amp;$A18,C$5:E$5)-SUM($C$13:E18)</f>
        <v>21893.939393939392</v>
      </c>
      <c r="H18" s="18"/>
      <c r="I18" s="20">
        <f t="shared" si="2"/>
        <v>21893.939393939392</v>
      </c>
    </row>
    <row r="19" spans="1:9" x14ac:dyDescent="0.25">
      <c r="A19" s="21">
        <f t="shared" si="3"/>
        <v>7</v>
      </c>
      <c r="B19" s="22">
        <f t="shared" si="4"/>
        <v>45474</v>
      </c>
      <c r="C19" s="23">
        <f>IF(OR(C$8="",C$7&gt;$A19),0,MIN(C$5-SUM(C$13:C18),C$8))</f>
        <v>45.454545454545453</v>
      </c>
      <c r="D19" s="23">
        <f>IF(OR(D$8="",D$7&gt;$A19),"",MIN(D$5-SUM(D$13:D18),D$8))</f>
        <v>1666.6666666666667</v>
      </c>
      <c r="E19" s="23" t="str">
        <f>IF(OR(E$8="",E$7&gt;$A19),"",MIN(E$5-SUM(E$13:E18),E$8))</f>
        <v/>
      </c>
      <c r="G19" s="20">
        <f>SUMIF($C$7:$E$7,"&lt;="&amp;$A19,C$5:E$5)-SUM($C$13:E19)</f>
        <v>20181.818181818184</v>
      </c>
      <c r="H19" s="18"/>
      <c r="I19" s="20">
        <f t="shared" si="2"/>
        <v>20181.818181818184</v>
      </c>
    </row>
    <row r="20" spans="1:9" x14ac:dyDescent="0.25">
      <c r="A20" s="21">
        <f t="shared" si="3"/>
        <v>8</v>
      </c>
      <c r="B20" s="22">
        <f t="shared" si="4"/>
        <v>45505</v>
      </c>
      <c r="C20" s="23">
        <f>IF(OR(C$8="",C$7&gt;$A20),0,MIN(C$5-SUM(C$13:C19),C$8))</f>
        <v>45.454545454545453</v>
      </c>
      <c r="D20" s="23">
        <f>IF(OR(D$8="",D$7&gt;$A20),"",MIN(D$5-SUM(D$13:D19),D$8))</f>
        <v>1666.6666666666667</v>
      </c>
      <c r="E20" s="23" t="str">
        <f>IF(OR(E$8="",E$7&gt;$A20),"",MIN(E$5-SUM(E$13:E19),E$8))</f>
        <v/>
      </c>
      <c r="G20" s="20">
        <f>SUMIF($C$7:$E$7,"&lt;="&amp;$A20,C$5:E$5)-SUM($C$13:E20)</f>
        <v>18469.696969696968</v>
      </c>
      <c r="H20" s="18"/>
      <c r="I20" s="20">
        <f t="shared" si="2"/>
        <v>18469.696969696968</v>
      </c>
    </row>
    <row r="21" spans="1:9" x14ac:dyDescent="0.25">
      <c r="A21" s="21">
        <f t="shared" si="3"/>
        <v>9</v>
      </c>
      <c r="B21" s="22">
        <f t="shared" si="4"/>
        <v>45536</v>
      </c>
      <c r="C21" s="23">
        <f>IF(OR(C$8="",C$7&gt;$A21),0,MIN(C$5-SUM(C$13:C20),C$8))</f>
        <v>45.454545454545453</v>
      </c>
      <c r="D21" s="23">
        <f>IF(OR(D$8="",D$7&gt;$A21),"",MIN(D$5-SUM(D$13:D20),D$8))</f>
        <v>1666.6666666666667</v>
      </c>
      <c r="E21" s="23">
        <f>IF(OR(E$8="",E$7&gt;$A21),"",MIN(E$5-SUM(E$13:E20),E$8))</f>
        <v>1250</v>
      </c>
      <c r="G21" s="20">
        <f>SUMIF($C$7:$E$7,"&lt;="&amp;$A21,C$5:E$5)-SUM($C$13:E21)</f>
        <v>30507.57575757576</v>
      </c>
      <c r="H21" s="18"/>
      <c r="I21" s="20">
        <f t="shared" si="2"/>
        <v>30507.57575757576</v>
      </c>
    </row>
    <row r="22" spans="1:9" x14ac:dyDescent="0.25">
      <c r="A22" s="21">
        <f t="shared" si="3"/>
        <v>10</v>
      </c>
      <c r="B22" s="22">
        <f t="shared" si="4"/>
        <v>45566</v>
      </c>
      <c r="C22" s="23">
        <f>IF(OR(C$8="",C$7&gt;$A22),0,MIN(C$5-SUM(C$13:C21),C$8))</f>
        <v>45.454545454545453</v>
      </c>
      <c r="D22" s="23">
        <f>IF(OR(D$8="",D$7&gt;$A22),"",MIN(D$5-SUM(D$13:D21),D$8))</f>
        <v>1666.6666666666667</v>
      </c>
      <c r="E22" s="23">
        <f>IF(OR(E$8="",E$7&gt;$A22),"",MIN(E$5-SUM(E$13:E21),E$8))</f>
        <v>1250</v>
      </c>
      <c r="G22" s="20">
        <f>SUMIF($C$7:$E$7,"&lt;="&amp;$A22,C$5:E$5)-SUM($C$13:E22)</f>
        <v>27545.454545454544</v>
      </c>
      <c r="H22" s="18"/>
      <c r="I22" s="20">
        <f t="shared" si="2"/>
        <v>27545.454545454544</v>
      </c>
    </row>
    <row r="23" spans="1:9" x14ac:dyDescent="0.25">
      <c r="A23" s="21">
        <f t="shared" si="3"/>
        <v>11</v>
      </c>
      <c r="B23" s="22">
        <f t="shared" si="4"/>
        <v>45597</v>
      </c>
      <c r="C23" s="23">
        <f>IF(OR(C$8="",C$7&gt;$A23),0,MIN(C$5-SUM(C$13:C22),C$8))</f>
        <v>45.454545454545453</v>
      </c>
      <c r="D23" s="23">
        <f>IF(OR(D$8="",D$7&gt;$A23),"",MIN(D$5-SUM(D$13:D22),D$8))</f>
        <v>1666.6666666666667</v>
      </c>
      <c r="E23" s="23">
        <f>IF(OR(E$8="",E$7&gt;$A23),"",MIN(E$5-SUM(E$13:E22),E$8))</f>
        <v>1250</v>
      </c>
      <c r="G23" s="20">
        <f>SUMIF($C$7:$E$7,"&lt;="&amp;$A23,C$5:E$5)-SUM($C$13:E23)</f>
        <v>24583.333333333336</v>
      </c>
      <c r="H23" s="18"/>
      <c r="I23" s="20">
        <f t="shared" si="2"/>
        <v>24583.333333333336</v>
      </c>
    </row>
    <row r="24" spans="1:9" x14ac:dyDescent="0.25">
      <c r="A24" s="21">
        <f t="shared" si="3"/>
        <v>12</v>
      </c>
      <c r="B24" s="22">
        <f t="shared" si="4"/>
        <v>45627</v>
      </c>
      <c r="C24" s="23">
        <f>IF(OR(C$8="",C$7&gt;$A24),0,MIN(C$5-SUM(C$13:C23),C$8))</f>
        <v>1.1368683772161603E-13</v>
      </c>
      <c r="D24" s="23">
        <f>IF(OR(D$8="",D$7&gt;$A24),"",MIN(D$5-SUM(D$13:D23),D$8))</f>
        <v>1666.6666666666667</v>
      </c>
      <c r="E24" s="23">
        <f>IF(OR(E$8="",E$7&gt;$A24),"",MIN(E$5-SUM(E$13:E23),E$8))</f>
        <v>1250</v>
      </c>
      <c r="G24" s="20">
        <f>SUMIF($C$7:$E$7,"&lt;="&amp;$A24,C$5:E$5)-SUM($C$13:E24)</f>
        <v>21666.666666666668</v>
      </c>
      <c r="H24" s="18"/>
      <c r="I24" s="20">
        <f t="shared" si="2"/>
        <v>21666.666666666668</v>
      </c>
    </row>
    <row r="25" spans="1:9" x14ac:dyDescent="0.25">
      <c r="B25" s="2" t="s">
        <v>10</v>
      </c>
      <c r="C25" s="24">
        <f>SUM(C13:C24)</f>
        <v>500</v>
      </c>
      <c r="D25" s="24">
        <f t="shared" ref="D25:E25" si="5">SUM(D13:D24)</f>
        <v>13333.333333333332</v>
      </c>
      <c r="E25" s="24">
        <f t="shared" si="5"/>
        <v>5000</v>
      </c>
      <c r="G25" s="7"/>
    </row>
    <row r="26" spans="1:9" x14ac:dyDescent="0.25">
      <c r="B26" s="2" t="s">
        <v>11</v>
      </c>
      <c r="C26" s="25">
        <f>C5-C25</f>
        <v>0</v>
      </c>
      <c r="D26" s="25">
        <f t="shared" ref="D26:E26" si="6">D5-D25</f>
        <v>11666.666666666668</v>
      </c>
      <c r="E26" s="25">
        <f t="shared" si="6"/>
        <v>10000</v>
      </c>
    </row>
    <row r="28" spans="1:9" s="10" customFormat="1" x14ac:dyDescent="0.25">
      <c r="A28" s="9"/>
    </row>
    <row r="29" spans="1:9" x14ac:dyDescent="0.25">
      <c r="A29" s="8"/>
    </row>
    <row r="31" spans="1:9" x14ac:dyDescent="0.25">
      <c r="A31" s="8" t="s">
        <v>5</v>
      </c>
      <c r="B31" s="8" t="s">
        <v>6</v>
      </c>
      <c r="C31" s="12" t="s">
        <v>12</v>
      </c>
      <c r="D31" s="12"/>
      <c r="E31" s="12"/>
      <c r="G31" s="1" t="s">
        <v>13</v>
      </c>
      <c r="H31" s="11" t="s">
        <v>14</v>
      </c>
      <c r="I31" s="1" t="s">
        <v>15</v>
      </c>
    </row>
    <row r="32" spans="1:9" x14ac:dyDescent="0.25">
      <c r="A32" s="21">
        <f>A24+1</f>
        <v>13</v>
      </c>
      <c r="B32" s="22">
        <f>DATE(YEAR(B24),MONTH(B24)+1,1)</f>
        <v>45658</v>
      </c>
      <c r="C32" s="23" t="str">
        <f>IF(OR(C26=0,C$7&gt;$A32),"",C$8)</f>
        <v/>
      </c>
      <c r="D32" s="23">
        <f t="shared" ref="D32:E32" si="7">IF(OR(D26=0,D$7&gt;$A32),"",D$8)</f>
        <v>1666.6666666666667</v>
      </c>
      <c r="E32" s="23">
        <f t="shared" si="7"/>
        <v>1250</v>
      </c>
      <c r="G32" s="20">
        <f>SUM(C$26:E$26)-SUM($C$32:E32)</f>
        <v>18750</v>
      </c>
      <c r="H32" s="18"/>
      <c r="I32" s="20">
        <f>G32-H32</f>
        <v>18750</v>
      </c>
    </row>
    <row r="33" spans="1:9" x14ac:dyDescent="0.25">
      <c r="A33" s="21">
        <f>A32+1</f>
        <v>14</v>
      </c>
      <c r="B33" s="22">
        <f>DATE(YEAR(B32),MONTH(B32)+1,1)</f>
        <v>45689</v>
      </c>
      <c r="C33" s="23" t="str">
        <f>IF(OR(C$26=0,C$7&gt;$A33),"",MIN(C$26-SUM(C$32:C32),C$8))</f>
        <v/>
      </c>
      <c r="D33" s="23">
        <f>IF(OR(D$26=0,D$7&gt;$A33),"",MIN(D$26-SUM(D$32:D32),D$8))</f>
        <v>1666.6666666666667</v>
      </c>
      <c r="E33" s="23">
        <f>IF(OR(E$26=0,E$7&gt;$A33),"",MIN(E$26-SUM(E$32:E32),E$8))</f>
        <v>1250</v>
      </c>
      <c r="G33" s="20">
        <f>SUM(C$26:E$26)-SUM($C$32:E33)</f>
        <v>15833.333333333334</v>
      </c>
      <c r="H33" s="18"/>
      <c r="I33" s="20">
        <f t="shared" ref="I33:I43" si="8">G33-H33</f>
        <v>15833.333333333334</v>
      </c>
    </row>
    <row r="34" spans="1:9" x14ac:dyDescent="0.25">
      <c r="A34" s="21">
        <f t="shared" ref="A34:A43" si="9">A33+1</f>
        <v>15</v>
      </c>
      <c r="B34" s="22">
        <f t="shared" ref="B34:B43" si="10">DATE(YEAR(B33),MONTH(B33)+1,1)</f>
        <v>45717</v>
      </c>
      <c r="C34" s="23" t="str">
        <f>IF(OR(C$26=0,C$7&gt;$A34),"",MIN(C$26-SUM(C$32:C33),C$8))</f>
        <v/>
      </c>
      <c r="D34" s="23">
        <f>IF(OR(D$26=0,D$7&gt;$A34),"",MIN(D$26-SUM(D$32:D33),D$8))</f>
        <v>1666.6666666666667</v>
      </c>
      <c r="E34" s="23">
        <f>IF(OR(E$26=0,E$7&gt;$A34),"",MIN(E$26-SUM(E$32:E33),E$8))</f>
        <v>1250</v>
      </c>
      <c r="G34" s="20">
        <f>SUM(C$26:E$26)-SUM($C$32:E34)</f>
        <v>12916.666666666668</v>
      </c>
      <c r="H34" s="18"/>
      <c r="I34" s="20">
        <f t="shared" si="8"/>
        <v>12916.666666666668</v>
      </c>
    </row>
    <row r="35" spans="1:9" x14ac:dyDescent="0.25">
      <c r="A35" s="21">
        <f t="shared" si="9"/>
        <v>16</v>
      </c>
      <c r="B35" s="22">
        <f t="shared" si="10"/>
        <v>45748</v>
      </c>
      <c r="C35" s="23" t="str">
        <f>IF(OR(C$26=0,C$7&gt;$A35),"",MIN(C$26-SUM(C$32:C34),C$8))</f>
        <v/>
      </c>
      <c r="D35" s="23">
        <f>IF(OR(D$26=0,D$7&gt;$A35),"",MIN(D$26-SUM(D$32:D34),D$8))</f>
        <v>1666.6666666666667</v>
      </c>
      <c r="E35" s="23">
        <f>IF(OR(E$26=0,E$7&gt;$A35),"",MIN(E$26-SUM(E$32:E34),E$8))</f>
        <v>1250</v>
      </c>
      <c r="G35" s="20">
        <f>SUM(C$26:E$26)-SUM($C$32:E35)</f>
        <v>10000.000000000002</v>
      </c>
      <c r="H35" s="18"/>
      <c r="I35" s="20">
        <f t="shared" si="8"/>
        <v>10000.000000000002</v>
      </c>
    </row>
    <row r="36" spans="1:9" x14ac:dyDescent="0.25">
      <c r="A36" s="21">
        <f t="shared" si="9"/>
        <v>17</v>
      </c>
      <c r="B36" s="22">
        <f t="shared" si="10"/>
        <v>45778</v>
      </c>
      <c r="C36" s="23" t="str">
        <f>IF(OR(C$26=0,C$7&gt;$A36),"",MIN(C$26-SUM(C$32:C35),C$8))</f>
        <v/>
      </c>
      <c r="D36" s="23">
        <f>IF(OR(D$26=0,D$7&gt;$A36),"",MIN(D$26-SUM(D$32:D35),D$8))</f>
        <v>1666.6666666666667</v>
      </c>
      <c r="E36" s="23">
        <f>IF(OR(E$26=0,E$7&gt;$A36),"",MIN(E$26-SUM(E$32:E35),E$8))</f>
        <v>1250</v>
      </c>
      <c r="G36" s="20">
        <f>SUM(C$26:E$26)-SUM($C$32:E36)</f>
        <v>7083.3333333333358</v>
      </c>
      <c r="H36" s="18"/>
      <c r="I36" s="20">
        <f t="shared" si="8"/>
        <v>7083.3333333333358</v>
      </c>
    </row>
    <row r="37" spans="1:9" x14ac:dyDescent="0.25">
      <c r="A37" s="21">
        <f t="shared" si="9"/>
        <v>18</v>
      </c>
      <c r="B37" s="22">
        <f t="shared" si="10"/>
        <v>45809</v>
      </c>
      <c r="C37" s="23" t="str">
        <f>IF(OR(C$26=0,C$7&gt;$A37),"",MIN(C$26-SUM(C$32:C36),C$8))</f>
        <v/>
      </c>
      <c r="D37" s="23">
        <f>IF(OR(D$26=0,D$7&gt;$A37),"",MIN(D$26-SUM(D$32:D36),D$8))</f>
        <v>1666.6666666666667</v>
      </c>
      <c r="E37" s="23">
        <f>IF(OR(E$26=0,E$7&gt;$A37),"",MIN(E$26-SUM(E$32:E36),E$8))</f>
        <v>1250</v>
      </c>
      <c r="G37" s="20">
        <f>SUM(C$26:E$26)-SUM($C$32:E37)</f>
        <v>4166.6666666666679</v>
      </c>
      <c r="H37" s="18"/>
      <c r="I37" s="20">
        <f t="shared" si="8"/>
        <v>4166.6666666666679</v>
      </c>
    </row>
    <row r="38" spans="1:9" x14ac:dyDescent="0.25">
      <c r="A38" s="21">
        <f t="shared" si="9"/>
        <v>19</v>
      </c>
      <c r="B38" s="22">
        <f t="shared" si="10"/>
        <v>45839</v>
      </c>
      <c r="C38" s="23" t="str">
        <f>IF(OR(C$26=0,C$7&gt;$A38),"",MIN(C$26-SUM(C$32:C37),C$8))</f>
        <v/>
      </c>
      <c r="D38" s="23">
        <f>IF(OR(D$26=0,D$7&gt;$A38),"",MIN(D$26-SUM(D$32:D37),D$8))</f>
        <v>1666.6666666666667</v>
      </c>
      <c r="E38" s="23">
        <f>IF(OR(E$26=0,E$7&gt;$A38),"",MIN(E$26-SUM(E$32:E37),E$8))</f>
        <v>1250</v>
      </c>
      <c r="G38" s="20">
        <f>SUM(C$26:E$26)-SUM($C$32:E38)</f>
        <v>1250</v>
      </c>
      <c r="H38" s="18"/>
      <c r="I38" s="20">
        <f t="shared" si="8"/>
        <v>1250</v>
      </c>
    </row>
    <row r="39" spans="1:9" x14ac:dyDescent="0.25">
      <c r="A39" s="21">
        <f t="shared" si="9"/>
        <v>20</v>
      </c>
      <c r="B39" s="22">
        <f t="shared" si="10"/>
        <v>45870</v>
      </c>
      <c r="C39" s="23" t="str">
        <f>IF(OR(C$26=0,C$7&gt;$A39),"",MIN(C$26-SUM(C$32:C38),C$8))</f>
        <v/>
      </c>
      <c r="D39" s="23">
        <f>IF(OR(D$26=0,D$7&gt;$A39),"",MIN(D$26-SUM(D$32:D38),D$8))</f>
        <v>1.8189894035458565E-12</v>
      </c>
      <c r="E39" s="23">
        <f>IF(OR(E$26=0,E$7&gt;$A39),"",MIN(E$26-SUM(E$32:E38),E$8))</f>
        <v>1250</v>
      </c>
      <c r="G39" s="20">
        <f>SUM(C$26:E$26)-SUM($C$32:E39)</f>
        <v>0</v>
      </c>
      <c r="H39" s="18"/>
      <c r="I39" s="20">
        <f t="shared" si="8"/>
        <v>0</v>
      </c>
    </row>
    <row r="40" spans="1:9" x14ac:dyDescent="0.25">
      <c r="A40" s="21">
        <f t="shared" si="9"/>
        <v>21</v>
      </c>
      <c r="B40" s="22">
        <f t="shared" si="10"/>
        <v>45901</v>
      </c>
      <c r="C40" s="23" t="str">
        <f>IF(OR(C$26=0,C$7&gt;$A40),"",MIN(C$26-SUM(C$32:C39),C$8))</f>
        <v/>
      </c>
      <c r="D40" s="23">
        <f>IF(OR(D$26=0,D$7&gt;$A40),"",MIN(D$26-SUM(D$32:D39),D$8))</f>
        <v>0</v>
      </c>
      <c r="E40" s="23">
        <f>IF(OR(E$26=0,E$7&gt;$A40),"",MIN(E$26-SUM(E$32:E39),E$8))</f>
        <v>0</v>
      </c>
      <c r="G40" s="20">
        <f>SUM(C$26:E$26)-SUM($C$32:E40)</f>
        <v>0</v>
      </c>
      <c r="H40" s="18"/>
      <c r="I40" s="20">
        <f t="shared" si="8"/>
        <v>0</v>
      </c>
    </row>
    <row r="41" spans="1:9" x14ac:dyDescent="0.25">
      <c r="A41" s="21">
        <f t="shared" si="9"/>
        <v>22</v>
      </c>
      <c r="B41" s="22">
        <f t="shared" si="10"/>
        <v>45931</v>
      </c>
      <c r="C41" s="23" t="str">
        <f>IF(OR(C$26=0,C$7&gt;$A41),"",MIN(C$26-SUM(C$32:C40),C$8))</f>
        <v/>
      </c>
      <c r="D41" s="23">
        <f>IF(OR(D$26=0,D$7&gt;$A41),"",MIN(D$26-SUM(D$32:D40),D$8))</f>
        <v>0</v>
      </c>
      <c r="E41" s="23">
        <f>IF(OR(E$26=0,E$7&gt;$A41),"",MIN(E$26-SUM(E$32:E40),E$8))</f>
        <v>0</v>
      </c>
      <c r="G41" s="20">
        <f>SUM(C$26:E$26)-SUM($C$32:E41)</f>
        <v>0</v>
      </c>
      <c r="H41" s="18"/>
      <c r="I41" s="20">
        <f t="shared" si="8"/>
        <v>0</v>
      </c>
    </row>
    <row r="42" spans="1:9" x14ac:dyDescent="0.25">
      <c r="A42" s="21">
        <f t="shared" si="9"/>
        <v>23</v>
      </c>
      <c r="B42" s="22">
        <f t="shared" si="10"/>
        <v>45962</v>
      </c>
      <c r="C42" s="23" t="str">
        <f>IF(OR(C$26=0,C$7&gt;$A42),"",MIN(C$26-SUM(C$32:C41),C$8))</f>
        <v/>
      </c>
      <c r="D42" s="23">
        <f>IF(OR(D$26=0,D$7&gt;$A42),"",MIN(D$26-SUM(D$32:D41),D$8))</f>
        <v>0</v>
      </c>
      <c r="E42" s="23">
        <f>IF(OR(E$26=0,E$7&gt;$A42),"",MIN(E$26-SUM(E$32:E41),E$8))</f>
        <v>0</v>
      </c>
      <c r="G42" s="20">
        <f>SUM(C$26:E$26)-SUM($C$32:E42)</f>
        <v>0</v>
      </c>
      <c r="H42" s="18"/>
      <c r="I42" s="20">
        <f t="shared" si="8"/>
        <v>0</v>
      </c>
    </row>
    <row r="43" spans="1:9" x14ac:dyDescent="0.25">
      <c r="A43" s="21">
        <f t="shared" si="9"/>
        <v>24</v>
      </c>
      <c r="B43" s="22">
        <f t="shared" si="10"/>
        <v>45992</v>
      </c>
      <c r="C43" s="23" t="str">
        <f>IF(OR(C$26=0,C$7&gt;$A43),"",MIN(C$26-SUM(C$32:C42),C$8))</f>
        <v/>
      </c>
      <c r="D43" s="23">
        <f>IF(OR(D$26=0,D$7&gt;$A43),"",MIN(D$26-SUM(D$32:D42),D$8))</f>
        <v>0</v>
      </c>
      <c r="E43" s="23">
        <f>IF(OR(E$26=0,E$7&gt;$A43),"",MIN(E$26-SUM(E$32:E42),E$8))</f>
        <v>0</v>
      </c>
      <c r="G43" s="20">
        <f>SUM(C$26:E$26)-SUM($C$32:E43)</f>
        <v>0</v>
      </c>
      <c r="H43" s="18"/>
      <c r="I43" s="20">
        <f t="shared" si="8"/>
        <v>0</v>
      </c>
    </row>
    <row r="44" spans="1:9" x14ac:dyDescent="0.25">
      <c r="B44" s="2" t="s">
        <v>10</v>
      </c>
      <c r="C44" s="24">
        <f>SUM(C32:C43)</f>
        <v>0</v>
      </c>
      <c r="D44" s="24">
        <f t="shared" ref="D44:E44" si="11">SUM(D32:D43)</f>
        <v>11666.666666666668</v>
      </c>
      <c r="E44" s="24">
        <f t="shared" si="11"/>
        <v>10000</v>
      </c>
      <c r="G44" s="7"/>
    </row>
    <row r="45" spans="1:9" x14ac:dyDescent="0.25">
      <c r="B45" s="2" t="s">
        <v>11</v>
      </c>
      <c r="C45" s="25">
        <f>C5-C25-C44</f>
        <v>0</v>
      </c>
      <c r="D45" s="25">
        <f t="shared" ref="D45:E45" si="12">D5-D25-D44</f>
        <v>0</v>
      </c>
      <c r="E45" s="25">
        <f t="shared" si="12"/>
        <v>0</v>
      </c>
    </row>
    <row r="47" spans="1:9" s="10" customFormat="1" x14ac:dyDescent="0.25">
      <c r="A47" s="9"/>
    </row>
  </sheetData>
  <sheetProtection algorithmName="SHA-512" hashValue="YpN3yajScgWxK3z1y2+6c/27ZP5fmsJNSBtOvRBLEh74nUR9PmKRi42/KbLoMVeTKLIMkjGQjVd/UAK2HBI3AA==" saltValue="PubCZnJIxvFWHCX/iBuppg==" spinCount="100000" sheet="1" objects="1" scenarios="1"/>
  <mergeCells count="2">
    <mergeCell ref="C12:E12"/>
    <mergeCell ref="C31:E31"/>
  </mergeCells>
  <pageMargins left="0.7" right="0.7" top="0.75" bottom="0.75" header="0.3" footer="0.3"/>
  <pageSetup orientation="portrait" horizontalDpi="0" verticalDpi="0" r:id="rId1"/>
</worksheet>
</file>

<file path=customUI/_rels/customUI.xml.rels><?xml version="1.0" encoding="UTF-8" standalone="yes"?>
<Relationships xmlns="http://schemas.openxmlformats.org/package/2006/relationships"><Relationship Id="h2eicon" Type="http://schemas.openxmlformats.org/officeDocument/2006/relationships/image" Target="images/h2eicon0.png"/></Relationships>
</file>

<file path=customUI/_rels/customUI14.xml.rels><?xml version="1.0" encoding="UTF-8" standalone="yes"?>
<Relationships xmlns="http://schemas.openxmlformats.org/package/2006/relationships"><Relationship Id="h2eicon" Type="http://schemas.openxmlformats.org/officeDocument/2006/relationships/image" Target="images/h2eicon.png"/></Relationships>
</file>

<file path=customUI/customUI.xml><?xml version="1.0" encoding="utf-8"?>
<customUI xmlns="http://schemas.microsoft.com/office/2006/01/customui">
  <ribbon startFromScratch="false">
    <tabs>
      <tab idMso="TabHome">
        <group id="H2E" label="HowtoExcel.net" insertBeforeMso="GroupNumber">
          <button id="btnH2E" label="Get More Free Templates" image="h2eicon" size="large"/>
        </group>
      </tab>
    </tabs>
  </ribbon>
</customUI>
</file>

<file path=customUI/customUI14.xml><?xml version="1.0" encoding="utf-8"?>
<customUI xmlns="http://schemas.microsoft.com/office/2009/07/customui">
  <ribbon startFromScratch="false">
    <tabs>
      <tab idMso="TabHome">
        <group id="H2E" label="HowtoExcel.net" insertBeforeMso="GroupNumber">
          <button id="btnH2E" label="Get More Free Templates" image="h2eicon" size="large"/>
        </group>
      </tab>
    </tabs>
  </ribbon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Prepaid 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J</cp:lastModifiedBy>
  <dcterms:created xsi:type="dcterms:W3CDTF">2016-03-22T04:17:16Z</dcterms:created>
  <dcterms:modified xsi:type="dcterms:W3CDTF">2024-07-14T00:12:25Z</dcterms:modified>
</cp:coreProperties>
</file>