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sheetId="1" r:id="rId4"/>
    <sheet state="visible" name="ReporteVoucher" sheetId="2" r:id="rId5"/>
  </sheets>
  <definedNames/>
  <calcPr/>
</workbook>
</file>

<file path=xl/sharedStrings.xml><?xml version="1.0" encoding="utf-8"?>
<sst xmlns="http://schemas.openxmlformats.org/spreadsheetml/2006/main" count="3500" uniqueCount="914">
  <si>
    <t>Servipag 2 (77…)</t>
  </si>
  <si>
    <t>Servipag 1 (19…)</t>
  </si>
  <si>
    <t>Servipag 3 (77.145.014-8)</t>
  </si>
  <si>
    <t>Leasity</t>
  </si>
  <si>
    <t>NO TIENE PLATAFORMA GGCC.</t>
  </si>
  <si>
    <t>LISTO</t>
  </si>
  <si>
    <t>ENERO</t>
  </si>
  <si>
    <t>FEBRERO</t>
  </si>
  <si>
    <t>MARZO</t>
  </si>
  <si>
    <t>ABRIL</t>
  </si>
  <si>
    <t>MAYO</t>
  </si>
  <si>
    <t>JUNIO</t>
  </si>
  <si>
    <t>JULIO</t>
  </si>
  <si>
    <t>AGOSTO</t>
  </si>
  <si>
    <t>SEPTIEMBRE</t>
  </si>
  <si>
    <t>OCTUBRE</t>
  </si>
  <si>
    <t>NOVIEMBRE</t>
  </si>
  <si>
    <t>DICIEMBRE</t>
  </si>
  <si>
    <t xml:space="preserve">Visitas </t>
  </si>
  <si>
    <t>Nº</t>
  </si>
  <si>
    <t>Id Propiedad</t>
  </si>
  <si>
    <t>Arrendatario</t>
  </si>
  <si>
    <t>Dueño</t>
  </si>
  <si>
    <t>Inmueble</t>
  </si>
  <si>
    <t>Monto</t>
  </si>
  <si>
    <t>%</t>
  </si>
  <si>
    <t>Comisión</t>
  </si>
  <si>
    <t>Nombre</t>
  </si>
  <si>
    <t>Tipo</t>
  </si>
  <si>
    <t>Nº Boleta Dic.</t>
  </si>
  <si>
    <t>Nº Bol.</t>
  </si>
  <si>
    <t>GGCC</t>
  </si>
  <si>
    <t>Agua</t>
  </si>
  <si>
    <t>Luz</t>
  </si>
  <si>
    <t>Gas</t>
  </si>
  <si>
    <t>Días</t>
  </si>
  <si>
    <t>Mes Visita</t>
  </si>
  <si>
    <t>FechaAnalisis</t>
  </si>
  <si>
    <t>Programada 1</t>
  </si>
  <si>
    <t>Real 1</t>
  </si>
  <si>
    <t>Programada 2</t>
  </si>
  <si>
    <t>Real 2</t>
  </si>
  <si>
    <t>Programada 3</t>
  </si>
  <si>
    <t>Real 3</t>
  </si>
  <si>
    <t>Comentario</t>
  </si>
  <si>
    <t>ID</t>
  </si>
  <si>
    <t>Mes</t>
  </si>
  <si>
    <t>Moises Nuñez</t>
  </si>
  <si>
    <t xml:space="preserve">Administración Depto 1116 Tres Pascualas </t>
  </si>
  <si>
    <t>Tomas</t>
  </si>
  <si>
    <t>Honorarios</t>
  </si>
  <si>
    <t>OK</t>
  </si>
  <si>
    <t>deuda</t>
  </si>
  <si>
    <t>No</t>
  </si>
  <si>
    <t>ok</t>
  </si>
  <si>
    <t>Sebastián Realizó inventario día 25 de Mayo</t>
  </si>
  <si>
    <t>Enero</t>
  </si>
  <si>
    <t>Lino Saez</t>
  </si>
  <si>
    <t xml:space="preserve">Administración Depto 307 Barros 1672 </t>
  </si>
  <si>
    <t xml:space="preserve">deuda </t>
  </si>
  <si>
    <t>el departamento está muy bien cuidado pero la puerta del baño suite está sin chapa ya que arrendatario quedó encerrado y tuvo que quitarla, se comprometió a instalarla pronto</t>
  </si>
  <si>
    <t>Febrero</t>
  </si>
  <si>
    <t>Katherine Maureira</t>
  </si>
  <si>
    <t xml:space="preserve">Administracion Depto. 305 Torre Don Bernardo (Bicentenario) San Martin 42 </t>
  </si>
  <si>
    <t>8/3/2022 Se realizó visita de rutina, el departamento sigue con los mismos detalles . Hace un tiempo se había pintado pero la humedad volvió a aparecer. Solo se solucionó la pintura descascarada del techo del baño</t>
  </si>
  <si>
    <t>Marzo</t>
  </si>
  <si>
    <t>Constanza Segura</t>
  </si>
  <si>
    <t>Ana Luisa Gutierrez</t>
  </si>
  <si>
    <t xml:space="preserve">Administración depto 603 Lientur 831 </t>
  </si>
  <si>
    <t>Se visitó el 04 de Marzo 2022 y tiene los mismos detalles. Salvo que quitó mueble de arriba de refrigerador y lo guardo en dormitorio principal. Además quitó soporte de muerta del mismo dormitorio, diciendo que estaba deteriorando la puerta</t>
  </si>
  <si>
    <t>Abril</t>
  </si>
  <si>
    <t>Rodrigo Navarro</t>
  </si>
  <si>
    <t xml:space="preserve">Administración Depto Cerro Caracol (Mama) </t>
  </si>
  <si>
    <t xml:space="preserve">ok </t>
  </si>
  <si>
    <t>Mayo</t>
  </si>
  <si>
    <t>Maria Eugenia Campusano</t>
  </si>
  <si>
    <t xml:space="preserve">Administración Depto Vellatrix 510 </t>
  </si>
  <si>
    <t>Deuda</t>
  </si>
  <si>
    <t>NO</t>
  </si>
  <si>
    <t>02/02/2022 Todo bien, solo que una parte del baño tenía humedad</t>
  </si>
  <si>
    <t>Junio</t>
  </si>
  <si>
    <t>Eugenio Vilicic (Empresa)</t>
  </si>
  <si>
    <t xml:space="preserve">Administración Depto Parque Urbano 904-C - </t>
  </si>
  <si>
    <t>Julio</t>
  </si>
  <si>
    <t>Luz Marina Arriagada</t>
  </si>
  <si>
    <t xml:space="preserve">Administracion Depto Vellatrix 1309 </t>
  </si>
  <si>
    <t xml:space="preserve"> </t>
  </si>
  <si>
    <t>Se visitó el 08/02/2022 el decomural del departamento está dañado en el living y pieza (Aruñazops de gato) además hay perillas y visagras del ropero sueltas</t>
  </si>
  <si>
    <t>Agosto</t>
  </si>
  <si>
    <t>Elena Rosales</t>
  </si>
  <si>
    <t xml:space="preserve">Administracion Depto 308 Ongolmo 551 </t>
  </si>
  <si>
    <t>Septiembre</t>
  </si>
  <si>
    <t>Camila Ossa</t>
  </si>
  <si>
    <t>Administracion Depto Camilo Henriquez 2222  (1206)</t>
  </si>
  <si>
    <t>Octubre</t>
  </si>
  <si>
    <t>Matias Bravo</t>
  </si>
  <si>
    <t xml:space="preserve">Administracion Depto Jardines del Sur 1203 </t>
  </si>
  <si>
    <t>pl</t>
  </si>
  <si>
    <t>Mantienen muy limpio el depto, este tiene detalles en papel mural (que estaban de antes) y estpa apareciendo humedad en primer dormitorio a mano izquierda. Arrendatarios solicitaron permiso para pintar (duela debe comprar materiales y ellos ofrecen mano de obra)</t>
  </si>
  <si>
    <t>Noviembre</t>
  </si>
  <si>
    <t>Erik Jorquera</t>
  </si>
  <si>
    <t xml:space="preserve">Administracion Depto 307 Jardines Del Sur </t>
  </si>
  <si>
    <t>mantienen limpio el depto, tiene algunas manchas en lamalfombra  (que se nota intentaron sacar) y humedad en el techo de balcón, baños y techo habitaciones. A simple vista es por la humedad que tiene estos edificios no se ve alguna fultración</t>
  </si>
  <si>
    <t>Diciembre</t>
  </si>
  <si>
    <t>Francisco Garces</t>
  </si>
  <si>
    <t xml:space="preserve">Administracion Depto 503 Manuel Rodriguez 1180 </t>
  </si>
  <si>
    <t>Pamela Foxon</t>
  </si>
  <si>
    <t xml:space="preserve">Administracion Depto 1102 Castellon 64 </t>
  </si>
  <si>
    <t>Victoria hidalgo</t>
  </si>
  <si>
    <t xml:space="preserve">Administracion Depto 405 Terrazas de Andalue </t>
  </si>
  <si>
    <t>d</t>
  </si>
  <si>
    <t>pendiente</t>
  </si>
  <si>
    <t>Marcelo de barros</t>
  </si>
  <si>
    <t xml:space="preserve">Administracion Casa Portal San Pedro, pasaje 27, </t>
  </si>
  <si>
    <t>Olivia Pantoja</t>
  </si>
  <si>
    <t xml:space="preserve">Administracion Depto 104 Camino del Arbol 405 Idahue </t>
  </si>
  <si>
    <t>Departamento se encuentra en muy buen estado. Salvo citófono que se encuentra colgando de los cables y está apareciendo una filtración en el techo al lado izquierdo del acceso principal</t>
  </si>
  <si>
    <t>Sergio Cabrera</t>
  </si>
  <si>
    <t xml:space="preserve">Administracion Depto 101 Galvarino 472 </t>
  </si>
  <si>
    <t>se visitó el viernes 19 de Agosto y me pidió de manera urgente cambiar chapa, ella la compró y le envié boleta a Marcela, el depto tenía un poco de humedad en el baño pero ella quitó la mayoria</t>
  </si>
  <si>
    <t>Elena Retamal</t>
  </si>
  <si>
    <t xml:space="preserve">Administracion Depto 33 General Gorosteaga 1275 </t>
  </si>
  <si>
    <t>Se visitó el 11/03/2022 Habían muchos arreglos que hizo la administración del edificio. Cambios de ventanas, piezas, acceso a cocina y ventanal acceso a balcón. Además se cambió puerta principal se instalaron extractores de aire en baño chico logia y puertas de dormitorios. Se forró y pintó balcón y paredes dormitorios por dentro y fuera.  En los detalles que hay en el depto. se encontró trizado el lavamanos del baño, falta sello en el lavaplatos cocina y llaves de ducha</t>
  </si>
  <si>
    <t>Claudio Burgos</t>
  </si>
  <si>
    <t xml:space="preserve">Administracion Depto. Maipu 513 </t>
  </si>
  <si>
    <t>Se visitó departamento de Claudio bURGOS EL Cual tenía cortina roller sin instalar (maestro tio de seba quedó de instalar repuesto que rompió y no ha ibtenido respuesta) además comenta que el calefont está con problemas</t>
  </si>
  <si>
    <t>Claudia Bascuñan</t>
  </si>
  <si>
    <t xml:space="preserve">Administracion Depto 307 Las Heras 1664 </t>
  </si>
  <si>
    <t>El departamento sigue en las mismas condiciones de inventario anterior, salvo que la ceramica de la cocina sigue inflandose, además la arrendataria pidió permiso para pintar el baño</t>
  </si>
  <si>
    <t>Jorge Miranda</t>
  </si>
  <si>
    <t xml:space="preserve">Administracion Depto 1002 Caupolican 150 </t>
  </si>
  <si>
    <t>Mirna Ulloa</t>
  </si>
  <si>
    <t xml:space="preserve">Administracion Casa Los Granados 420 Lomas Coloradas </t>
  </si>
  <si>
    <t>x</t>
  </si>
  <si>
    <t>Se realizó visita el día Viernes 08 de Abril, en general la casa está igual que inventario anterior solo que en el segundo dormitorio a mano izquierda había una pequeña filtración, además, los adoquines del patio están cediendo aún más con la lluvia (arrendatario comenta que habían ollos que se taparon con carretillas y materiales de construccion cuando llegaron, pero que al sacar estos implementos se dieron cuenta que tapaban unos ollos</t>
  </si>
  <si>
    <t>Hector Verdejo</t>
  </si>
  <si>
    <t xml:space="preserve">Administracion Depto 6B Avenida Alemana 35 </t>
  </si>
  <si>
    <t>Ok</t>
  </si>
  <si>
    <t>Super bien cuidado el depto. Pero se filtra agua de las ventanas principales, Alex ya está al tanto</t>
  </si>
  <si>
    <t>Belen Faundez</t>
  </si>
  <si>
    <t xml:space="preserve">Administración Depto 1608 Pedro Valdivia 159 </t>
  </si>
  <si>
    <t>Manuel Carillo(Adriana Araneda)</t>
  </si>
  <si>
    <t xml:space="preserve">Administración Depto 516 Freire 1052 </t>
  </si>
  <si>
    <t>no</t>
  </si>
  <si>
    <t>Se visitó el día 24 de Abri y estaba en buenas condiciones</t>
  </si>
  <si>
    <t>Elisa Riquelme</t>
  </si>
  <si>
    <t xml:space="preserve">Administración Oficina 651 Paicavi </t>
  </si>
  <si>
    <t>Se realizó visita el día Viernes 27 de Mayo, se vió que la chapa tiene problemas y el citófono no funciona</t>
  </si>
  <si>
    <t>Carlos Cornelli</t>
  </si>
  <si>
    <t xml:space="preserve">Administración Depto 811 Vicuña Maquena 1480 </t>
  </si>
  <si>
    <t>?</t>
  </si>
  <si>
    <t xml:space="preserve"> para verificar que papel mural que se instaló el día 29 de Agosto bhubiese quedado bien. En general el depto está en buenas condiciones, post venta quedó de ir en la semana a impermeabilizar</t>
  </si>
  <si>
    <t>Vanessa Arriagada</t>
  </si>
  <si>
    <t xml:space="preserve">Administración Depto 324 Los Claveles 455 </t>
  </si>
  <si>
    <t>Se visitó el día 25 de Febrero, Todo ok dentro del departamento pero la bodega tiene una filtración considerable. La arrendataria está guardando las cosas en el balcón debido a esto.</t>
  </si>
  <si>
    <t>Nicole Flores</t>
  </si>
  <si>
    <t xml:space="preserve">Administración Depto 515, Freire 1062 </t>
  </si>
  <si>
    <t>Todo bien pero persiste la filtración del bao a pesar de las veces que ha asistido post venta, en la reunión cpon ellos me comentaron que necesitan de 5 días de corrido para trabajar ahí y dejar que se seque sin que utilicen baño, arrendatarios dicen que quizá en verano podrían dejar el depto para que lo reparen</t>
  </si>
  <si>
    <t>Raul Alcaino (Soledad arrienda)</t>
  </si>
  <si>
    <t>Edificio Espacio Mayor/ Freire 1627, Dpto. 1204</t>
  </si>
  <si>
    <t>Techo del baño tiene un cambio de color considerable.Debido a la humedad que se genera ahí</t>
  </si>
  <si>
    <t xml:space="preserve">Claudio Mansilla/Rayen Borquez </t>
  </si>
  <si>
    <t xml:space="preserve">Administración Depto 1002 Freire 960 </t>
  </si>
  <si>
    <t>Se visitó propiedad día 25 de Mayo, en general está bien cuidado pero la pintura de las puertas se está  descascarando. Además la llama de la cocina está alta y las paredes están un poco sucias( lo normal por el uso)</t>
  </si>
  <si>
    <t>Alvaro Penailillo</t>
  </si>
  <si>
    <t xml:space="preserve">Administración Depto 1710 Rozas 25 </t>
  </si>
  <si>
    <t>El departamento está bien, pero uno de sus platillos grandes está quemando el mueble derecho de la cocina, ya que queda muy cerca del fogón y no se puede mover</t>
  </si>
  <si>
    <t>Alvaro Torres</t>
  </si>
  <si>
    <t xml:space="preserve">Administración Depto 1505 Rozas 25 </t>
  </si>
  <si>
    <t>Todo bien en la propiedad pero está comenzando a aparecer humedad en el dormitorio</t>
  </si>
  <si>
    <t>Emilio Venegas</t>
  </si>
  <si>
    <t xml:space="preserve">Administración Depto 204 Camino del Amanecer 1890 </t>
  </si>
  <si>
    <t>Se visitó en compañía de maestro para que revisara filtración, el deaprtamento en general se mantiene en buen estado, salvo unas pocas rallas que hay en el piso</t>
  </si>
  <si>
    <t>Cristopher Romero</t>
  </si>
  <si>
    <t>Admnistración Depto 301 Collao 750 1/2</t>
  </si>
  <si>
    <t>Todo bien, arrendarario solucionó de manera particular el destape de lavaplatos, y ha limpiado periodicamente la humedad de la pared de la ventana de la cocina, baldosa de cocina sigue rota y ha avanzado un poco</t>
  </si>
  <si>
    <t>GYL SPA</t>
  </si>
  <si>
    <t xml:space="preserve">Administración Depto 61A Avenidad Andalue 2420 </t>
  </si>
  <si>
    <t>Virginia Merino</t>
  </si>
  <si>
    <t xml:space="preserve">Administración Depto 52 B Camino el Venado 1760 </t>
  </si>
  <si>
    <t>X</t>
  </si>
  <si>
    <t>Visita realizada día 25 de Julio, todo está en perfectas condiciones</t>
  </si>
  <si>
    <t>Michelle Vera</t>
  </si>
  <si>
    <t xml:space="preserve">Administración Depto 605, Calle Nueva 1280 </t>
  </si>
  <si>
    <t>Sebastian Calderon</t>
  </si>
  <si>
    <t xml:space="preserve">Administración Depto 403 General Novoa 796 </t>
  </si>
  <si>
    <t>Tienen 2 gatos y hay un par de detalles en el mural, instalaron malla en balcón y una cortina encima de roller (dormitorio suite)</t>
  </si>
  <si>
    <t>Hector Echazu</t>
  </si>
  <si>
    <t>Juan Gutierrez</t>
  </si>
  <si>
    <t>Administración Casa Los Álamos 108 /Casa lo mendez</t>
  </si>
  <si>
    <t>Seba hizo inventario hsbían varias cosas que faltaron</t>
  </si>
  <si>
    <t>Juan Jose Contreras</t>
  </si>
  <si>
    <t xml:space="preserve">Administración Depto 1003 Salas 89 </t>
  </si>
  <si>
    <t>En general estaba todo bien, paredes de ventanas y techos de baños sin señal de humedad</t>
  </si>
  <si>
    <t>Betina Solar/cristobal Jaque</t>
  </si>
  <si>
    <t>Desiderio Sanhueza 160 Depto 208</t>
  </si>
  <si>
    <t>Se realizó inventario de la propiedad el día 24 de Febrero 2022. No tenía ningún detalle. Dueño dejó lámpara grande en la cocina, otra lámpara de tres ampolletas en el living  y en dormitorios (2)  y corftinas rollers en dormitorios y ventanal de acceso a balcón</t>
  </si>
  <si>
    <t>Mirella Espinoza</t>
  </si>
  <si>
    <t>Administración  Depto 307, La Vega 1/2</t>
  </si>
  <si>
    <t>mo</t>
  </si>
  <si>
    <t>Camila Araya</t>
  </si>
  <si>
    <t>Administración  Depto 403, Francisco de Asis 220</t>
  </si>
  <si>
    <t>Lukas Perez</t>
  </si>
  <si>
    <t>Administración  Depto 402, Calle 1 número 6575</t>
  </si>
  <si>
    <t>Luis Riquelme</t>
  </si>
  <si>
    <t>Administración Depto 1010, Torre B Rozas Poniente 25</t>
  </si>
  <si>
    <t>Luiceyda Uzcategui</t>
  </si>
  <si>
    <t>Administración Casa 21 calle los Piñones 30, Chiguayante</t>
  </si>
  <si>
    <t>Titan Maquinaria</t>
  </si>
  <si>
    <t>Administración Depto 115 Canto del Valle 177, San Sebastian</t>
  </si>
  <si>
    <t>Karen Garcia</t>
  </si>
  <si>
    <t>Administración Depto 1502 Salas 245</t>
  </si>
  <si>
    <t>Sandra Zapata</t>
  </si>
  <si>
    <t>Administración Depto 508, Avenida San andrés 202</t>
  </si>
  <si>
    <t>Luis Meneses</t>
  </si>
  <si>
    <t>Administración depto 1202 B Colo colo</t>
  </si>
  <si>
    <t>Mildred Mahir</t>
  </si>
  <si>
    <t>Admnistración Depto 707, Tucapel 664</t>
  </si>
  <si>
    <t>Cristian Villa</t>
  </si>
  <si>
    <t>Admnistración Casa número 970, San Marcos 200, Talcahuano</t>
  </si>
  <si>
    <t>Adianiz</t>
  </si>
  <si>
    <t>Admnistración Depto 1008, Rosas 25</t>
  </si>
  <si>
    <t>Mauricio Aguilera</t>
  </si>
  <si>
    <t>Administración Depto 206, Calle 3 norte 950, San Pedro de la Paz</t>
  </si>
  <si>
    <t>Hugo Hidalgo</t>
  </si>
  <si>
    <t>Administración Oficina Inmunomedica 904 A</t>
  </si>
  <si>
    <t>Cristian Cifuentes</t>
  </si>
  <si>
    <t>Administración Depto 1701 B, Avenida Costaner Interior 7488, San Pedro de la Paz</t>
  </si>
  <si>
    <t>Sergio Travolt</t>
  </si>
  <si>
    <t>Administración Depto 22 Torre 5, Antilhue 25, Lonco Parque</t>
  </si>
  <si>
    <t>Carmen Guzman</t>
  </si>
  <si>
    <t>Mauricio Torres</t>
  </si>
  <si>
    <t>Administración Depto 2104, Castellon 152, Concepcion</t>
  </si>
  <si>
    <t>Carolina Miranda</t>
  </si>
  <si>
    <t>Keila Urrutia</t>
  </si>
  <si>
    <t>Administración Depto 1508, Rozas 25, Concepción</t>
  </si>
  <si>
    <t>Andres del Carmen Ojeda</t>
  </si>
  <si>
    <t>Paulo Pucheu</t>
  </si>
  <si>
    <t>Administración Depto Orompello 1470</t>
  </si>
  <si>
    <t>Cesar Rodriguez</t>
  </si>
  <si>
    <t>Juan Rondon</t>
  </si>
  <si>
    <t>Administración Depto 101, Torre F, Manquimavida 600</t>
  </si>
  <si>
    <t>Hansel y Gretel</t>
  </si>
  <si>
    <t>Administración Doctor Wilhelm 1000 Depto. 1001, B</t>
  </si>
  <si>
    <t>Alfredo Santamaria</t>
  </si>
  <si>
    <t>Administración Estacionamiento 6 Inmunomedica San Martin 920</t>
  </si>
  <si>
    <t>Carolina Andressa</t>
  </si>
  <si>
    <t>Administración Depto 1504, Rozas 25, Concepción</t>
  </si>
  <si>
    <t>Nicolas Paez</t>
  </si>
  <si>
    <t>Avelino Garcia</t>
  </si>
  <si>
    <t>Administración Oficina 101, Paicavi 651, Concepcion</t>
  </si>
  <si>
    <t>Sergio Fuentes</t>
  </si>
  <si>
    <t>Camila Rodriguez</t>
  </si>
  <si>
    <t>Administración Depto 302 Maipu 1637, Concepcion</t>
  </si>
  <si>
    <t>Carlos Mirando</t>
  </si>
  <si>
    <t>Marisol Sanchez</t>
  </si>
  <si>
    <t>Administración Depto 209, Valle Andalien 1224, Lomas de San Sebastian, Concepcion</t>
  </si>
  <si>
    <t>Maribel Delgado</t>
  </si>
  <si>
    <t>Rodrigo Neira</t>
  </si>
  <si>
    <t>Administración Depto 503 B, Avenida Costanera Andalien 182, Concepcion</t>
  </si>
  <si>
    <t>Amanda Dasilva</t>
  </si>
  <si>
    <t>Ignacio Boeri</t>
  </si>
  <si>
    <t>Administración Casa 5, Nueva Palena 2740, Chiguayante</t>
  </si>
  <si>
    <t>Esteban Moraga</t>
  </si>
  <si>
    <t>Natalia Hernández</t>
  </si>
  <si>
    <t xml:space="preserve">Administracion Depto 1101 Collao 400 </t>
  </si>
  <si>
    <t>Yeni Soto</t>
  </si>
  <si>
    <t>Konrad Schell</t>
  </si>
  <si>
    <t xml:space="preserve">Administración Depto 303, Nonguen 171 </t>
  </si>
  <si>
    <t>Matias Seguel</t>
  </si>
  <si>
    <t>Paula Chavez</t>
  </si>
  <si>
    <t>Administración Depto 809, Anibal Pinto 36, Concepcion</t>
  </si>
  <si>
    <t>Vial y Vives -Dsd S.A.</t>
  </si>
  <si>
    <t>María José Suarez</t>
  </si>
  <si>
    <t>Administración Depto 1504 Salas 245 1 AÑO COMPLETO</t>
  </si>
  <si>
    <t xml:space="preserve"> NO</t>
  </si>
  <si>
    <t>Se visitó el Miércoles 15 de Junio y está todo oK. Prácticamente igual a como se entregó, se le envi´p correo a María José Suarez con todo y quedó satisfecha</t>
  </si>
  <si>
    <t>Ernesto Opazo</t>
  </si>
  <si>
    <t>Administración Depto 211 Paicavi Sur 960 Valle Escondido</t>
  </si>
  <si>
    <t>DEUDA</t>
  </si>
  <si>
    <t>El arrendatario tiene bien cuidado el depto pero aparecieron manchas de humedad en el vertice a lado de ventana mpas notorios en la parte inferior, se está gestionando con post venta</t>
  </si>
  <si>
    <t>Monica Quezada</t>
  </si>
  <si>
    <t xml:space="preserve">Administración Depto 110 Paicavi Sur 960 Valle Escondido </t>
  </si>
  <si>
    <t>Patricio Puga</t>
  </si>
  <si>
    <t>Administración Depto 1406, Pedro de Valdivia 1284</t>
  </si>
  <si>
    <t>Edificio cerro Caracol/ Doctor Wilhelm 1000 Depto. 1001, B</t>
  </si>
  <si>
    <t>Concepción</t>
  </si>
  <si>
    <t>Patricia Wilhelm</t>
  </si>
  <si>
    <t>Vicuña Mackenna 1480 Depto. 811</t>
  </si>
  <si>
    <t>Yessica Magdalena Vera</t>
  </si>
  <si>
    <t>Edificio Centenario/ Freire 960 Depto. 1002</t>
  </si>
  <si>
    <t>Monica Patricia Abasolo</t>
  </si>
  <si>
    <t>Orompello 1470 Depto. 1506</t>
  </si>
  <si>
    <t>Paulo Nicolás Pucheau</t>
  </si>
  <si>
    <t>Manquimavida  600 Depto. 101, F</t>
  </si>
  <si>
    <t>Chiguayante</t>
  </si>
  <si>
    <t>Juan Ramón  Rondón</t>
  </si>
  <si>
    <t>Castellón 152 Depto. 2104</t>
  </si>
  <si>
    <t>Mauricio Antonio Torres</t>
  </si>
  <si>
    <t>Rozas 25 Depto. 1508, B</t>
  </si>
  <si>
    <t>Keila  Urrutia</t>
  </si>
  <si>
    <t>Id</t>
  </si>
  <si>
    <t>Periodo</t>
  </si>
  <si>
    <t>Propiedad</t>
  </si>
  <si>
    <t>Comuna</t>
  </si>
  <si>
    <t>Correo Dueño</t>
  </si>
  <si>
    <t>Telefono Dueño</t>
  </si>
  <si>
    <t>Rut Dueño</t>
  </si>
  <si>
    <t>Correo Arrendatario</t>
  </si>
  <si>
    <t>Telefono Arrendatario</t>
  </si>
  <si>
    <t>Rut Arrendatario</t>
  </si>
  <si>
    <t>Fecha de Expiración</t>
  </si>
  <si>
    <t>Fecha de Pago</t>
  </si>
  <si>
    <t>Fecha de Liquidación</t>
  </si>
  <si>
    <t>Monto Total</t>
  </si>
  <si>
    <t>Arriendo Dueño</t>
  </si>
  <si>
    <t>Comisión Administración</t>
  </si>
  <si>
    <t>Monto Multas</t>
  </si>
  <si>
    <t>Multas Dueño</t>
  </si>
  <si>
    <t>Multas Administración</t>
  </si>
  <si>
    <t>Suscripción Leasity</t>
  </si>
  <si>
    <t>Otros Montos</t>
  </si>
  <si>
    <t>Total administración</t>
  </si>
  <si>
    <t>Estado</t>
  </si>
  <si>
    <t>Monto Arriendo</t>
  </si>
  <si>
    <t>Collao 400, Depto. 1101</t>
  </si>
  <si>
    <t>Natalia Belén Hernández</t>
  </si>
  <si>
    <t>hernandezo@udd.cl</t>
  </si>
  <si>
    <t>974519715</t>
  </si>
  <si>
    <t>17.289.760-6</t>
  </si>
  <si>
    <t>Esteban Iván Moraga</t>
  </si>
  <si>
    <t>esteban.moraga.es@gmail.com</t>
  </si>
  <si>
    <t>992076898</t>
  </si>
  <si>
    <t>19.333.342-7</t>
  </si>
  <si>
    <t>-</t>
  </si>
  <si>
    <t>GENERADO</t>
  </si>
  <si>
    <t>Nonguen 171, Depto. 303</t>
  </si>
  <si>
    <t>Konrad Scheel</t>
  </si>
  <si>
    <t>Kssaelzer@gmail.com</t>
  </si>
  <si>
    <t>998211810</t>
  </si>
  <si>
    <t>8.271.242-9</t>
  </si>
  <si>
    <t>Yeny Elisa Soto</t>
  </si>
  <si>
    <t>yenysp@gmail.com</t>
  </si>
  <si>
    <t>923771483</t>
  </si>
  <si>
    <t>13.392.883-9</t>
  </si>
  <si>
    <t>Nueva Palena  2740</t>
  </si>
  <si>
    <t>iboeri@hotmail.com</t>
  </si>
  <si>
    <t>982308320</t>
  </si>
  <si>
    <t>17.617.798-5</t>
  </si>
  <si>
    <t>Amanda Da Silva</t>
  </si>
  <si>
    <t>amandaadvoliveira@gmail.com</t>
  </si>
  <si>
    <t>999433426</t>
  </si>
  <si>
    <t>26.730.438-6</t>
  </si>
  <si>
    <t>Avenida Costanera de Andalien 182, Depto. 503, B</t>
  </si>
  <si>
    <t>Rodrigo Matías Neira</t>
  </si>
  <si>
    <t>rodrigo.neira.lema@gmail.com</t>
  </si>
  <si>
    <t>998721130</t>
  </si>
  <si>
    <t>17.350.706-2</t>
  </si>
  <si>
    <t>Maribel  Delgado</t>
  </si>
  <si>
    <t>madelgn@gmail.com</t>
  </si>
  <si>
    <t>972661932</t>
  </si>
  <si>
    <t>13.105.326-6</t>
  </si>
  <si>
    <t>Paicavi 651, Of. 101</t>
  </si>
  <si>
    <t>Avelino Enrique García</t>
  </si>
  <si>
    <t>mpgarcia.carmona@gmail.com</t>
  </si>
  <si>
    <t>+56 975383919</t>
  </si>
  <si>
    <t>3.124.277-0</t>
  </si>
  <si>
    <t>Nicoás Páez</t>
  </si>
  <si>
    <t>npaez.carvallo@gmail.com</t>
  </si>
  <si>
    <t>990794978</t>
  </si>
  <si>
    <t>18.808.338-2</t>
  </si>
  <si>
    <t>Rozas 25, Depto. 1504, B</t>
  </si>
  <si>
    <t>urrutiakeila@gmail.com</t>
  </si>
  <si>
    <t>948779111</t>
  </si>
  <si>
    <t>17.499.235-5</t>
  </si>
  <si>
    <t>Carolina Andressa De Castro</t>
  </si>
  <si>
    <t>7carolinadecastro@gmail.com</t>
  </si>
  <si>
    <t>999330854</t>
  </si>
  <si>
    <t>15.218.154-K</t>
  </si>
  <si>
    <t>San Martín  920, Estac. 6</t>
  </si>
  <si>
    <t>Alfredo Santamaría</t>
  </si>
  <si>
    <t>paty.wilhelm@gmail.com</t>
  </si>
  <si>
    <t>+56 991282247</t>
  </si>
  <si>
    <t>78.592.560-2</t>
  </si>
  <si>
    <t>Inmunomédica Concepción</t>
  </si>
  <si>
    <t>lleiva@inmunomedica.cl</t>
  </si>
  <si>
    <t/>
  </si>
  <si>
    <t>76.268.430-6</t>
  </si>
  <si>
    <t>Orompello 1470, Depto. 1506</t>
  </si>
  <si>
    <t>ppucheub@gmail.com</t>
  </si>
  <si>
    <t>996425177</t>
  </si>
  <si>
    <t>12.454.749-0</t>
  </si>
  <si>
    <t>Andrea del Carmen Ojeda</t>
  </si>
  <si>
    <t>andreosan26@hotmail.com</t>
  </si>
  <si>
    <t>932414687</t>
  </si>
  <si>
    <t>14.043.424-8</t>
  </si>
  <si>
    <t>Manquimavida  600, Depto. 101, F</t>
  </si>
  <si>
    <t>juanrrh@gmail.com</t>
  </si>
  <si>
    <t>984666355</t>
  </si>
  <si>
    <t>26.367.974-1</t>
  </si>
  <si>
    <t xml:space="preserve">Cesar Humberto Rodríguez </t>
  </si>
  <si>
    <t>rodriguezkoo@gmail.com</t>
  </si>
  <si>
    <t>991958597</t>
  </si>
  <si>
    <t>12.173.779-5</t>
  </si>
  <si>
    <t>Castellón 152, Depto. 2104</t>
  </si>
  <si>
    <t>mauricio.torres.rivas@gmail.com</t>
  </si>
  <si>
    <t>958454285</t>
  </si>
  <si>
    <t>14.031.339-4</t>
  </si>
  <si>
    <t>Carmen Lilian Guzman</t>
  </si>
  <si>
    <t>carmenliguz@gmail.com</t>
  </si>
  <si>
    <t>988031315</t>
  </si>
  <si>
    <t>13.321.464-K</t>
  </si>
  <si>
    <t>Rozas 25, Depto. 1508, B</t>
  </si>
  <si>
    <t>finaestampaandalue@gmail.com</t>
  </si>
  <si>
    <t>983524836</t>
  </si>
  <si>
    <t>22.490.797-4</t>
  </si>
  <si>
    <t>Edificio cerro Caracol/ Doctor Wilhelm 1000, Depto. 1001, B</t>
  </si>
  <si>
    <t>79.567.240-0</t>
  </si>
  <si>
    <t>Hansel Silva</t>
  </si>
  <si>
    <t>hanselsilva@gmail.com</t>
  </si>
  <si>
    <t>990944258</t>
  </si>
  <si>
    <t>10.994.478-5</t>
  </si>
  <si>
    <t>Antilhue 25, Depto. 22, 5</t>
  </si>
  <si>
    <t>Alexander Carlos Dechent</t>
  </si>
  <si>
    <t>alexdechent@udec.cl</t>
  </si>
  <si>
    <t>+56 991596399</t>
  </si>
  <si>
    <t>7.495.206-2</t>
  </si>
  <si>
    <t>Sergio Andrés Trabold</t>
  </si>
  <si>
    <t>straboldj@gmail.com</t>
  </si>
  <si>
    <t>985153028</t>
  </si>
  <si>
    <t>18.292.433-4</t>
  </si>
  <si>
    <t>San Martín 920, Of. 904, A</t>
  </si>
  <si>
    <t>Avenida Costanera Interior  7488, Depto. 1701, B</t>
  </si>
  <si>
    <t>San Pedro de la Paz</t>
  </si>
  <si>
    <t>Javier Ignacio Valderrama</t>
  </si>
  <si>
    <t>J.val.sot@gmail.com</t>
  </si>
  <si>
    <t>17.825.314-K</t>
  </si>
  <si>
    <t>Cristian Fernando Cifuentes</t>
  </si>
  <si>
    <t>cristian_cifuentes2005@yahoo.com</t>
  </si>
  <si>
    <t>984493143</t>
  </si>
  <si>
    <t>14.373.303-3</t>
  </si>
  <si>
    <t>Calle 8 970</t>
  </si>
  <si>
    <t>Talcahuano</t>
  </si>
  <si>
    <t>Anna Ratova</t>
  </si>
  <si>
    <t>anna.ratova.ar@gmail.com</t>
  </si>
  <si>
    <t>987305920</t>
  </si>
  <si>
    <t>23.884.014-7</t>
  </si>
  <si>
    <t xml:space="preserve">Crisitan Andrés Villa </t>
  </si>
  <si>
    <t>cvilla@stks.cl</t>
  </si>
  <si>
    <t>957334262</t>
  </si>
  <si>
    <t>17.348.352-K</t>
  </si>
  <si>
    <t>Calle Tres Norte 950, Depto. 206</t>
  </si>
  <si>
    <t>Camila Alexandra Monasterio</t>
  </si>
  <si>
    <t>Carterasyaccesoriosbluerose@gmail.com</t>
  </si>
  <si>
    <t>958205713</t>
  </si>
  <si>
    <t>16.956.365-9</t>
  </si>
  <si>
    <t>Mauricio Fredy Aguilera</t>
  </si>
  <si>
    <t>mafdos85@gmail.com</t>
  </si>
  <si>
    <t>942739758</t>
  </si>
  <si>
    <t>10.958.285-9</t>
  </si>
  <si>
    <t>Pedro de Valdivia 1284, Depto. 1406</t>
  </si>
  <si>
    <t>Tomás Santamaría</t>
  </si>
  <si>
    <t>tomas@santamariagi.cl</t>
  </si>
  <si>
    <t>+56 934553540</t>
  </si>
  <si>
    <t>19.089.610-2</t>
  </si>
  <si>
    <t>Patricio Rodrigo Puga</t>
  </si>
  <si>
    <t>patriciorpuga@gmial.com</t>
  </si>
  <si>
    <t>985570749</t>
  </si>
  <si>
    <t>11.882.399-0</t>
  </si>
  <si>
    <t>Piñones 30, 21</t>
  </si>
  <si>
    <t>Carolina Beatriz Roa</t>
  </si>
  <si>
    <t>fikar.carolina@gmail.com</t>
  </si>
  <si>
    <t>13.692.634-9</t>
  </si>
  <si>
    <t>Luizeida Mercedes</t>
  </si>
  <si>
    <t>uzcateguiluizeida@gmail.com</t>
  </si>
  <si>
    <t>27.154.394-8</t>
  </si>
  <si>
    <t>Calle 1 6575, Depto. 402</t>
  </si>
  <si>
    <t>Sergio Erasmo Sobarzo</t>
  </si>
  <si>
    <t>j_sobarz@hotmail.com</t>
  </si>
  <si>
    <t>984174867</t>
  </si>
  <si>
    <t>6.432.901-4</t>
  </si>
  <si>
    <t>Lukas Gonzalo Perez</t>
  </si>
  <si>
    <t>lukasperez358@gmail.com</t>
  </si>
  <si>
    <t>942884456</t>
  </si>
  <si>
    <t>19.133.053-6</t>
  </si>
  <si>
    <t>edificio lientur/ Calle Lientur 831, Depto. 603</t>
  </si>
  <si>
    <t>José Joel Ignacio Zuñiga</t>
  </si>
  <si>
    <t>agutierrez@transportesjz.cl</t>
  </si>
  <si>
    <t>+56 977988492</t>
  </si>
  <si>
    <t>9.723.278-4</t>
  </si>
  <si>
    <t>Paulina Andrea Segura</t>
  </si>
  <si>
    <t>psegurah@udec.cl</t>
  </si>
  <si>
    <t>+56 976055181</t>
  </si>
  <si>
    <t>16.219.215-9</t>
  </si>
  <si>
    <t>Francisco de Asis 220, Depto. 403, Llaima</t>
  </si>
  <si>
    <t>Evelyn Cecilia Rivera</t>
  </si>
  <si>
    <t>ec.rivera.seitz@gmail.com</t>
  </si>
  <si>
    <t>931996325</t>
  </si>
  <si>
    <t>15.183.469-8</t>
  </si>
  <si>
    <t>Camila Paz Araya</t>
  </si>
  <si>
    <t>camila.a.rojo@gmail.com</t>
  </si>
  <si>
    <t>961929332</t>
  </si>
  <si>
    <t>17.711.852-4</t>
  </si>
  <si>
    <t>Tucapel 664, Depto. 707</t>
  </si>
  <si>
    <t>Yelimar de los Angeles Rendon</t>
  </si>
  <si>
    <t>Rendongarcia.yelimar@gmail.com</t>
  </si>
  <si>
    <t>974006102</t>
  </si>
  <si>
    <t>25.686.750-8</t>
  </si>
  <si>
    <t>Mildred Mayr</t>
  </si>
  <si>
    <t>mildred@mayr.cl</t>
  </si>
  <si>
    <t>979574610</t>
  </si>
  <si>
    <t>12.301.682-3</t>
  </si>
  <si>
    <t>Colo colo  1372, Depto. 1202 B</t>
  </si>
  <si>
    <t>Claudia Alejandra Bascuñan</t>
  </si>
  <si>
    <t>claudiabascun@gmail.com</t>
  </si>
  <si>
    <t>+56 953703528</t>
  </si>
  <si>
    <t>16.298.392-K</t>
  </si>
  <si>
    <t>Luis Enrique Meneses</t>
  </si>
  <si>
    <t>lmeneses@ingenieriamv.cl</t>
  </si>
  <si>
    <t>998735042</t>
  </si>
  <si>
    <t>11.517.233-6</t>
  </si>
  <si>
    <t>Avenida San Andres 202, Depto. 508</t>
  </si>
  <si>
    <t>Juan Luis Correa</t>
  </si>
  <si>
    <t>jlcorreahe@gmail.com</t>
  </si>
  <si>
    <t>982150899</t>
  </si>
  <si>
    <t>8.109.891-3</t>
  </si>
  <si>
    <t xml:space="preserve">Sandra  Zapata </t>
  </si>
  <si>
    <t>sandra.zapata@pytltda.cl</t>
  </si>
  <si>
    <t>998847929</t>
  </si>
  <si>
    <t>11.956.920-6</t>
  </si>
  <si>
    <t>Desiderio Sanhueza 160, Depto. 208, D</t>
  </si>
  <si>
    <t>Angélica Maribel Araya</t>
  </si>
  <si>
    <t>aaraya70@hotmail.com</t>
  </si>
  <si>
    <t>+56988896116</t>
  </si>
  <si>
    <t>11.533.045-4</t>
  </si>
  <si>
    <t>Bettina Raquel  Solar</t>
  </si>
  <si>
    <t>cristobaldh7@gmail.com</t>
  </si>
  <si>
    <t>935476575</t>
  </si>
  <si>
    <t>12.561.678-K</t>
  </si>
  <si>
    <t>Valle Andalién  1224, Depto. 209</t>
  </si>
  <si>
    <t>Marisol De Lourdes Sánchez</t>
  </si>
  <si>
    <t>marisolss@gmail.com</t>
  </si>
  <si>
    <t>972705817</t>
  </si>
  <si>
    <t>10.414.127-7</t>
  </si>
  <si>
    <t>Carlos Jesús De Miranda</t>
  </si>
  <si>
    <t>carlosdemiranda.cl@gmail.com</t>
  </si>
  <si>
    <t>961419091</t>
  </si>
  <si>
    <t>18.143.046-K</t>
  </si>
  <si>
    <t>La Vega 597, Depto. 307, Torre Roble</t>
  </si>
  <si>
    <t>Luis Alberto Farias</t>
  </si>
  <si>
    <t>lfariasfernandez@gmail.com</t>
  </si>
  <si>
    <t>957198395</t>
  </si>
  <si>
    <t>14.013.271-3</t>
  </si>
  <si>
    <t>Mirella Del Carmen Espinoza</t>
  </si>
  <si>
    <t>mirespinoza@hotmail.com</t>
  </si>
  <si>
    <t>990153302</t>
  </si>
  <si>
    <t>8.019.516-8</t>
  </si>
  <si>
    <t>Pedro de Valdivia 159, Depto. 1608</t>
  </si>
  <si>
    <t>Camila Román</t>
  </si>
  <si>
    <t>Camila.roman99@outlook.com</t>
  </si>
  <si>
    <t>20.107.918-7</t>
  </si>
  <si>
    <t>Belén Antonella Faundez</t>
  </si>
  <si>
    <t>belenfaundezmorales@gmail.com</t>
  </si>
  <si>
    <t>+56 957857209</t>
  </si>
  <si>
    <t>19.273.491-6</t>
  </si>
  <si>
    <t>Los Álamos 108</t>
  </si>
  <si>
    <t>Juan Edmundo Gutiérrez</t>
  </si>
  <si>
    <t>contacto@danielgutierrez.cl</t>
  </si>
  <si>
    <t>5.854.607-0</t>
  </si>
  <si>
    <t>Mylenka Estrella Landeros</t>
  </si>
  <si>
    <t>Mylenka.97@gmail.com</t>
  </si>
  <si>
    <t>949967456</t>
  </si>
  <si>
    <t>19.773.419-1</t>
  </si>
  <si>
    <t>Hipólito Salas 245, Depto. 1502</t>
  </si>
  <si>
    <t>Carola  Peñaloza</t>
  </si>
  <si>
    <t>cpenalozadiaz@gmail.com</t>
  </si>
  <si>
    <t>985283429</t>
  </si>
  <si>
    <t>11.392.702-K</t>
  </si>
  <si>
    <t>Karen Denisse García</t>
  </si>
  <si>
    <t>Karengarciavas@gmail.com</t>
  </si>
  <si>
    <t>97988263</t>
  </si>
  <si>
    <t>17.896.743-6</t>
  </si>
  <si>
    <t>Canto del Valle 1777, Depto. 115</t>
  </si>
  <si>
    <t>Carolina Andrea Godoy</t>
  </si>
  <si>
    <t>cgodoyortiz@gmail.com</t>
  </si>
  <si>
    <t>15.592.048-3</t>
  </si>
  <si>
    <t>Antonio De la Rosa</t>
  </si>
  <si>
    <t>administracion@titanchile.com</t>
  </si>
  <si>
    <t>24.334.779-3</t>
  </si>
  <si>
    <t>Martínez de Rozas Poniente  25, Depto. 1010, B</t>
  </si>
  <si>
    <t>Matías Sebastián Rojas</t>
  </si>
  <si>
    <t>matirojas5@hotmail.com</t>
  </si>
  <si>
    <t>951225605</t>
  </si>
  <si>
    <t>17.740.227-3</t>
  </si>
  <si>
    <t xml:space="preserve">Luis Alberto Riquelme </t>
  </si>
  <si>
    <t>luisalberto01973@gmail.com</t>
  </si>
  <si>
    <t>962772281</t>
  </si>
  <si>
    <t>12.526.752-1</t>
  </si>
  <si>
    <t>Condominio Jardines del sur 7310, Depto. 307, B</t>
  </si>
  <si>
    <t>Teresa Del Pilar Muñoz</t>
  </si>
  <si>
    <t>teresadelpilarmunozpoblete@gmail.com</t>
  </si>
  <si>
    <t>+56 982863177</t>
  </si>
  <si>
    <t>7.914.693-5</t>
  </si>
  <si>
    <t>Erik Esteban Jorquera</t>
  </si>
  <si>
    <t>erik16jc@gmail.com</t>
  </si>
  <si>
    <t>+56 998387372</t>
  </si>
  <si>
    <t>19.425.302-8</t>
  </si>
  <si>
    <t>edificio Don Camilo/  Camilo Henriquez 2222, Depto. 1206</t>
  </si>
  <si>
    <t>Elizabeth Viviana Yáñez</t>
  </si>
  <si>
    <t>elizabeth.viviana.y@gmail.com</t>
  </si>
  <si>
    <t>+56 998726293</t>
  </si>
  <si>
    <t>10.476.368-5</t>
  </si>
  <si>
    <t>Camila Andrea Ossa</t>
  </si>
  <si>
    <t>nut.camilaossa@gmail.com</t>
  </si>
  <si>
    <t>+56 974733163</t>
  </si>
  <si>
    <t>19.155.272-5</t>
  </si>
  <si>
    <t>Valle Paicaví Sur 960, Depto. 110</t>
  </si>
  <si>
    <t>Monica Eliana Quezada</t>
  </si>
  <si>
    <t>Lorena_lavin_faundez@hotmail.com</t>
  </si>
  <si>
    <t>962645915</t>
  </si>
  <si>
    <t>8.234.032-7</t>
  </si>
  <si>
    <t>Avenida Alemana 35, Depto. 6, B</t>
  </si>
  <si>
    <t>Héctor Gabriel Verdejo</t>
  </si>
  <si>
    <t>hector.verdejo.p@gmail.com</t>
  </si>
  <si>
    <t>+56 982925898</t>
  </si>
  <si>
    <t>16.489.846-6</t>
  </si>
  <si>
    <t>Edificio Vista carrera/ Los carreras 1931, Depto. 510</t>
  </si>
  <si>
    <t>mary.campusano@gmail.com</t>
  </si>
  <si>
    <t>990600424</t>
  </si>
  <si>
    <t>15.069.302-0</t>
  </si>
  <si>
    <t>Condominio Jardines del sur 7310, Depto. 1203, B</t>
  </si>
  <si>
    <t>Matias Sebastián Bravo</t>
  </si>
  <si>
    <t>mabravo2016@udec.cl</t>
  </si>
  <si>
    <t>+56 940165444</t>
  </si>
  <si>
    <t>19.425.500-4</t>
  </si>
  <si>
    <t>Condominio General Gorostiaga 1275, Depto. 33, torre 3</t>
  </si>
  <si>
    <t>Marcelo Rodolfo Muñoz</t>
  </si>
  <si>
    <t>mrmunozmo@gmail.com</t>
  </si>
  <si>
    <t>+56 992893129</t>
  </si>
  <si>
    <t>12.152.432-5</t>
  </si>
  <si>
    <t>Elena Betzabeth Retamal</t>
  </si>
  <si>
    <t>elena.retamal11@gmail.com</t>
  </si>
  <si>
    <t>+56 986379153</t>
  </si>
  <si>
    <t>17.769.303-0</t>
  </si>
  <si>
    <t>Vicuña Mackenna 1480, Depto. 811</t>
  </si>
  <si>
    <t>magdalenaveraa@gmail.com</t>
  </si>
  <si>
    <t>+56 944536117</t>
  </si>
  <si>
    <t>15.282.868-3</t>
  </si>
  <si>
    <t>Carlos Cornell</t>
  </si>
  <si>
    <t>ccornellmartinez@gmail.com</t>
  </si>
  <si>
    <t>27.881.011-9</t>
  </si>
  <si>
    <t>pasaje los granados 420</t>
  </si>
  <si>
    <t>Alex Gallegos</t>
  </si>
  <si>
    <t>alex.d.gallegos@gmail.com</t>
  </si>
  <si>
    <t>+56 988388777</t>
  </si>
  <si>
    <t>15.658.593-9</t>
  </si>
  <si>
    <t>Mirna Adriana Ulloa</t>
  </si>
  <si>
    <t>adrianaulloa75@gmail.com</t>
  </si>
  <si>
    <t>937239949</t>
  </si>
  <si>
    <t>12.745.556-2</t>
  </si>
  <si>
    <t>Terrazas de Andalué/ Camino al Venado 1780, Depto. 405, Lascar</t>
  </si>
  <si>
    <t>Camila Fernanda Indo</t>
  </si>
  <si>
    <t>camila.indo.m@gmail.com</t>
  </si>
  <si>
    <t>+56 940255406</t>
  </si>
  <si>
    <t>17.041.049-1</t>
  </si>
  <si>
    <t>Victoria Rossana Hidalgo</t>
  </si>
  <si>
    <t>victorita86@hotmail.com</t>
  </si>
  <si>
    <t>931886035</t>
  </si>
  <si>
    <t>16.282.764-2</t>
  </si>
  <si>
    <t>Calle Nueva 1280, Depto. 605, C</t>
  </si>
  <si>
    <t>Matías Nicolás Señor</t>
  </si>
  <si>
    <t>msenorz@udd.cl</t>
  </si>
  <si>
    <t>+56 997713558</t>
  </si>
  <si>
    <t>18.412.031-3</t>
  </si>
  <si>
    <t>Michelle Francisca Vera</t>
  </si>
  <si>
    <t>Michelleveraalmendra@gmail.com</t>
  </si>
  <si>
    <t>953097236</t>
  </si>
  <si>
    <t>18.812.844-0</t>
  </si>
  <si>
    <t>Edificio Vista carrera/ Los carreras 1931, Depto. 1309</t>
  </si>
  <si>
    <t>ropasesiempre@hotmail.com</t>
  </si>
  <si>
    <t>966254779</t>
  </si>
  <si>
    <t>10.956.468-0</t>
  </si>
  <si>
    <t>Pasaje 27 7609</t>
  </si>
  <si>
    <t>Jorge Andrés Peña</t>
  </si>
  <si>
    <t>jorgepenagatica@gmail.com</t>
  </si>
  <si>
    <t>+56 982169800</t>
  </si>
  <si>
    <t>15.530.870-2</t>
  </si>
  <si>
    <t>Marcelo Francisco De</t>
  </si>
  <si>
    <t>eng.barros@gmail.com</t>
  </si>
  <si>
    <t>+56 966556520</t>
  </si>
  <si>
    <t>27.682.521-6</t>
  </si>
  <si>
    <t>Portal Bicentenario/ San Martín 42, Depto. 305, Don Bernardo</t>
  </si>
  <si>
    <t>María José Landeros</t>
  </si>
  <si>
    <t>landerosmjo@gmail.com</t>
  </si>
  <si>
    <t>+56 940710414</t>
  </si>
  <si>
    <t>18.431.313-8</t>
  </si>
  <si>
    <t>Emilio Rolando Maureira</t>
  </si>
  <si>
    <t>maureiracatherine@gmail.com</t>
  </si>
  <si>
    <t>+56 997917695</t>
  </si>
  <si>
    <t>5.096.958-4</t>
  </si>
  <si>
    <t>Edificio Ciprés/ Camino del Ártbol Idahue 405, Depto. 104</t>
  </si>
  <si>
    <t>María Olivia Pantoja</t>
  </si>
  <si>
    <t>Olivia@wedesign.cl</t>
  </si>
  <si>
    <t>+56 982335389</t>
  </si>
  <si>
    <t>14.490.244-0</t>
  </si>
  <si>
    <t>chacabuco 180, Depto. 1003</t>
  </si>
  <si>
    <t>Loredana Del Carmen Peña</t>
  </si>
  <si>
    <t>lpenaandrades@gmail.com</t>
  </si>
  <si>
    <t>+56 967877375</t>
  </si>
  <si>
    <t>15.928.459-K</t>
  </si>
  <si>
    <t>Juan José Contreras</t>
  </si>
  <si>
    <t>juaninjuanharry2014@gmail.com</t>
  </si>
  <si>
    <t>+56 978041130</t>
  </si>
  <si>
    <t>14.503.623-2</t>
  </si>
  <si>
    <t>Edificio Vista Biobio/ Martinez de Rosas 25, Depto. 1505</t>
  </si>
  <si>
    <t>Cristobal Enrique Inostroza</t>
  </si>
  <si>
    <t>cri.inostroza15@gmail.com</t>
  </si>
  <si>
    <t>+56 962124446</t>
  </si>
  <si>
    <t>17.317.148-K</t>
  </si>
  <si>
    <t>Talvaro913@gmail.com</t>
  </si>
  <si>
    <t>+56 965407695</t>
  </si>
  <si>
    <t>26.324.987-9</t>
  </si>
  <si>
    <t>Edificio Let's go/ Castellón 64, Depto. 1102</t>
  </si>
  <si>
    <t>Cristian Andres Riquelme</t>
  </si>
  <si>
    <t>criquelme.munoz@gmail.com</t>
  </si>
  <si>
    <t>+56 995993003</t>
  </si>
  <si>
    <t>9.457.346-7</t>
  </si>
  <si>
    <t>valentina.foxon@gmail.com</t>
  </si>
  <si>
    <t>+56 986874826</t>
  </si>
  <si>
    <t>19.192.872-5</t>
  </si>
  <si>
    <t>Maipú 513-525, Depto. 1, B</t>
  </si>
  <si>
    <t>Claudio Andrés Burgos</t>
  </si>
  <si>
    <t>cburgosaburto@gmail.com</t>
  </si>
  <si>
    <t>14.208.919-K</t>
  </si>
  <si>
    <t>Edificio cerro Caracol/ Doctor Wilhelm 1000, Depto. 702, A</t>
  </si>
  <si>
    <t>Paula Retamal</t>
  </si>
  <si>
    <t>dra.paula.retamal@gmail.com</t>
  </si>
  <si>
    <t>981897933</t>
  </si>
  <si>
    <t>16.037.221-4</t>
  </si>
  <si>
    <t>Freire 1052, Depto. 516</t>
  </si>
  <si>
    <t>Alvaro Gonzalo Hermosilla</t>
  </si>
  <si>
    <t>ahermosillaprz@gmail.com</t>
  </si>
  <si>
    <t>+56 995100156</t>
  </si>
  <si>
    <t>13.953.790-4</t>
  </si>
  <si>
    <t>Manuel Eduardo Carrillo</t>
  </si>
  <si>
    <t>acaraneda@hotmail.com</t>
  </si>
  <si>
    <t>+56 933203875</t>
  </si>
  <si>
    <t>9.541.779-5</t>
  </si>
  <si>
    <t>Condominio Altamura/ Los Claveles 455, Depto. 324</t>
  </si>
  <si>
    <t>Nycole Alejandra Parada</t>
  </si>
  <si>
    <t>nycole.p.m@gmail.com</t>
  </si>
  <si>
    <t>+56 942538214</t>
  </si>
  <si>
    <t>16.836.208-0</t>
  </si>
  <si>
    <t>Vanessa Soledad Arriagada</t>
  </si>
  <si>
    <t>vanessarriagada1@gmail.com</t>
  </si>
  <si>
    <t>+56 953946910</t>
  </si>
  <si>
    <t>19.121.558-3</t>
  </si>
  <si>
    <t>Ongolmo 551, Depto. 308</t>
  </si>
  <si>
    <t>Hernán Patricio Aguilera</t>
  </si>
  <si>
    <t>hernan.aguilera@telefonica.com</t>
  </si>
  <si>
    <t>+56 995290816</t>
  </si>
  <si>
    <t>9.533.048-7</t>
  </si>
  <si>
    <t>Elena Virginia Rosales</t>
  </si>
  <si>
    <t>elena-rosal@hotmail.com</t>
  </si>
  <si>
    <t>+56 974760767</t>
  </si>
  <si>
    <t>9.016.174-1</t>
  </si>
  <si>
    <t>Las Heras 1664, Depto. 307</t>
  </si>
  <si>
    <t>Paula Makarena Muñoz</t>
  </si>
  <si>
    <t>paulamunozgut@gmail.com</t>
  </si>
  <si>
    <t>+56 977077829</t>
  </si>
  <si>
    <t>18.144.639-0</t>
  </si>
  <si>
    <t>Parque las tres Pascualas ll/ V. Mackena 1498-B, Depto. 1116, B</t>
  </si>
  <si>
    <t>Patricia Veronica Sepulveda</t>
  </si>
  <si>
    <t>psepul68@hotmail.com</t>
  </si>
  <si>
    <t>+56 998742180</t>
  </si>
  <si>
    <t>10.570.868-8</t>
  </si>
  <si>
    <t>Denisse Riveros</t>
  </si>
  <si>
    <t>riverosdenisse00@gmail.com</t>
  </si>
  <si>
    <t>944992573</t>
  </si>
  <si>
    <t>12.982.377-1</t>
  </si>
  <si>
    <t>Barros arana 1672, Depto. 307</t>
  </si>
  <si>
    <t>Hilda Verónica Medel</t>
  </si>
  <si>
    <t>medeltapia@gmail.com</t>
  </si>
  <si>
    <t>+56 987272302</t>
  </si>
  <si>
    <t>8.595.001-0</t>
  </si>
  <si>
    <t>Lino Tomás Saez</t>
  </si>
  <si>
    <t>lsaez@liceomixto.cl</t>
  </si>
  <si>
    <t>+56 968784064</t>
  </si>
  <si>
    <t>13.134.666-2</t>
  </si>
  <si>
    <t>Edificio espacio Mayor/ Freire 1627, Depto. 1204</t>
  </si>
  <si>
    <t>Elena Paz Aravena</t>
  </si>
  <si>
    <t>epah_2@yahoo.es</t>
  </si>
  <si>
    <t>+56 979890311</t>
  </si>
  <si>
    <t>12.102.987-1</t>
  </si>
  <si>
    <t>Raúl Rigoberto Alcaíno</t>
  </si>
  <si>
    <t>ralcainoq@gmail.com</t>
  </si>
  <si>
    <t>+56 956573747</t>
  </si>
  <si>
    <t>5.628.344-7</t>
  </si>
  <si>
    <t>Paicavi 651, Of. Segundo Piso</t>
  </si>
  <si>
    <t>Elisa Macarena Riquelme</t>
  </si>
  <si>
    <t>Lyz-maca@hotmail.com</t>
  </si>
  <si>
    <t>+56 951272821</t>
  </si>
  <si>
    <t>15.218.562-6</t>
  </si>
  <si>
    <t>Caupolicán 150, Depto. 1002</t>
  </si>
  <si>
    <t>Solange Fabiola Luengo</t>
  </si>
  <si>
    <t>solangeluengo1@gmail.com</t>
  </si>
  <si>
    <t>+56 998204618</t>
  </si>
  <si>
    <t>6.974.190-8</t>
  </si>
  <si>
    <t>Jorge Hernán Miranda</t>
  </si>
  <si>
    <t>JMIRANDA@BIOCENTER.CL</t>
  </si>
  <si>
    <t>+56 998188376</t>
  </si>
  <si>
    <t>8.900.035-1</t>
  </si>
  <si>
    <t>Camino del amanecer 1890, Depto. 204</t>
  </si>
  <si>
    <t>Pamela Alejandra Vargas</t>
  </si>
  <si>
    <t>pvargasprosser@gmail.com</t>
  </si>
  <si>
    <t>+56 995007463</t>
  </si>
  <si>
    <t>17.366.723-K</t>
  </si>
  <si>
    <t>Emilio José Venegas</t>
  </si>
  <si>
    <t>emiliojvenegas@gmail.com</t>
  </si>
  <si>
    <t>+56 985618397</t>
  </si>
  <si>
    <t>18.687.081-6</t>
  </si>
  <si>
    <t>Freire 1052, Depto. 515</t>
  </si>
  <si>
    <t>Camila Alejandra Diaz</t>
  </si>
  <si>
    <t>camiladiaz_578@hotmail.com</t>
  </si>
  <si>
    <t>+56 981567989</t>
  </si>
  <si>
    <t>17.043.199-5</t>
  </si>
  <si>
    <t>Nicole Alejandra Flores</t>
  </si>
  <si>
    <t>nicole.floresmun@gmail.com</t>
  </si>
  <si>
    <t>+56 944360972</t>
  </si>
  <si>
    <t>19.293.405-2</t>
  </si>
  <si>
    <t>Edificio Parque Rodríguez/ Manuel R. 1180, Depto. 503</t>
  </si>
  <si>
    <t>Ricardo Antonio Sandoval</t>
  </si>
  <si>
    <t>ricardosandoval26@gmail.com</t>
  </si>
  <si>
    <t>+56 978009341</t>
  </si>
  <si>
    <t>9.647.325-7</t>
  </si>
  <si>
    <t>Pablo Luciano Lara</t>
  </si>
  <si>
    <t>laramon94@hotmail.com</t>
  </si>
  <si>
    <t>+56 979655479</t>
  </si>
  <si>
    <t>18.720.340-6</t>
  </si>
  <si>
    <t>Valle Paicaví Sur 960, Depto. 211</t>
  </si>
  <si>
    <t>Ernesto Antonio Opazo</t>
  </si>
  <si>
    <t>opfuanto@gmail.com</t>
  </si>
  <si>
    <t>15.150.531-7</t>
  </si>
  <si>
    <t>General Novoa 796, Depto. 403</t>
  </si>
  <si>
    <t>Sebastián Andrés Calderón</t>
  </si>
  <si>
    <t>Seba.calderdiaz@gmail.com</t>
  </si>
  <si>
    <t>+56 920067496</t>
  </si>
  <si>
    <t>18.120.235-1</t>
  </si>
  <si>
    <t>Camino el Venado 1760, Depto. 52, B</t>
  </si>
  <si>
    <t>Daniel Esteban Gutierrez</t>
  </si>
  <si>
    <t>+56 966550512</t>
  </si>
  <si>
    <t>17.574.786-9</t>
  </si>
  <si>
    <t>Virginia Idalia Merino</t>
  </si>
  <si>
    <t>vmerino.velozo@gmail.com</t>
  </si>
  <si>
    <t>978887155</t>
  </si>
  <si>
    <t>6.994.944-4</t>
  </si>
  <si>
    <t>Edificio Vista Biobio/ Martinez de Rosas 25, Depto. 1710</t>
  </si>
  <si>
    <t>Alvaro Antonio Peñailillo</t>
  </si>
  <si>
    <t>a.penailillo10@gmail.com</t>
  </si>
  <si>
    <t>+56 971599609</t>
  </si>
  <si>
    <t>19.595.070-9</t>
  </si>
  <si>
    <t>Rozas  25, Depto. 1008, A</t>
  </si>
  <si>
    <t>Verónica Francisca Vallejos</t>
  </si>
  <si>
    <t>veronica.vallejos.beltran@gmail.com</t>
  </si>
  <si>
    <t>979301104</t>
  </si>
  <si>
    <t>16.328.093-0</t>
  </si>
  <si>
    <t>Adianys Gonzalez</t>
  </si>
  <si>
    <t>adianysgh@gmail.com</t>
  </si>
  <si>
    <t>27.693.549-6</t>
  </si>
  <si>
    <t>Edificio Centenario/ Freire 960, Depto. 1002</t>
  </si>
  <si>
    <t>abapm1719@gmail.com</t>
  </si>
  <si>
    <t>8.298.935-8</t>
  </si>
  <si>
    <t xml:space="preserve">CLAUDIO RODRIGO  MANCILLA </t>
  </si>
  <si>
    <t>claro.mancilla@gmail.com</t>
  </si>
  <si>
    <t>9.337.151-8</t>
  </si>
  <si>
    <t>Condominio Galvarino/ Galvarino 472, Depto. 101</t>
  </si>
  <si>
    <t>Marcela García</t>
  </si>
  <si>
    <t>9.683.159-5</t>
  </si>
  <si>
    <t>Sergio Desiderio Cabrera</t>
  </si>
  <si>
    <t>paz.cab.97@gmail.com</t>
  </si>
  <si>
    <t>+56 966804477</t>
  </si>
  <si>
    <t>9.888.975-2</t>
  </si>
  <si>
    <t>Av. Andalué 2420, Depto. 61, A</t>
  </si>
  <si>
    <t>Juan Francisco Gobantes</t>
  </si>
  <si>
    <t>jfgobantes@gmail.com</t>
  </si>
  <si>
    <t>+56 994837141</t>
  </si>
  <si>
    <t>17.402.039-6</t>
  </si>
  <si>
    <t>Gianinna Fatme Osorio</t>
  </si>
  <si>
    <t>gianinnafatme15@gmail.com</t>
  </si>
  <si>
    <t>975361247</t>
  </si>
  <si>
    <t>16.724.698-2</t>
  </si>
  <si>
    <t>Condominio Parque Urbano ll 450, Depto. 904, C</t>
  </si>
  <si>
    <t>Paula Edith Inostroza</t>
  </si>
  <si>
    <t>Paulainos@gmail.com</t>
  </si>
  <si>
    <t>+56 975181347</t>
  </si>
  <si>
    <t>16.574.185-4</t>
  </si>
  <si>
    <t>Tomás  Riveros</t>
  </si>
  <si>
    <t>triveros@andessalud.cl</t>
  </si>
  <si>
    <t>950050906</t>
  </si>
  <si>
    <t>15.364.793-3</t>
  </si>
  <si>
    <t>Maipu 1637, Depto. 302</t>
  </si>
  <si>
    <t>Camila Francisca Rodríguez</t>
  </si>
  <si>
    <t>Camila.rolate@gmail.com</t>
  </si>
  <si>
    <t>962086563</t>
  </si>
  <si>
    <t>17.613.451-8</t>
  </si>
  <si>
    <t>Sergio Ignacio  Fuentes</t>
  </si>
  <si>
    <t>nicoleulloab@gmail.com</t>
  </si>
  <si>
    <t>981205810</t>
  </si>
  <si>
    <t>16.009.516-4</t>
  </si>
  <si>
    <t>Collao 750, Depto. 301</t>
  </si>
  <si>
    <t>Cristopher Maximiliano Romero</t>
  </si>
  <si>
    <t>cristarcos@gmail.com</t>
  </si>
  <si>
    <t>+56 988572715</t>
  </si>
  <si>
    <t>17.429.269-8</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</si>
</sst>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0_-;\-* #,##0_-;_-* &quot;-&quot;_-;_-@"/>
    <numFmt numFmtId="165" formatCode="&quot;$&quot;\ #,##0"/>
    <numFmt numFmtId="166" formatCode="[$-F400]h:mm:ss\ AM/PM"/>
    <numFmt numFmtId="167" formatCode="0.0%"/>
    <numFmt numFmtId="168" formatCode="D/M/YYYY"/>
    <numFmt numFmtId="169" formatCode="mmmm\ yyyy"/>
    <numFmt numFmtId="170" formatCode="[$$-409]#,##0;\-[$$-409]#,##0"/>
  </numFmts>
  <fonts count="14">
    <font>
      <sz val="12.0"/>
      <color theme="1"/>
      <name val="Calibri"/>
      <scheme val="minor"/>
    </font>
    <font>
      <sz val="12.0"/>
      <color theme="1"/>
      <name val="Calibri"/>
    </font>
    <font>
      <sz val="12.0"/>
      <color theme="0"/>
      <name val="Calibri"/>
    </font>
    <font>
      <b/>
      <sz val="36.0"/>
      <color theme="1"/>
      <name val="Calibri"/>
    </font>
    <font>
      <b/>
      <sz val="12.0"/>
      <color theme="1"/>
      <name val="Calibri"/>
    </font>
    <font>
      <b/>
      <sz val="14.0"/>
      <color theme="0"/>
      <name val="Calibri"/>
    </font>
    <font/>
    <font>
      <b/>
      <sz val="12.0"/>
      <color theme="0"/>
      <name val="Calibri"/>
    </font>
    <font>
      <sz val="12.0"/>
      <color rgb="FFFF0000"/>
      <name val="Calibri"/>
    </font>
    <font>
      <b/>
      <sz val="12.0"/>
      <color rgb="FFFF0000"/>
      <name val="Calibri"/>
    </font>
    <font>
      <sz val="12.0"/>
      <color rgb="FFFABEC6"/>
      <name val="Calibri"/>
    </font>
    <font>
      <sz val="12.0"/>
      <color rgb="FF000000"/>
      <name val="Calibri"/>
    </font>
    <font>
      <b/>
      <sz val="11.0"/>
      <color theme="0"/>
      <name val="Calibri"/>
    </font>
    <font>
      <b/>
      <sz val="11.0"/>
      <color theme="1"/>
      <name val="Calibri"/>
    </font>
  </fonts>
  <fills count="17">
    <fill>
      <patternFill patternType="none"/>
    </fill>
    <fill>
      <patternFill patternType="lightGray"/>
    </fill>
    <fill>
      <patternFill patternType="solid">
        <fgColor rgb="FF44546A"/>
        <bgColor rgb="FF44546A"/>
      </patternFill>
    </fill>
    <fill>
      <patternFill patternType="solid">
        <fgColor rgb="FFE2EFD9"/>
        <bgColor rgb="FFE2EFD9"/>
      </patternFill>
    </fill>
    <fill>
      <patternFill patternType="solid">
        <fgColor rgb="FFF4B083"/>
        <bgColor rgb="FFF4B083"/>
      </patternFill>
    </fill>
    <fill>
      <patternFill patternType="solid">
        <fgColor rgb="FFFFD965"/>
        <bgColor rgb="FFFFD965"/>
      </patternFill>
    </fill>
    <fill>
      <patternFill patternType="solid">
        <fgColor theme="9"/>
        <bgColor theme="9"/>
      </patternFill>
    </fill>
    <fill>
      <patternFill patternType="solid">
        <fgColor theme="4"/>
        <bgColor theme="4"/>
      </patternFill>
    </fill>
    <fill>
      <patternFill patternType="solid">
        <fgColor rgb="FFD9E2F3"/>
        <bgColor rgb="FFD9E2F3"/>
      </patternFill>
    </fill>
    <fill>
      <patternFill patternType="solid">
        <fgColor rgb="FFF8CBD2"/>
        <bgColor rgb="FFF8CBD2"/>
      </patternFill>
    </fill>
    <fill>
      <patternFill patternType="solid">
        <fgColor rgb="FFD6DCE4"/>
        <bgColor rgb="FFD6DCE4"/>
      </patternFill>
    </fill>
    <fill>
      <patternFill patternType="solid">
        <fgColor rgb="FFAEABAB"/>
        <bgColor rgb="FFAEABAB"/>
      </patternFill>
    </fill>
    <fill>
      <patternFill patternType="solid">
        <fgColor rgb="FFFF00E4"/>
        <bgColor rgb="FFFF00E4"/>
      </patternFill>
    </fill>
    <fill>
      <patternFill patternType="solid">
        <fgColor rgb="FFFF0000"/>
        <bgColor rgb="FFFF0000"/>
      </patternFill>
    </fill>
    <fill>
      <patternFill patternType="solid">
        <fgColor rgb="FFFBE4D5"/>
        <bgColor rgb="FFFBE4D5"/>
      </patternFill>
    </fill>
    <fill>
      <patternFill patternType="solid">
        <fgColor rgb="FFC5E0B3"/>
        <bgColor rgb="FFC5E0B3"/>
      </patternFill>
    </fill>
    <fill>
      <patternFill patternType="solid">
        <fgColor rgb="FFDEEAF6"/>
        <bgColor rgb="FFDEEAF6"/>
      </patternFill>
    </fill>
  </fills>
  <borders count="21">
    <border/>
    <border>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right/>
      <top style="medium">
        <color rgb="FF000000"/>
      </top>
      <bottom/>
    </border>
    <border>
      <left/>
      <top style="medium">
        <color rgb="FF000000"/>
      </top>
      <bottom/>
    </border>
    <border>
      <right/>
      <top style="medium">
        <color rgb="FF000000"/>
      </top>
      <bottom/>
    </border>
    <border>
      <left style="medium">
        <color rgb="FF000000"/>
      </left>
      <right/>
      <top/>
      <bottom/>
    </border>
    <border>
      <left/>
      <right style="medium">
        <color rgb="FF000000"/>
      </right>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horizontal="center"/>
    </xf>
    <xf borderId="0" fillId="0" fontId="1" numFmtId="164" xfId="0" applyAlignment="1" applyFont="1" applyNumberFormat="1">
      <alignment horizontal="center"/>
    </xf>
    <xf borderId="1" fillId="2" fontId="2" numFmtId="0" xfId="0" applyAlignment="1" applyBorder="1" applyFill="1" applyFont="1">
      <alignment horizontal="center"/>
    </xf>
    <xf borderId="1" fillId="3" fontId="1" numFmtId="0" xfId="0" applyAlignment="1" applyBorder="1" applyFill="1" applyFont="1">
      <alignment horizontal="center"/>
    </xf>
    <xf borderId="1" fillId="4" fontId="2" numFmtId="0" xfId="0" applyAlignment="1" applyBorder="1" applyFill="1" applyFont="1">
      <alignment horizontal="center"/>
    </xf>
    <xf borderId="0" fillId="0" fontId="3" numFmtId="0" xfId="0" applyAlignment="1" applyFont="1">
      <alignment horizontal="left"/>
    </xf>
    <xf borderId="2" fillId="5" fontId="4" numFmtId="0" xfId="0" applyAlignment="1" applyBorder="1" applyFill="1" applyFont="1">
      <alignment horizontal="center" vertical="center"/>
    </xf>
    <xf borderId="1" fillId="3" fontId="4" numFmtId="0" xfId="0" applyAlignment="1" applyBorder="1" applyFont="1">
      <alignment horizontal="center" vertical="center"/>
    </xf>
    <xf borderId="3" fillId="6" fontId="5" numFmtId="0" xfId="0" applyAlignment="1" applyBorder="1" applyFill="1" applyFont="1">
      <alignment horizontal="center"/>
    </xf>
    <xf borderId="4" fillId="0" fontId="6" numFmtId="0" xfId="0" applyBorder="1" applyFont="1"/>
    <xf borderId="5" fillId="0" fontId="6" numFmtId="0" xfId="0" applyBorder="1" applyFont="1"/>
    <xf borderId="3" fillId="7" fontId="5" numFmtId="0" xfId="0" applyAlignment="1" applyBorder="1" applyFill="1" applyFont="1">
      <alignment horizontal="center"/>
    </xf>
    <xf borderId="6" fillId="7" fontId="5" numFmtId="0" xfId="0" applyAlignment="1" applyBorder="1" applyFont="1">
      <alignment horizontal="center"/>
    </xf>
    <xf borderId="7" fillId="7" fontId="5" numFmtId="0" xfId="0" applyAlignment="1" applyBorder="1" applyFont="1">
      <alignment horizontal="center"/>
    </xf>
    <xf borderId="8" fillId="0" fontId="6" numFmtId="0" xfId="0" applyBorder="1" applyFont="1"/>
    <xf borderId="1" fillId="7" fontId="7" numFmtId="0" xfId="0" applyAlignment="1" applyBorder="1" applyFont="1">
      <alignment horizontal="center" vertical="center"/>
    </xf>
    <xf borderId="9" fillId="6" fontId="7" numFmtId="0" xfId="0" applyAlignment="1" applyBorder="1" applyFont="1">
      <alignment horizontal="center" vertical="center"/>
    </xf>
    <xf borderId="1" fillId="6" fontId="7" numFmtId="0" xfId="0" applyAlignment="1" applyBorder="1" applyFont="1">
      <alignment horizontal="center" vertical="center"/>
    </xf>
    <xf borderId="10" fillId="6" fontId="7" numFmtId="0" xfId="0" applyAlignment="1" applyBorder="1" applyFont="1">
      <alignment horizontal="center" vertical="center"/>
    </xf>
    <xf borderId="9" fillId="7" fontId="7" numFmtId="0" xfId="0" applyAlignment="1" applyBorder="1" applyFont="1">
      <alignment horizontal="center" vertical="center"/>
    </xf>
    <xf borderId="10" fillId="7" fontId="7" numFmtId="0" xfId="0" applyAlignment="1" applyBorder="1" applyFont="1">
      <alignment horizontal="center" vertical="center"/>
    </xf>
    <xf borderId="2" fillId="7" fontId="7" numFmtId="0" xfId="0" applyAlignment="1" applyBorder="1" applyFont="1">
      <alignment horizontal="center" vertical="center"/>
    </xf>
    <xf borderId="0" fillId="0" fontId="8" numFmtId="165" xfId="0" applyFont="1" applyNumberFormat="1"/>
    <xf borderId="2" fillId="3" fontId="1" numFmtId="164" xfId="0" applyBorder="1" applyFont="1" applyNumberFormat="1"/>
    <xf borderId="2" fillId="8" fontId="1" numFmtId="164" xfId="0" applyBorder="1" applyFill="1" applyFont="1" applyNumberFormat="1"/>
    <xf borderId="2" fillId="8" fontId="1" numFmtId="0" xfId="0" applyBorder="1" applyFont="1"/>
    <xf borderId="2" fillId="8" fontId="1" numFmtId="49" xfId="0" applyBorder="1" applyFont="1" applyNumberFormat="1"/>
    <xf borderId="2" fillId="8" fontId="1" numFmtId="166" xfId="0" applyBorder="1" applyFont="1" applyNumberFormat="1"/>
    <xf borderId="2" fillId="8" fontId="1" numFmtId="165" xfId="0" applyBorder="1" applyFont="1" applyNumberFormat="1"/>
    <xf borderId="2" fillId="8" fontId="1" numFmtId="167" xfId="0" applyBorder="1" applyFont="1" applyNumberFormat="1"/>
    <xf borderId="11" fillId="8" fontId="1" numFmtId="164" xfId="0" applyBorder="1" applyFont="1" applyNumberFormat="1"/>
    <xf borderId="12" fillId="8" fontId="1" numFmtId="0" xfId="0" applyAlignment="1" applyBorder="1" applyFont="1">
      <alignment horizontal="center"/>
    </xf>
    <xf borderId="13" fillId="9" fontId="1" numFmtId="0" xfId="0" applyAlignment="1" applyBorder="1" applyFill="1" applyFont="1">
      <alignment horizontal="center"/>
    </xf>
    <xf borderId="14" fillId="9" fontId="1" numFmtId="0" xfId="0" applyAlignment="1" applyBorder="1" applyFont="1">
      <alignment horizontal="center"/>
    </xf>
    <xf borderId="12" fillId="8" fontId="4" numFmtId="0" xfId="0" applyAlignment="1" applyBorder="1" applyFont="1">
      <alignment horizontal="center"/>
    </xf>
    <xf borderId="15" fillId="8" fontId="1" numFmtId="1" xfId="0" applyAlignment="1" applyBorder="1" applyFont="1" applyNumberFormat="1">
      <alignment horizontal="center"/>
    </xf>
    <xf borderId="15" fillId="8" fontId="1" numFmtId="168" xfId="0" applyBorder="1" applyFont="1" applyNumberFormat="1"/>
    <xf borderId="15" fillId="3" fontId="1" numFmtId="168" xfId="0" applyBorder="1" applyFont="1" applyNumberFormat="1"/>
    <xf borderId="16" fillId="3" fontId="1" numFmtId="168" xfId="0" applyBorder="1" applyFont="1" applyNumberFormat="1"/>
    <xf borderId="15" fillId="3" fontId="1" numFmtId="0" xfId="0" applyBorder="1" applyFont="1"/>
    <xf borderId="13" fillId="8" fontId="1" numFmtId="0" xfId="0" applyBorder="1" applyFont="1"/>
    <xf borderId="2" fillId="0" fontId="1" numFmtId="0" xfId="0" applyBorder="1" applyFont="1"/>
    <xf borderId="2" fillId="2" fontId="1" numFmtId="164" xfId="0" applyBorder="1" applyFont="1" applyNumberFormat="1"/>
    <xf borderId="17" fillId="8" fontId="1" numFmtId="0" xfId="0" applyAlignment="1" applyBorder="1" applyFont="1">
      <alignment horizontal="center"/>
    </xf>
    <xf borderId="2" fillId="9" fontId="1" numFmtId="0" xfId="0" applyAlignment="1" applyBorder="1" applyFont="1">
      <alignment horizontal="center"/>
    </xf>
    <xf borderId="18" fillId="9" fontId="1" numFmtId="0" xfId="0" applyAlignment="1" applyBorder="1" applyFont="1">
      <alignment horizontal="center"/>
    </xf>
    <xf borderId="17" fillId="8" fontId="4" numFmtId="0" xfId="0" applyAlignment="1" applyBorder="1" applyFont="1">
      <alignment horizontal="center"/>
    </xf>
    <xf borderId="16" fillId="3" fontId="1" numFmtId="0" xfId="0" applyBorder="1" applyFont="1"/>
    <xf borderId="0" fillId="0" fontId="1" numFmtId="165" xfId="0" applyFont="1" applyNumberFormat="1"/>
    <xf borderId="2" fillId="10" fontId="1" numFmtId="164" xfId="0" applyBorder="1" applyFill="1" applyFont="1" applyNumberFormat="1"/>
    <xf borderId="19" fillId="8" fontId="1" numFmtId="0" xfId="0" applyAlignment="1" applyBorder="1" applyFont="1">
      <alignment horizontal="center"/>
    </xf>
    <xf borderId="2" fillId="9" fontId="8" numFmtId="0" xfId="0" applyAlignment="1" applyBorder="1" applyFont="1">
      <alignment horizontal="center"/>
    </xf>
    <xf borderId="18" fillId="9" fontId="8" numFmtId="0" xfId="0" applyAlignment="1" applyBorder="1" applyFont="1">
      <alignment horizontal="center"/>
    </xf>
    <xf borderId="17" fillId="8" fontId="9" numFmtId="0" xfId="0" applyAlignment="1" applyBorder="1" applyFont="1">
      <alignment horizontal="center"/>
    </xf>
    <xf borderId="17" fillId="8" fontId="8" numFmtId="0" xfId="0" applyAlignment="1" applyBorder="1" applyFont="1">
      <alignment horizontal="center"/>
    </xf>
    <xf borderId="16" fillId="3" fontId="8" numFmtId="0" xfId="0" applyBorder="1" applyFont="1"/>
    <xf borderId="2" fillId="8" fontId="8" numFmtId="0" xfId="0" applyBorder="1" applyFont="1"/>
    <xf borderId="0" fillId="0" fontId="8" numFmtId="0" xfId="0" applyFont="1"/>
    <xf borderId="0" fillId="0" fontId="1" numFmtId="0" xfId="0" applyFont="1"/>
    <xf borderId="0" fillId="0" fontId="4" numFmtId="165" xfId="0" applyFont="1" applyNumberFormat="1"/>
    <xf borderId="2" fillId="2" fontId="4" numFmtId="164" xfId="0" applyBorder="1" applyFont="1" applyNumberFormat="1"/>
    <xf borderId="2" fillId="8" fontId="4" numFmtId="164" xfId="0" applyBorder="1" applyFont="1" applyNumberFormat="1"/>
    <xf borderId="2" fillId="8" fontId="4" numFmtId="0" xfId="0" applyBorder="1" applyFont="1"/>
    <xf borderId="2" fillId="8" fontId="4" numFmtId="49" xfId="0" applyBorder="1" applyFont="1" applyNumberFormat="1"/>
    <xf borderId="2" fillId="8" fontId="4" numFmtId="166" xfId="0" applyBorder="1" applyFont="1" applyNumberFormat="1"/>
    <xf borderId="2" fillId="8" fontId="4" numFmtId="165" xfId="0" applyBorder="1" applyFont="1" applyNumberFormat="1"/>
    <xf borderId="11" fillId="8" fontId="4" numFmtId="164" xfId="0" applyBorder="1" applyFont="1" applyNumberFormat="1"/>
    <xf borderId="2" fillId="9" fontId="4" numFmtId="0" xfId="0" applyAlignment="1" applyBorder="1" applyFont="1">
      <alignment horizontal="center"/>
    </xf>
    <xf borderId="18" fillId="9" fontId="4" numFmtId="0" xfId="0" applyAlignment="1" applyBorder="1" applyFont="1">
      <alignment horizontal="center"/>
    </xf>
    <xf borderId="16" fillId="3" fontId="4" numFmtId="168" xfId="0" applyBorder="1" applyFont="1" applyNumberFormat="1"/>
    <xf borderId="16" fillId="3" fontId="4" numFmtId="0" xfId="0" applyBorder="1" applyFont="1"/>
    <xf borderId="0" fillId="0" fontId="4" numFmtId="0" xfId="0" applyFont="1"/>
    <xf borderId="2" fillId="11" fontId="1" numFmtId="0" xfId="0" applyAlignment="1" applyBorder="1" applyFill="1" applyFont="1">
      <alignment horizontal="center"/>
    </xf>
    <xf borderId="2" fillId="12" fontId="1" numFmtId="164" xfId="0" applyBorder="1" applyFill="1" applyFont="1" applyNumberFormat="1"/>
    <xf borderId="2" fillId="4" fontId="1" numFmtId="164" xfId="0" applyBorder="1" applyFont="1" applyNumberFormat="1"/>
    <xf borderId="2" fillId="9" fontId="10" numFmtId="0" xfId="0" applyAlignment="1" applyBorder="1" applyFont="1">
      <alignment horizontal="center"/>
    </xf>
    <xf borderId="11" fillId="8" fontId="1" numFmtId="0" xfId="0" applyAlignment="1" applyBorder="1" applyFont="1">
      <alignment horizontal="center" vertical="center"/>
    </xf>
    <xf borderId="2" fillId="8" fontId="11" numFmtId="165" xfId="0" applyBorder="1" applyFont="1" applyNumberFormat="1"/>
    <xf borderId="20" fillId="9" fontId="1" numFmtId="0" xfId="0" applyAlignment="1" applyBorder="1" applyFont="1">
      <alignment horizontal="center"/>
    </xf>
    <xf borderId="2" fillId="8" fontId="8" numFmtId="165" xfId="0" applyBorder="1" applyFont="1" applyNumberFormat="1"/>
    <xf borderId="11" fillId="8" fontId="8" numFmtId="0" xfId="0" applyAlignment="1" applyBorder="1" applyFont="1">
      <alignment horizontal="center" vertical="center"/>
    </xf>
    <xf borderId="17" fillId="13" fontId="4" numFmtId="0" xfId="0" applyAlignment="1" applyBorder="1" applyFill="1" applyFont="1">
      <alignment horizontal="center"/>
    </xf>
    <xf borderId="1" fillId="14" fontId="1" numFmtId="0" xfId="0" applyAlignment="1" applyBorder="1" applyFill="1" applyFont="1">
      <alignment horizontal="center"/>
    </xf>
    <xf borderId="1" fillId="14" fontId="1" numFmtId="164" xfId="0" applyAlignment="1" applyBorder="1" applyFont="1" applyNumberFormat="1">
      <alignment horizontal="center"/>
    </xf>
    <xf borderId="1" fillId="15" fontId="1" numFmtId="0" xfId="0" applyAlignment="1" applyBorder="1" applyFill="1" applyFont="1">
      <alignment horizontal="center"/>
    </xf>
    <xf borderId="0" fillId="0" fontId="1" numFmtId="164" xfId="0" applyAlignment="1" applyFont="1" applyNumberFormat="1">
      <alignment horizontal="left" shrinkToFit="0" vertical="center" wrapText="1"/>
    </xf>
    <xf borderId="1" fillId="4" fontId="1" numFmtId="0" xfId="0" applyAlignment="1" applyBorder="1" applyFont="1">
      <alignment horizontal="center"/>
    </xf>
    <xf borderId="1" fillId="4" fontId="1" numFmtId="164" xfId="0" applyAlignment="1" applyBorder="1" applyFont="1" applyNumberFormat="1">
      <alignment horizontal="left" shrinkToFit="0" vertical="center" wrapText="1"/>
    </xf>
    <xf borderId="1" fillId="4" fontId="1" numFmtId="164" xfId="0" applyAlignment="1" applyBorder="1" applyFont="1" applyNumberFormat="1">
      <alignment horizontal="center"/>
    </xf>
    <xf borderId="11" fillId="8" fontId="1" numFmtId="0" xfId="0" applyBorder="1" applyFont="1"/>
    <xf borderId="11" fillId="8" fontId="11" numFmtId="165" xfId="0" applyBorder="1" applyFont="1" applyNumberFormat="1"/>
    <xf borderId="1" fillId="6" fontId="12" numFmtId="0" xfId="0" applyAlignment="1" applyBorder="1" applyFont="1">
      <alignment horizontal="center" vertical="center"/>
    </xf>
    <xf borderId="0" fillId="0" fontId="13" numFmtId="0" xfId="0" applyAlignment="1" applyFont="1">
      <alignment horizontal="center" vertical="center"/>
    </xf>
    <xf borderId="0" fillId="0" fontId="13" numFmtId="169" xfId="0" applyAlignment="1" applyFont="1" applyNumberFormat="1">
      <alignment horizontal="center" vertical="center"/>
    </xf>
    <xf borderId="0" fillId="0" fontId="13" numFmtId="168" xfId="0" applyAlignment="1" applyFont="1" applyNumberFormat="1">
      <alignment horizontal="center" vertical="center"/>
    </xf>
    <xf borderId="0" fillId="0" fontId="13" numFmtId="170" xfId="0" applyAlignment="1" applyFont="1" applyNumberFormat="1">
      <alignment horizontal="center" vertical="center"/>
    </xf>
    <xf borderId="1" fillId="7" fontId="12" numFmtId="170" xfId="0" applyAlignment="1" applyBorder="1" applyFont="1" applyNumberFormat="1">
      <alignment horizontal="center" vertical="center"/>
    </xf>
    <xf borderId="1" fillId="3" fontId="1" numFmtId="164" xfId="0" applyBorder="1" applyFont="1" applyNumberFormat="1"/>
    <xf borderId="0" fillId="0" fontId="1" numFmtId="0" xfId="0" applyAlignment="1" applyFont="1">
      <alignment horizontal="left" shrinkToFit="0" vertical="center" wrapText="1"/>
    </xf>
    <xf borderId="0" fillId="0" fontId="1" numFmtId="169" xfId="0" applyAlignment="1" applyFont="1" applyNumberFormat="1">
      <alignment horizontal="left" shrinkToFit="0" vertical="center" wrapText="1"/>
    </xf>
    <xf borderId="0" fillId="0" fontId="1" numFmtId="0" xfId="0" applyAlignment="1" applyFont="1">
      <alignment horizontal="left" readingOrder="0" shrinkToFit="0" vertical="center" wrapText="1"/>
    </xf>
    <xf borderId="0" fillId="0" fontId="1" numFmtId="168" xfId="0" applyAlignment="1" applyFont="1" applyNumberFormat="1">
      <alignment horizontal="left" shrinkToFit="0" vertical="center" wrapText="1"/>
    </xf>
    <xf borderId="0" fillId="0" fontId="1" numFmtId="170" xfId="0" applyAlignment="1" applyFont="1" applyNumberFormat="1">
      <alignment horizontal="left" shrinkToFit="0" vertical="center" wrapText="1"/>
    </xf>
    <xf borderId="1" fillId="16" fontId="1" numFmtId="170" xfId="0" applyBorder="1" applyFill="1" applyFont="1" applyNumberFormat="1"/>
    <xf borderId="1" fillId="3" fontId="1" numFmtId="0" xfId="0" applyBorder="1" applyFont="1"/>
  </cellXfs>
  <cellStyles count="1">
    <cellStyle xfId="0" name="Normal" builtinId="0"/>
  </cellStyles>
  <dxfs count="2">
    <dxf>
      <font>
        <color rgb="FF9C5700"/>
      </font>
      <fill>
        <patternFill patternType="solid">
          <fgColor rgb="FFFFEB9C"/>
          <bgColor rgb="FFFFEB9C"/>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1.22" defaultRowHeight="15.0"/>
  <cols>
    <col customWidth="1" min="1" max="1" width="6.0"/>
    <col customWidth="1" min="2" max="2" width="5.67"/>
    <col customWidth="1" min="3" max="3" width="12.78"/>
    <col customWidth="1" min="4" max="4" width="28.0"/>
    <col customWidth="1" min="5" max="5" width="24.67"/>
    <col customWidth="1" min="6" max="6" width="54.44"/>
    <col customWidth="1" min="7" max="7" width="11.44"/>
    <col customWidth="1" min="8" max="8" width="6.78"/>
    <col customWidth="1" min="9" max="9" width="10.0"/>
    <col customWidth="1" hidden="1" min="10" max="10" width="12.33"/>
    <col customWidth="1" hidden="1" min="11" max="11" width="10.44"/>
    <col customWidth="1" hidden="1" min="12" max="12" width="10.33"/>
    <col customWidth="1" hidden="1" min="13" max="13" width="6.11"/>
    <col customWidth="1" hidden="1" min="14" max="16" width="6.67"/>
    <col customWidth="1" hidden="1" min="17" max="17" width="0.33"/>
    <col customWidth="1" hidden="1" min="18" max="18" width="3.78"/>
    <col customWidth="1" hidden="1" min="19" max="21" width="0.11"/>
    <col customWidth="1" hidden="1" min="22" max="22" width="11.67"/>
    <col customWidth="1" hidden="1" min="23" max="23" width="7.0"/>
    <col customWidth="1" hidden="1" min="24" max="26" width="0.11"/>
    <col customWidth="1" hidden="1" min="27" max="27" width="0.44"/>
    <col customWidth="1" hidden="1" min="28" max="28" width="8.67"/>
    <col customWidth="1" hidden="1" min="29" max="30" width="0.11"/>
    <col customWidth="1" hidden="1" min="31" max="31" width="3.33"/>
    <col customWidth="1" hidden="1" min="32" max="32" width="0.11"/>
    <col customWidth="1" hidden="1" min="33" max="33" width="7.0"/>
    <col customWidth="1" hidden="1" min="34" max="36" width="6.67"/>
    <col customWidth="1" hidden="1" min="37" max="37" width="8.0"/>
    <col customWidth="1" hidden="1" min="38" max="38" width="7.0"/>
    <col customWidth="1" hidden="1" min="39" max="41" width="6.67"/>
    <col customWidth="1" hidden="1" min="42" max="42" width="8.0"/>
    <col customWidth="1" min="43" max="43" width="7.0"/>
    <col customWidth="1" min="44" max="46" width="6.67"/>
    <col customWidth="1" min="47" max="47" width="8.0"/>
    <col customWidth="1" min="48" max="48" width="7.0"/>
    <col customWidth="1" min="49" max="51" width="6.67"/>
    <col customWidth="1" min="52" max="52" width="8.0"/>
    <col customWidth="1" min="53" max="53" width="7.0"/>
    <col customWidth="1" min="54" max="56" width="6.67"/>
    <col customWidth="1" min="57" max="57" width="8.0"/>
    <col customWidth="1" min="58" max="58" width="7.0"/>
    <col customWidth="1" min="59" max="61" width="6.67"/>
    <col customWidth="1" min="62" max="62" width="8.0"/>
    <col customWidth="1" min="63" max="63" width="7.0"/>
    <col customWidth="1" min="64" max="66" width="6.67"/>
    <col customWidth="1" min="67" max="67" width="8.0"/>
    <col customWidth="1" min="68" max="68" width="7.0"/>
    <col customWidth="1" min="69" max="71" width="6.67"/>
    <col customWidth="1" min="72" max="72" width="8.0"/>
    <col customWidth="1" min="73" max="73" width="8.33"/>
    <col customWidth="1" min="74" max="74" width="12.78"/>
    <col customWidth="1" hidden="1" min="75" max="75" width="12.78"/>
    <col customWidth="1" min="76" max="77" width="12.78"/>
    <col customWidth="1" min="78" max="78" width="13.44"/>
    <col customWidth="1" min="79" max="79" width="13.0"/>
    <col customWidth="1" min="80" max="81" width="13.11"/>
    <col customWidth="1" min="82" max="82" width="171.0"/>
    <col customWidth="1" min="83" max="111" width="10.56"/>
  </cols>
  <sheetData>
    <row r="1" ht="15.75" customHeight="1">
      <c r="B1" s="1"/>
      <c r="C1" s="2"/>
      <c r="D1" s="3" t="s">
        <v>0</v>
      </c>
      <c r="E1" s="4" t="s">
        <v>1</v>
      </c>
      <c r="F1" s="5" t="s">
        <v>2</v>
      </c>
      <c r="BU1" s="1"/>
    </row>
    <row r="2" ht="15.75" customHeight="1">
      <c r="B2" s="6" t="s">
        <v>3</v>
      </c>
      <c r="C2" s="2"/>
      <c r="D2" s="7" t="s">
        <v>4</v>
      </c>
      <c r="E2" s="8" t="s">
        <v>5</v>
      </c>
      <c r="BU2" s="1"/>
    </row>
    <row r="3" ht="15.75" customHeight="1">
      <c r="B3" s="1"/>
      <c r="C3" s="2"/>
      <c r="M3" s="9" t="s">
        <v>6</v>
      </c>
      <c r="N3" s="10"/>
      <c r="O3" s="10"/>
      <c r="P3" s="10"/>
      <c r="Q3" s="11"/>
      <c r="R3" s="12" t="s">
        <v>7</v>
      </c>
      <c r="S3" s="10"/>
      <c r="T3" s="10"/>
      <c r="U3" s="10"/>
      <c r="V3" s="11"/>
      <c r="W3" s="9" t="s">
        <v>8</v>
      </c>
      <c r="X3" s="10"/>
      <c r="Y3" s="10"/>
      <c r="Z3" s="10"/>
      <c r="AA3" s="11"/>
      <c r="AB3" s="12" t="s">
        <v>9</v>
      </c>
      <c r="AC3" s="10"/>
      <c r="AD3" s="10"/>
      <c r="AE3" s="10"/>
      <c r="AF3" s="11"/>
      <c r="AG3" s="9" t="s">
        <v>10</v>
      </c>
      <c r="AH3" s="10"/>
      <c r="AI3" s="10"/>
      <c r="AJ3" s="10"/>
      <c r="AK3" s="11"/>
      <c r="AL3" s="12" t="s">
        <v>11</v>
      </c>
      <c r="AM3" s="10"/>
      <c r="AN3" s="10"/>
      <c r="AO3" s="10"/>
      <c r="AP3" s="11"/>
      <c r="AQ3" s="9" t="s">
        <v>12</v>
      </c>
      <c r="AR3" s="10"/>
      <c r="AS3" s="10"/>
      <c r="AT3" s="10"/>
      <c r="AU3" s="11"/>
      <c r="AV3" s="12" t="s">
        <v>13</v>
      </c>
      <c r="AW3" s="10"/>
      <c r="AX3" s="10"/>
      <c r="AY3" s="10"/>
      <c r="AZ3" s="11"/>
      <c r="BA3" s="9" t="s">
        <v>14</v>
      </c>
      <c r="BB3" s="10"/>
      <c r="BC3" s="10"/>
      <c r="BD3" s="10"/>
      <c r="BE3" s="11"/>
      <c r="BF3" s="12" t="s">
        <v>15</v>
      </c>
      <c r="BG3" s="10"/>
      <c r="BH3" s="10"/>
      <c r="BI3" s="10"/>
      <c r="BJ3" s="11"/>
      <c r="BK3" s="9" t="s">
        <v>16</v>
      </c>
      <c r="BL3" s="10"/>
      <c r="BM3" s="10"/>
      <c r="BN3" s="10"/>
      <c r="BO3" s="11"/>
      <c r="BP3" s="12" t="s">
        <v>17</v>
      </c>
      <c r="BQ3" s="10"/>
      <c r="BR3" s="10"/>
      <c r="BS3" s="10"/>
      <c r="BT3" s="11"/>
      <c r="BU3" s="13"/>
      <c r="BV3" s="13"/>
      <c r="BW3" s="13"/>
      <c r="BX3" s="14" t="s">
        <v>18</v>
      </c>
      <c r="BY3" s="10"/>
      <c r="BZ3" s="10"/>
      <c r="CA3" s="10"/>
      <c r="CB3" s="10"/>
      <c r="CC3" s="10"/>
      <c r="CD3" s="15"/>
    </row>
    <row r="4" ht="15.75" customHeight="1">
      <c r="B4" s="16" t="s">
        <v>19</v>
      </c>
      <c r="C4" s="16" t="s">
        <v>20</v>
      </c>
      <c r="D4" s="16" t="s">
        <v>21</v>
      </c>
      <c r="E4" s="16" t="s">
        <v>22</v>
      </c>
      <c r="F4" s="16" t="s">
        <v>23</v>
      </c>
      <c r="G4" s="16" t="s">
        <v>24</v>
      </c>
      <c r="H4" s="16" t="s">
        <v>25</v>
      </c>
      <c r="I4" s="16" t="s">
        <v>26</v>
      </c>
      <c r="J4" s="16" t="s">
        <v>27</v>
      </c>
      <c r="K4" s="16" t="s">
        <v>28</v>
      </c>
      <c r="L4" s="16" t="s">
        <v>29</v>
      </c>
      <c r="M4" s="17" t="s">
        <v>30</v>
      </c>
      <c r="N4" s="18" t="s">
        <v>31</v>
      </c>
      <c r="O4" s="18" t="s">
        <v>32</v>
      </c>
      <c r="P4" s="18" t="s">
        <v>33</v>
      </c>
      <c r="Q4" s="19" t="s">
        <v>34</v>
      </c>
      <c r="R4" s="20" t="s">
        <v>30</v>
      </c>
      <c r="S4" s="16" t="s">
        <v>31</v>
      </c>
      <c r="T4" s="16" t="s">
        <v>32</v>
      </c>
      <c r="U4" s="16" t="s">
        <v>33</v>
      </c>
      <c r="V4" s="21" t="s">
        <v>34</v>
      </c>
      <c r="W4" s="17" t="s">
        <v>30</v>
      </c>
      <c r="X4" s="18" t="s">
        <v>31</v>
      </c>
      <c r="Y4" s="18" t="s">
        <v>32</v>
      </c>
      <c r="Z4" s="18" t="s">
        <v>33</v>
      </c>
      <c r="AA4" s="19" t="s">
        <v>34</v>
      </c>
      <c r="AB4" s="20" t="s">
        <v>30</v>
      </c>
      <c r="AC4" s="16" t="s">
        <v>31</v>
      </c>
      <c r="AD4" s="16" t="s">
        <v>32</v>
      </c>
      <c r="AE4" s="16" t="s">
        <v>33</v>
      </c>
      <c r="AF4" s="21" t="s">
        <v>34</v>
      </c>
      <c r="AG4" s="17" t="s">
        <v>30</v>
      </c>
      <c r="AH4" s="18" t="s">
        <v>31</v>
      </c>
      <c r="AI4" s="18" t="s">
        <v>32</v>
      </c>
      <c r="AJ4" s="18" t="s">
        <v>33</v>
      </c>
      <c r="AK4" s="19" t="s">
        <v>34</v>
      </c>
      <c r="AL4" s="20" t="s">
        <v>30</v>
      </c>
      <c r="AM4" s="16" t="s">
        <v>31</v>
      </c>
      <c r="AN4" s="16" t="s">
        <v>32</v>
      </c>
      <c r="AO4" s="16" t="s">
        <v>33</v>
      </c>
      <c r="AP4" s="21" t="s">
        <v>34</v>
      </c>
      <c r="AQ4" s="17" t="s">
        <v>30</v>
      </c>
      <c r="AR4" s="18" t="s">
        <v>31</v>
      </c>
      <c r="AS4" s="18" t="s">
        <v>32</v>
      </c>
      <c r="AT4" s="18" t="s">
        <v>33</v>
      </c>
      <c r="AU4" s="19" t="s">
        <v>34</v>
      </c>
      <c r="AV4" s="20" t="s">
        <v>30</v>
      </c>
      <c r="AW4" s="16" t="s">
        <v>31</v>
      </c>
      <c r="AX4" s="16" t="s">
        <v>32</v>
      </c>
      <c r="AY4" s="16" t="s">
        <v>33</v>
      </c>
      <c r="AZ4" s="21" t="s">
        <v>34</v>
      </c>
      <c r="BA4" s="17" t="s">
        <v>30</v>
      </c>
      <c r="BB4" s="18" t="s">
        <v>31</v>
      </c>
      <c r="BC4" s="18" t="s">
        <v>32</v>
      </c>
      <c r="BD4" s="18" t="s">
        <v>33</v>
      </c>
      <c r="BE4" s="19" t="s">
        <v>34</v>
      </c>
      <c r="BF4" s="20" t="s">
        <v>30</v>
      </c>
      <c r="BG4" s="16" t="s">
        <v>31</v>
      </c>
      <c r="BH4" s="16" t="s">
        <v>32</v>
      </c>
      <c r="BI4" s="16" t="s">
        <v>33</v>
      </c>
      <c r="BJ4" s="21" t="s">
        <v>34</v>
      </c>
      <c r="BK4" s="17" t="s">
        <v>30</v>
      </c>
      <c r="BL4" s="18" t="s">
        <v>31</v>
      </c>
      <c r="BM4" s="18" t="s">
        <v>32</v>
      </c>
      <c r="BN4" s="18" t="s">
        <v>33</v>
      </c>
      <c r="BO4" s="19" t="s">
        <v>34</v>
      </c>
      <c r="BP4" s="20" t="s">
        <v>30</v>
      </c>
      <c r="BQ4" s="16" t="s">
        <v>31</v>
      </c>
      <c r="BR4" s="16" t="s">
        <v>32</v>
      </c>
      <c r="BS4" s="16" t="s">
        <v>33</v>
      </c>
      <c r="BT4" s="21" t="s">
        <v>34</v>
      </c>
      <c r="BU4" s="16" t="s">
        <v>35</v>
      </c>
      <c r="BV4" s="16" t="s">
        <v>36</v>
      </c>
      <c r="BW4" s="16" t="s">
        <v>37</v>
      </c>
      <c r="BX4" s="16" t="s">
        <v>38</v>
      </c>
      <c r="BY4" s="16" t="s">
        <v>39</v>
      </c>
      <c r="BZ4" s="16" t="s">
        <v>40</v>
      </c>
      <c r="CA4" s="16" t="s">
        <v>41</v>
      </c>
      <c r="CB4" s="16" t="s">
        <v>42</v>
      </c>
      <c r="CC4" s="16" t="s">
        <v>43</v>
      </c>
      <c r="CD4" s="16" t="s">
        <v>44</v>
      </c>
      <c r="DF4" s="22" t="s">
        <v>45</v>
      </c>
      <c r="DG4" s="22" t="s">
        <v>46</v>
      </c>
    </row>
    <row r="5" ht="15.75" customHeight="1">
      <c r="A5" s="23"/>
      <c r="B5" s="24">
        <v>1.0</v>
      </c>
      <c r="C5" s="25">
        <v>6092.0</v>
      </c>
      <c r="D5" s="26" t="s">
        <v>47</v>
      </c>
      <c r="E5" s="27" t="str">
        <f>VLOOKUP(C5,ReporteVoucher!$A$1:$AA$120,7,0)</f>
        <v>Patricia Veronica Sepulveda</v>
      </c>
      <c r="F5" s="28" t="s">
        <v>48</v>
      </c>
      <c r="G5" s="29">
        <f>VLOOKUP(C5,ReporteVoucher!$A$1:$AB$120,28,0)</f>
        <v>400000</v>
      </c>
      <c r="H5" s="30">
        <f t="shared" ref="H5:H16" si="1">IFERROR(I5/G5,0)</f>
        <v>0.07</v>
      </c>
      <c r="I5" s="29">
        <f>VLOOKUP(C5,ReporteVoucher!$A$1:$AA$120,20,0)</f>
        <v>28000</v>
      </c>
      <c r="J5" s="29" t="s">
        <v>49</v>
      </c>
      <c r="K5" s="29" t="s">
        <v>50</v>
      </c>
      <c r="L5" s="31">
        <v>180.0</v>
      </c>
      <c r="M5" s="32">
        <v>231.0</v>
      </c>
      <c r="N5" s="33" t="s">
        <v>51</v>
      </c>
      <c r="O5" s="33" t="s">
        <v>51</v>
      </c>
      <c r="P5" s="33" t="s">
        <v>52</v>
      </c>
      <c r="Q5" s="34" t="s">
        <v>53</v>
      </c>
      <c r="R5" s="32">
        <v>284.0</v>
      </c>
      <c r="S5" s="33" t="s">
        <v>52</v>
      </c>
      <c r="T5" s="33" t="s">
        <v>52</v>
      </c>
      <c r="U5" s="33" t="s">
        <v>52</v>
      </c>
      <c r="V5" s="34" t="s">
        <v>53</v>
      </c>
      <c r="W5" s="32">
        <v>335.0</v>
      </c>
      <c r="X5" s="33" t="s">
        <v>52</v>
      </c>
      <c r="Y5" s="33" t="s">
        <v>52</v>
      </c>
      <c r="Z5" s="33" t="s">
        <v>52</v>
      </c>
      <c r="AA5" s="34" t="s">
        <v>53</v>
      </c>
      <c r="AB5" s="32">
        <v>394.0</v>
      </c>
      <c r="AC5" s="33" t="s">
        <v>54</v>
      </c>
      <c r="AD5" s="33" t="s">
        <v>54</v>
      </c>
      <c r="AE5" s="33" t="s">
        <v>54</v>
      </c>
      <c r="AF5" s="34" t="s">
        <v>53</v>
      </c>
      <c r="AG5" s="32">
        <v>501.0</v>
      </c>
      <c r="AH5" s="33" t="s">
        <v>54</v>
      </c>
      <c r="AI5" s="33" t="s">
        <v>54</v>
      </c>
      <c r="AJ5" s="33" t="s">
        <v>54</v>
      </c>
      <c r="AK5" s="34" t="s">
        <v>53</v>
      </c>
      <c r="AL5" s="32">
        <v>502.0</v>
      </c>
      <c r="AM5" s="33" t="s">
        <v>54</v>
      </c>
      <c r="AN5" s="33" t="s">
        <v>54</v>
      </c>
      <c r="AO5" s="33" t="s">
        <v>54</v>
      </c>
      <c r="AP5" s="34" t="s">
        <v>53</v>
      </c>
      <c r="AQ5" s="35">
        <v>555.0</v>
      </c>
      <c r="AR5" s="33" t="s">
        <v>52</v>
      </c>
      <c r="AS5" s="33" t="s">
        <v>54</v>
      </c>
      <c r="AT5" s="33" t="s">
        <v>54</v>
      </c>
      <c r="AU5" s="34" t="s">
        <v>53</v>
      </c>
      <c r="AV5" s="35">
        <v>613.0</v>
      </c>
      <c r="AW5" s="33" t="s">
        <v>52</v>
      </c>
      <c r="AX5" s="33" t="s">
        <v>54</v>
      </c>
      <c r="AY5" s="33" t="s">
        <v>54</v>
      </c>
      <c r="AZ5" s="34" t="s">
        <v>53</v>
      </c>
      <c r="BA5" s="32">
        <v>665.0</v>
      </c>
      <c r="BB5" s="33" t="s">
        <v>52</v>
      </c>
      <c r="BC5" s="33" t="s">
        <v>54</v>
      </c>
      <c r="BD5" s="33" t="s">
        <v>54</v>
      </c>
      <c r="BE5" s="34" t="s">
        <v>53</v>
      </c>
      <c r="BF5" s="35">
        <v>737.0</v>
      </c>
      <c r="BG5" s="33" t="s">
        <v>52</v>
      </c>
      <c r="BH5" s="33" t="s">
        <v>52</v>
      </c>
      <c r="BI5" s="33" t="s">
        <v>52</v>
      </c>
      <c r="BJ5" s="34" t="s">
        <v>53</v>
      </c>
      <c r="BK5" s="32"/>
      <c r="BL5" s="33"/>
      <c r="BM5" s="33"/>
      <c r="BN5" s="33"/>
      <c r="BO5" s="34" t="s">
        <v>53</v>
      </c>
      <c r="BP5" s="32"/>
      <c r="BQ5" s="33"/>
      <c r="BR5" s="33"/>
      <c r="BS5" s="33"/>
      <c r="BT5" s="34" t="s">
        <v>53</v>
      </c>
      <c r="BU5" s="36">
        <f t="shared" ref="BU5:BU75" si="2">IFERROR((BW5+29)-TODAY(),"")</f>
        <v>-7</v>
      </c>
      <c r="BV5" s="37" t="str">
        <f t="shared" ref="BV5:BV75" si="3">IF(BX5&gt;0,VLOOKUP(MONTH(BW5),$DF$5:$DG$16,2,0),"")</f>
        <v>Noviembre</v>
      </c>
      <c r="BW5" s="37">
        <f t="shared" ref="BW5:BW123" si="4">IF(BX5&gt;0,MAX(BX5:CC5),"")</f>
        <v>44886</v>
      </c>
      <c r="BX5" s="37">
        <v>44713.0</v>
      </c>
      <c r="BY5" s="38">
        <v>44706.0</v>
      </c>
      <c r="BZ5" s="37">
        <f t="shared" ref="BZ5:BZ123" si="5">IF(BY5&gt;1,BY5+180,"")</f>
        <v>44886</v>
      </c>
      <c r="CA5" s="39"/>
      <c r="CB5" s="37" t="str">
        <f>IF(CA5&gt;1,CA5+180,"")</f>
        <v/>
      </c>
      <c r="CC5" s="40"/>
      <c r="CD5" s="41" t="s">
        <v>55</v>
      </c>
      <c r="DF5" s="42">
        <v>1.0</v>
      </c>
      <c r="DG5" s="42" t="s">
        <v>56</v>
      </c>
    </row>
    <row r="6" ht="15.75" customHeight="1">
      <c r="A6" s="23"/>
      <c r="B6" s="43">
        <v>2.0</v>
      </c>
      <c r="C6" s="25">
        <v>6100.0</v>
      </c>
      <c r="D6" s="26" t="s">
        <v>57</v>
      </c>
      <c r="E6" s="27" t="str">
        <f>VLOOKUP(C6,ReporteVoucher!$A$1:$AA$120,7,0)</f>
        <v>Hilda Verónica Medel</v>
      </c>
      <c r="F6" s="28" t="s">
        <v>58</v>
      </c>
      <c r="G6" s="29">
        <f>VLOOKUP(C6,ReporteVoucher!$A$1:$AB$120,28,0)</f>
        <v>477755</v>
      </c>
      <c r="H6" s="30">
        <f t="shared" si="1"/>
        <v>0.07000031397</v>
      </c>
      <c r="I6" s="29">
        <f>VLOOKUP(C6,ReporteVoucher!$A$1:$AA$120,20,0)</f>
        <v>33443</v>
      </c>
      <c r="J6" s="29" t="s">
        <v>49</v>
      </c>
      <c r="K6" s="29" t="s">
        <v>50</v>
      </c>
      <c r="L6" s="31">
        <v>178.0</v>
      </c>
      <c r="M6" s="44">
        <v>230.0</v>
      </c>
      <c r="N6" s="45" t="s">
        <v>51</v>
      </c>
      <c r="O6" s="45" t="s">
        <v>52</v>
      </c>
      <c r="P6" s="45" t="s">
        <v>52</v>
      </c>
      <c r="Q6" s="46" t="s">
        <v>53</v>
      </c>
      <c r="R6" s="44">
        <v>285.0</v>
      </c>
      <c r="S6" s="45" t="s">
        <v>51</v>
      </c>
      <c r="T6" s="45" t="s">
        <v>54</v>
      </c>
      <c r="U6" s="45" t="s">
        <v>54</v>
      </c>
      <c r="V6" s="46" t="s">
        <v>53</v>
      </c>
      <c r="W6" s="44">
        <v>336.0</v>
      </c>
      <c r="X6" s="45" t="s">
        <v>54</v>
      </c>
      <c r="Y6" s="45" t="s">
        <v>54</v>
      </c>
      <c r="Z6" s="45" t="s">
        <v>54</v>
      </c>
      <c r="AA6" s="46" t="s">
        <v>53</v>
      </c>
      <c r="AB6" s="44">
        <v>395.0</v>
      </c>
      <c r="AC6" s="45" t="s">
        <v>54</v>
      </c>
      <c r="AD6" s="45" t="s">
        <v>59</v>
      </c>
      <c r="AE6" s="45" t="s">
        <v>52</v>
      </c>
      <c r="AF6" s="46" t="s">
        <v>53</v>
      </c>
      <c r="AG6" s="44">
        <v>447.0</v>
      </c>
      <c r="AH6" s="45" t="s">
        <v>54</v>
      </c>
      <c r="AI6" s="45" t="s">
        <v>54</v>
      </c>
      <c r="AJ6" s="45" t="s">
        <v>54</v>
      </c>
      <c r="AK6" s="46" t="s">
        <v>53</v>
      </c>
      <c r="AL6" s="44">
        <v>503.0</v>
      </c>
      <c r="AM6" s="45" t="s">
        <v>54</v>
      </c>
      <c r="AN6" s="45" t="s">
        <v>54</v>
      </c>
      <c r="AO6" s="45" t="s">
        <v>54</v>
      </c>
      <c r="AP6" s="46" t="s">
        <v>53</v>
      </c>
      <c r="AQ6" s="47">
        <v>556.0</v>
      </c>
      <c r="AR6" s="45" t="s">
        <v>54</v>
      </c>
      <c r="AS6" s="45" t="s">
        <v>54</v>
      </c>
      <c r="AT6" s="45" t="s">
        <v>54</v>
      </c>
      <c r="AU6" s="46" t="s">
        <v>53</v>
      </c>
      <c r="AV6" s="47">
        <v>614.0</v>
      </c>
      <c r="AW6" s="45" t="s">
        <v>54</v>
      </c>
      <c r="AX6" s="45" t="s">
        <v>54</v>
      </c>
      <c r="AY6" s="45" t="s">
        <v>54</v>
      </c>
      <c r="AZ6" s="46" t="s">
        <v>53</v>
      </c>
      <c r="BA6" s="44">
        <v>666.0</v>
      </c>
      <c r="BB6" s="45" t="s">
        <v>52</v>
      </c>
      <c r="BC6" s="45" t="s">
        <v>52</v>
      </c>
      <c r="BD6" s="45" t="s">
        <v>52</v>
      </c>
      <c r="BE6" s="46" t="s">
        <v>53</v>
      </c>
      <c r="BF6" s="47">
        <v>738.0</v>
      </c>
      <c r="BG6" s="45"/>
      <c r="BH6" s="45"/>
      <c r="BI6" s="45"/>
      <c r="BJ6" s="46" t="s">
        <v>53</v>
      </c>
      <c r="BK6" s="44"/>
      <c r="BL6" s="45"/>
      <c r="BM6" s="45"/>
      <c r="BN6" s="45"/>
      <c r="BO6" s="46" t="s">
        <v>53</v>
      </c>
      <c r="BP6" s="44"/>
      <c r="BQ6" s="45"/>
      <c r="BR6" s="45"/>
      <c r="BS6" s="45"/>
      <c r="BT6" s="46" t="s">
        <v>53</v>
      </c>
      <c r="BU6" s="36">
        <f t="shared" si="2"/>
        <v>85</v>
      </c>
      <c r="BV6" s="37" t="str">
        <f t="shared" si="3"/>
        <v>Febrero</v>
      </c>
      <c r="BW6" s="37">
        <f t="shared" si="4"/>
        <v>44978</v>
      </c>
      <c r="BX6" s="37">
        <v>44713.0</v>
      </c>
      <c r="BY6" s="39">
        <v>44798.0</v>
      </c>
      <c r="BZ6" s="37">
        <f t="shared" si="5"/>
        <v>44978</v>
      </c>
      <c r="CA6" s="39"/>
      <c r="CB6" s="37"/>
      <c r="CC6" s="48"/>
      <c r="CD6" s="26" t="s">
        <v>60</v>
      </c>
      <c r="DF6" s="42">
        <v>2.0</v>
      </c>
      <c r="DG6" s="42" t="s">
        <v>61</v>
      </c>
    </row>
    <row r="7" ht="16.5" customHeight="1">
      <c r="A7" s="49"/>
      <c r="B7" s="24">
        <v>3.0</v>
      </c>
      <c r="C7" s="25">
        <v>6080.0</v>
      </c>
      <c r="D7" s="26" t="s">
        <v>62</v>
      </c>
      <c r="E7" s="27" t="str">
        <f>VLOOKUP(C7,ReporteVoucher!$A$1:$AA$120,7,0)</f>
        <v>María José Landeros</v>
      </c>
      <c r="F7" s="28" t="s">
        <v>63</v>
      </c>
      <c r="G7" s="29">
        <f>VLOOKUP(C7,ReporteVoucher!$A$1:$AB$120,28,0)</f>
        <v>350000</v>
      </c>
      <c r="H7" s="30">
        <f t="shared" si="1"/>
        <v>0.07</v>
      </c>
      <c r="I7" s="29">
        <f>VLOOKUP(C7,ReporteVoucher!$A$1:$AA$120,20,0)</f>
        <v>24500</v>
      </c>
      <c r="J7" s="29" t="s">
        <v>49</v>
      </c>
      <c r="K7" s="29" t="s">
        <v>50</v>
      </c>
      <c r="L7" s="31">
        <v>209.0</v>
      </c>
      <c r="M7" s="44">
        <v>262.0</v>
      </c>
      <c r="N7" s="45" t="s">
        <v>51</v>
      </c>
      <c r="O7" s="45" t="s">
        <v>52</v>
      </c>
      <c r="P7" s="45" t="s">
        <v>52</v>
      </c>
      <c r="Q7" s="46" t="s">
        <v>52</v>
      </c>
      <c r="R7" s="44">
        <v>286.0</v>
      </c>
      <c r="S7" s="45" t="s">
        <v>54</v>
      </c>
      <c r="T7" s="45" t="s">
        <v>52</v>
      </c>
      <c r="U7" s="45" t="s">
        <v>52</v>
      </c>
      <c r="V7" s="46"/>
      <c r="W7" s="44">
        <v>337.0</v>
      </c>
      <c r="X7" s="45" t="s">
        <v>52</v>
      </c>
      <c r="Y7" s="45" t="s">
        <v>52</v>
      </c>
      <c r="Z7" s="45" t="s">
        <v>52</v>
      </c>
      <c r="AA7" s="46" t="s">
        <v>52</v>
      </c>
      <c r="AB7" s="1">
        <v>396.0</v>
      </c>
      <c r="AC7" s="45" t="s">
        <v>52</v>
      </c>
      <c r="AD7" s="45" t="s">
        <v>59</v>
      </c>
      <c r="AE7" s="45" t="s">
        <v>52</v>
      </c>
      <c r="AF7" s="46" t="s">
        <v>52</v>
      </c>
      <c r="AG7" s="44">
        <v>448.0</v>
      </c>
      <c r="AH7" s="45" t="s">
        <v>54</v>
      </c>
      <c r="AI7" s="45" t="s">
        <v>54</v>
      </c>
      <c r="AJ7" s="45" t="s">
        <v>54</v>
      </c>
      <c r="AK7" s="46" t="s">
        <v>54</v>
      </c>
      <c r="AL7" s="44">
        <v>504.0</v>
      </c>
      <c r="AM7" s="45" t="s">
        <v>54</v>
      </c>
      <c r="AN7" s="45" t="s">
        <v>54</v>
      </c>
      <c r="AO7" s="45" t="s">
        <v>54</v>
      </c>
      <c r="AP7" s="46" t="s">
        <v>54</v>
      </c>
      <c r="AQ7" s="47">
        <v>557.0</v>
      </c>
      <c r="AR7" s="45" t="s">
        <v>54</v>
      </c>
      <c r="AS7" s="45" t="s">
        <v>54</v>
      </c>
      <c r="AT7" s="45" t="s">
        <v>54</v>
      </c>
      <c r="AU7" s="46" t="s">
        <v>54</v>
      </c>
      <c r="AV7" s="47">
        <v>615.0</v>
      </c>
      <c r="AW7" s="45" t="s">
        <v>54</v>
      </c>
      <c r="AX7" s="45" t="s">
        <v>54</v>
      </c>
      <c r="AY7" s="45" t="s">
        <v>54</v>
      </c>
      <c r="AZ7" s="46" t="s">
        <v>54</v>
      </c>
      <c r="BA7" s="44">
        <v>667.0</v>
      </c>
      <c r="BB7" s="45" t="s">
        <v>52</v>
      </c>
      <c r="BC7" s="45" t="s">
        <v>52</v>
      </c>
      <c r="BD7" s="45" t="s">
        <v>52</v>
      </c>
      <c r="BE7" s="46" t="s">
        <v>52</v>
      </c>
      <c r="BF7" s="47">
        <v>739.0</v>
      </c>
      <c r="BG7" s="45" t="s">
        <v>52</v>
      </c>
      <c r="BH7" s="45" t="s">
        <v>52</v>
      </c>
      <c r="BI7" s="45" t="s">
        <v>52</v>
      </c>
      <c r="BJ7" s="46" t="s">
        <v>52</v>
      </c>
      <c r="BK7" s="44"/>
      <c r="BL7" s="45"/>
      <c r="BM7" s="45"/>
      <c r="BN7" s="45"/>
      <c r="BO7" s="46"/>
      <c r="BP7" s="44"/>
      <c r="BQ7" s="45"/>
      <c r="BR7" s="45"/>
      <c r="BS7" s="45"/>
      <c r="BT7" s="46"/>
      <c r="BU7" s="36">
        <f t="shared" si="2"/>
        <v>-85</v>
      </c>
      <c r="BV7" s="37" t="str">
        <f t="shared" si="3"/>
        <v>Septiembre</v>
      </c>
      <c r="BW7" s="37">
        <f t="shared" si="4"/>
        <v>44808</v>
      </c>
      <c r="BX7" s="37">
        <v>44621.0</v>
      </c>
      <c r="BY7" s="39">
        <v>44628.0</v>
      </c>
      <c r="BZ7" s="37">
        <f t="shared" si="5"/>
        <v>44808</v>
      </c>
      <c r="CA7" s="39"/>
      <c r="CB7" s="37" t="str">
        <f t="shared" ref="CB7:CB68" si="6">IF(CA7&gt;1,CA7+180,"")</f>
        <v/>
      </c>
      <c r="CC7" s="48"/>
      <c r="CD7" s="26" t="s">
        <v>64</v>
      </c>
      <c r="DF7" s="42">
        <v>3.0</v>
      </c>
      <c r="DG7" s="42" t="s">
        <v>65</v>
      </c>
    </row>
    <row r="8" ht="15.75" customHeight="1">
      <c r="A8" s="49"/>
      <c r="B8" s="24">
        <v>4.0</v>
      </c>
      <c r="C8" s="25">
        <v>6104.0</v>
      </c>
      <c r="D8" s="26" t="s">
        <v>66</v>
      </c>
      <c r="E8" s="27" t="s">
        <v>67</v>
      </c>
      <c r="F8" s="28" t="s">
        <v>68</v>
      </c>
      <c r="G8" s="29">
        <f>VLOOKUP(C8,ReporteVoucher!$A$1:$AB$120,28,0)</f>
        <v>450000</v>
      </c>
      <c r="H8" s="30">
        <f t="shared" si="1"/>
        <v>0.07</v>
      </c>
      <c r="I8" s="29">
        <f>VLOOKUP(C8,ReporteVoucher!$A$1:$AA$120,20,0)</f>
        <v>31500</v>
      </c>
      <c r="J8" s="29" t="s">
        <v>49</v>
      </c>
      <c r="K8" s="29" t="s">
        <v>50</v>
      </c>
      <c r="L8" s="31">
        <v>186.0</v>
      </c>
      <c r="M8" s="44">
        <v>227.0</v>
      </c>
      <c r="N8" s="45" t="s">
        <v>51</v>
      </c>
      <c r="O8" s="45" t="s">
        <v>51</v>
      </c>
      <c r="P8" s="45" t="s">
        <v>51</v>
      </c>
      <c r="Q8" s="46" t="s">
        <v>53</v>
      </c>
      <c r="R8" s="44">
        <v>287.0</v>
      </c>
      <c r="S8" s="45" t="s">
        <v>51</v>
      </c>
      <c r="T8" s="45" t="s">
        <v>54</v>
      </c>
      <c r="U8" s="45" t="s">
        <v>54</v>
      </c>
      <c r="V8" s="46" t="s">
        <v>53</v>
      </c>
      <c r="W8" s="44">
        <v>338.0</v>
      </c>
      <c r="X8" s="45"/>
      <c r="Y8" s="45" t="s">
        <v>54</v>
      </c>
      <c r="Z8" s="45" t="s">
        <v>54</v>
      </c>
      <c r="AA8" s="46" t="s">
        <v>53</v>
      </c>
      <c r="AB8" s="44">
        <v>397.0</v>
      </c>
      <c r="AC8" s="45" t="s">
        <v>54</v>
      </c>
      <c r="AD8" s="45" t="s">
        <v>54</v>
      </c>
      <c r="AE8" s="45" t="s">
        <v>54</v>
      </c>
      <c r="AF8" s="46" t="s">
        <v>53</v>
      </c>
      <c r="AG8" s="44">
        <v>449.0</v>
      </c>
      <c r="AH8" s="45" t="s">
        <v>54</v>
      </c>
      <c r="AI8" s="45" t="s">
        <v>54</v>
      </c>
      <c r="AJ8" s="45" t="s">
        <v>54</v>
      </c>
      <c r="AK8" s="46" t="s">
        <v>53</v>
      </c>
      <c r="AL8" s="44">
        <v>505.0</v>
      </c>
      <c r="AM8" s="45" t="s">
        <v>54</v>
      </c>
      <c r="AN8" s="45" t="s">
        <v>54</v>
      </c>
      <c r="AO8" s="45" t="s">
        <v>54</v>
      </c>
      <c r="AP8" s="46" t="s">
        <v>53</v>
      </c>
      <c r="AQ8" s="47">
        <v>558.0</v>
      </c>
      <c r="AR8" s="45" t="s">
        <v>54</v>
      </c>
      <c r="AS8" s="45" t="s">
        <v>54</v>
      </c>
      <c r="AT8" s="45" t="s">
        <v>54</v>
      </c>
      <c r="AU8" s="46" t="s">
        <v>53</v>
      </c>
      <c r="AV8" s="47">
        <v>616.0</v>
      </c>
      <c r="AW8" s="45" t="s">
        <v>54</v>
      </c>
      <c r="AX8" s="45" t="s">
        <v>54</v>
      </c>
      <c r="AY8" s="45" t="s">
        <v>54</v>
      </c>
      <c r="AZ8" s="46" t="s">
        <v>53</v>
      </c>
      <c r="BA8" s="44">
        <v>668.0</v>
      </c>
      <c r="BB8" s="45" t="s">
        <v>54</v>
      </c>
      <c r="BC8" s="45" t="s">
        <v>54</v>
      </c>
      <c r="BD8" s="45" t="s">
        <v>54</v>
      </c>
      <c r="BE8" s="46" t="s">
        <v>53</v>
      </c>
      <c r="BF8" s="47">
        <v>740.0</v>
      </c>
      <c r="BG8" s="45" t="s">
        <v>54</v>
      </c>
      <c r="BH8" s="45" t="s">
        <v>52</v>
      </c>
      <c r="BI8" s="45" t="s">
        <v>52</v>
      </c>
      <c r="BJ8" s="46" t="s">
        <v>53</v>
      </c>
      <c r="BK8" s="44"/>
      <c r="BL8" s="45"/>
      <c r="BM8" s="45"/>
      <c r="BN8" s="45"/>
      <c r="BO8" s="46" t="s">
        <v>53</v>
      </c>
      <c r="BP8" s="44"/>
      <c r="BQ8" s="45"/>
      <c r="BR8" s="45"/>
      <c r="BS8" s="45"/>
      <c r="BT8" s="46" t="s">
        <v>53</v>
      </c>
      <c r="BU8" s="36">
        <f t="shared" si="2"/>
        <v>-89</v>
      </c>
      <c r="BV8" s="37" t="str">
        <f t="shared" si="3"/>
        <v>Agosto</v>
      </c>
      <c r="BW8" s="37">
        <f t="shared" si="4"/>
        <v>44804</v>
      </c>
      <c r="BX8" s="37">
        <v>44594.0</v>
      </c>
      <c r="BY8" s="39">
        <v>44624.0</v>
      </c>
      <c r="BZ8" s="37">
        <f t="shared" si="5"/>
        <v>44804</v>
      </c>
      <c r="CA8" s="39"/>
      <c r="CB8" s="37" t="str">
        <f t="shared" si="6"/>
        <v/>
      </c>
      <c r="CC8" s="48"/>
      <c r="CD8" s="26" t="s">
        <v>69</v>
      </c>
      <c r="DF8" s="42">
        <v>4.0</v>
      </c>
      <c r="DG8" s="42" t="s">
        <v>70</v>
      </c>
    </row>
    <row r="9" ht="15.0" customHeight="1">
      <c r="A9" s="49"/>
      <c r="B9" s="43">
        <v>5.0</v>
      </c>
      <c r="C9" s="25">
        <v>6088.0</v>
      </c>
      <c r="D9" s="26" t="s">
        <v>71</v>
      </c>
      <c r="E9" s="27" t="str">
        <f>VLOOKUP(C9,ReporteVoucher!$A$1:$AA$120,7,0)</f>
        <v>Patricia Wilhelm</v>
      </c>
      <c r="F9" s="28" t="s">
        <v>72</v>
      </c>
      <c r="G9" s="29">
        <f>VLOOKUP(C9,ReporteVoucher!$A$1:$AB$120,28,0)</f>
        <v>761941</v>
      </c>
      <c r="H9" s="30">
        <f t="shared" si="1"/>
        <v>0.07000017062</v>
      </c>
      <c r="I9" s="29">
        <f>VLOOKUP(C9,ReporteVoucher!$A$1:$AA$120,20,0)</f>
        <v>53336</v>
      </c>
      <c r="J9" s="29" t="s">
        <v>49</v>
      </c>
      <c r="K9" s="29" t="s">
        <v>50</v>
      </c>
      <c r="L9" s="31">
        <v>185.0</v>
      </c>
      <c r="M9" s="44">
        <v>260.0</v>
      </c>
      <c r="N9" s="45" t="s">
        <v>51</v>
      </c>
      <c r="O9" s="45" t="s">
        <v>51</v>
      </c>
      <c r="P9" s="45" t="s">
        <v>52</v>
      </c>
      <c r="Q9" s="46" t="s">
        <v>51</v>
      </c>
      <c r="R9" s="44">
        <v>288.0</v>
      </c>
      <c r="S9" s="45" t="s">
        <v>54</v>
      </c>
      <c r="T9" s="45" t="s">
        <v>52</v>
      </c>
      <c r="U9" s="45" t="s">
        <v>52</v>
      </c>
      <c r="V9" s="46" t="s">
        <v>52</v>
      </c>
      <c r="W9" s="44">
        <v>339.0</v>
      </c>
      <c r="X9" s="45" t="s">
        <v>54</v>
      </c>
      <c r="Y9" s="45" t="s">
        <v>52</v>
      </c>
      <c r="Z9" s="45" t="s">
        <v>54</v>
      </c>
      <c r="AA9" s="46" t="s">
        <v>54</v>
      </c>
      <c r="AB9" s="44">
        <v>398.0</v>
      </c>
      <c r="AC9" s="45" t="s">
        <v>73</v>
      </c>
      <c r="AD9" s="45" t="s">
        <v>59</v>
      </c>
      <c r="AE9" s="45" t="s">
        <v>54</v>
      </c>
      <c r="AF9" s="46" t="s">
        <v>54</v>
      </c>
      <c r="AG9" s="44">
        <v>450.0</v>
      </c>
      <c r="AH9" s="45" t="s">
        <v>54</v>
      </c>
      <c r="AI9" s="45" t="s">
        <v>54</v>
      </c>
      <c r="AJ9" s="45" t="s">
        <v>54</v>
      </c>
      <c r="AK9" s="46" t="s">
        <v>54</v>
      </c>
      <c r="AL9" s="44">
        <v>506.0</v>
      </c>
      <c r="AM9" s="45" t="s">
        <v>54</v>
      </c>
      <c r="AN9" s="45" t="s">
        <v>54</v>
      </c>
      <c r="AO9" s="45" t="s">
        <v>54</v>
      </c>
      <c r="AP9" s="46" t="s">
        <v>54</v>
      </c>
      <c r="AQ9" s="47">
        <v>559.0</v>
      </c>
      <c r="AR9" s="45" t="s">
        <v>54</v>
      </c>
      <c r="AS9" s="45" t="s">
        <v>54</v>
      </c>
      <c r="AT9" s="45" t="s">
        <v>54</v>
      </c>
      <c r="AU9" s="46"/>
      <c r="AV9" s="47">
        <v>617.0</v>
      </c>
      <c r="AW9" s="45" t="s">
        <v>54</v>
      </c>
      <c r="AX9" s="45" t="s">
        <v>54</v>
      </c>
      <c r="AY9" s="45" t="s">
        <v>54</v>
      </c>
      <c r="AZ9" s="46"/>
      <c r="BA9" s="44">
        <v>669.0</v>
      </c>
      <c r="BB9" s="45" t="s">
        <v>52</v>
      </c>
      <c r="BC9" s="45" t="s">
        <v>52</v>
      </c>
      <c r="BD9" s="45" t="s">
        <v>52</v>
      </c>
      <c r="BE9" s="46" t="s">
        <v>52</v>
      </c>
      <c r="BF9" s="47">
        <v>741.0</v>
      </c>
      <c r="BG9" s="45"/>
      <c r="BH9" s="45"/>
      <c r="BI9" s="45"/>
      <c r="BJ9" s="46"/>
      <c r="BK9" s="44"/>
      <c r="BL9" s="45"/>
      <c r="BM9" s="45"/>
      <c r="BN9" s="45"/>
      <c r="BO9" s="46"/>
      <c r="BP9" s="44"/>
      <c r="BQ9" s="45"/>
      <c r="BR9" s="45"/>
      <c r="BS9" s="45"/>
      <c r="BT9" s="46"/>
      <c r="BU9" s="36">
        <f t="shared" si="2"/>
        <v>-119</v>
      </c>
      <c r="BV9" s="37" t="str">
        <f t="shared" si="3"/>
        <v>Agosto</v>
      </c>
      <c r="BW9" s="37">
        <f t="shared" si="4"/>
        <v>44774</v>
      </c>
      <c r="BX9" s="37">
        <v>44774.0</v>
      </c>
      <c r="BY9" s="48"/>
      <c r="BZ9" s="37" t="str">
        <f t="shared" si="5"/>
        <v/>
      </c>
      <c r="CA9" s="39"/>
      <c r="CB9" s="37" t="str">
        <f t="shared" si="6"/>
        <v/>
      </c>
      <c r="CC9" s="48"/>
      <c r="CD9" s="26"/>
      <c r="DF9" s="42">
        <v>5.0</v>
      </c>
      <c r="DG9" s="42" t="s">
        <v>74</v>
      </c>
    </row>
    <row r="10" ht="15.75" customHeight="1">
      <c r="A10" s="49"/>
      <c r="B10" s="24">
        <v>6.0</v>
      </c>
      <c r="C10" s="25">
        <v>6074.0</v>
      </c>
      <c r="D10" s="26" t="s">
        <v>75</v>
      </c>
      <c r="E10" s="27" t="str">
        <f>VLOOKUP(C10,ReporteVoucher!$A$1:$AA$120,7,0)</f>
        <v>Alfredo Santamaría</v>
      </c>
      <c r="F10" s="28" t="s">
        <v>76</v>
      </c>
      <c r="G10" s="29">
        <f>VLOOKUP(C10,ReporteVoucher!$A$1:$AB$120,28,0)</f>
        <v>430000</v>
      </c>
      <c r="H10" s="30">
        <f t="shared" si="1"/>
        <v>0.07</v>
      </c>
      <c r="I10" s="29">
        <f>VLOOKUP(C10,ReporteVoucher!$A$1:$AA$120,20,0)</f>
        <v>30100</v>
      </c>
      <c r="J10" s="29" t="s">
        <v>49</v>
      </c>
      <c r="K10" s="29" t="s">
        <v>50</v>
      </c>
      <c r="L10" s="31">
        <v>188.0</v>
      </c>
      <c r="M10" s="44">
        <v>241.0</v>
      </c>
      <c r="N10" s="45" t="s">
        <v>51</v>
      </c>
      <c r="O10" s="45" t="s">
        <v>51</v>
      </c>
      <c r="P10" s="45" t="s">
        <v>77</v>
      </c>
      <c r="Q10" s="34" t="s">
        <v>53</v>
      </c>
      <c r="R10" s="44">
        <v>289.0</v>
      </c>
      <c r="S10" s="45" t="s">
        <v>51</v>
      </c>
      <c r="T10" s="45" t="s">
        <v>54</v>
      </c>
      <c r="U10" s="45" t="s">
        <v>54</v>
      </c>
      <c r="V10" s="34" t="s">
        <v>53</v>
      </c>
      <c r="W10" s="44">
        <v>340.0</v>
      </c>
      <c r="X10" s="45" t="s">
        <v>54</v>
      </c>
      <c r="Y10" s="45" t="s">
        <v>54</v>
      </c>
      <c r="Z10" s="45" t="s">
        <v>54</v>
      </c>
      <c r="AA10" s="34" t="s">
        <v>53</v>
      </c>
      <c r="AB10" s="44">
        <v>399.0</v>
      </c>
      <c r="AC10" s="45" t="s">
        <v>54</v>
      </c>
      <c r="AD10" s="45" t="s">
        <v>54</v>
      </c>
      <c r="AE10" s="45" t="s">
        <v>54</v>
      </c>
      <c r="AF10" s="34" t="s">
        <v>53</v>
      </c>
      <c r="AG10" s="44">
        <v>451.0</v>
      </c>
      <c r="AH10" s="45" t="s">
        <v>54</v>
      </c>
      <c r="AI10" s="45" t="s">
        <v>54</v>
      </c>
      <c r="AJ10" s="45" t="s">
        <v>52</v>
      </c>
      <c r="AK10" s="34"/>
      <c r="AL10" s="44">
        <v>507.0</v>
      </c>
      <c r="AM10" s="45" t="s">
        <v>54</v>
      </c>
      <c r="AN10" s="45" t="s">
        <v>54</v>
      </c>
      <c r="AO10" s="45" t="s">
        <v>54</v>
      </c>
      <c r="AP10" s="34" t="s">
        <v>53</v>
      </c>
      <c r="AQ10" s="44" t="s">
        <v>78</v>
      </c>
      <c r="AR10" s="45" t="s">
        <v>54</v>
      </c>
      <c r="AS10" s="45" t="s">
        <v>54</v>
      </c>
      <c r="AT10" s="45" t="s">
        <v>54</v>
      </c>
      <c r="AU10" s="34" t="s">
        <v>53</v>
      </c>
      <c r="AV10" s="47">
        <v>618.0</v>
      </c>
      <c r="AW10" s="45" t="s">
        <v>54</v>
      </c>
      <c r="AX10" s="45" t="s">
        <v>54</v>
      </c>
      <c r="AY10" s="45" t="s">
        <v>54</v>
      </c>
      <c r="AZ10" s="34" t="s">
        <v>53</v>
      </c>
      <c r="BA10" s="44">
        <v>670.0</v>
      </c>
      <c r="BB10" s="45" t="s">
        <v>54</v>
      </c>
      <c r="BC10" s="45" t="s">
        <v>54</v>
      </c>
      <c r="BD10" s="45" t="s">
        <v>54</v>
      </c>
      <c r="BE10" s="34" t="s">
        <v>53</v>
      </c>
      <c r="BF10" s="47">
        <v>742.0</v>
      </c>
      <c r="BG10" s="45" t="s">
        <v>54</v>
      </c>
      <c r="BH10" s="45" t="s">
        <v>54</v>
      </c>
      <c r="BI10" s="45" t="s">
        <v>52</v>
      </c>
      <c r="BJ10" s="34" t="s">
        <v>53</v>
      </c>
      <c r="BK10" s="44"/>
      <c r="BL10" s="45"/>
      <c r="BM10" s="45"/>
      <c r="BN10" s="45"/>
      <c r="BO10" s="34" t="s">
        <v>53</v>
      </c>
      <c r="BP10" s="44"/>
      <c r="BQ10" s="45"/>
      <c r="BR10" s="45"/>
      <c r="BS10" s="45"/>
      <c r="BT10" s="34" t="s">
        <v>53</v>
      </c>
      <c r="BU10" s="36">
        <f t="shared" si="2"/>
        <v>-119</v>
      </c>
      <c r="BV10" s="37" t="str">
        <f t="shared" si="3"/>
        <v>Agosto</v>
      </c>
      <c r="BW10" s="37">
        <f t="shared" si="4"/>
        <v>44774</v>
      </c>
      <c r="BX10" s="37">
        <v>44594.0</v>
      </c>
      <c r="BY10" s="39">
        <v>44594.0</v>
      </c>
      <c r="BZ10" s="37">
        <f t="shared" si="5"/>
        <v>44774</v>
      </c>
      <c r="CA10" s="39"/>
      <c r="CB10" s="37" t="str">
        <f t="shared" si="6"/>
        <v/>
      </c>
      <c r="CC10" s="48"/>
      <c r="CD10" s="26" t="s">
        <v>79</v>
      </c>
      <c r="DF10" s="42">
        <v>6.0</v>
      </c>
      <c r="DG10" s="42" t="s">
        <v>80</v>
      </c>
    </row>
    <row r="11" ht="15.75" customHeight="1">
      <c r="A11" s="49"/>
      <c r="B11" s="24">
        <v>7.0</v>
      </c>
      <c r="C11" s="25">
        <v>6072.0</v>
      </c>
      <c r="D11" s="26" t="s">
        <v>81</v>
      </c>
      <c r="E11" s="27" t="str">
        <f>VLOOKUP(C11,ReporteVoucher!$A$1:$AA$120,7,0)</f>
        <v>Paula Edith Inostroza</v>
      </c>
      <c r="F11" s="28" t="s">
        <v>82</v>
      </c>
      <c r="G11" s="29">
        <f>VLOOKUP(C11,ReporteVoucher!$A$1:$AB$120,28,0)</f>
        <v>697132</v>
      </c>
      <c r="H11" s="30">
        <f t="shared" si="1"/>
        <v>0.06999965573</v>
      </c>
      <c r="I11" s="29">
        <f>VLOOKUP(C11,ReporteVoucher!$A$1:$AA$120,20,0)</f>
        <v>48799</v>
      </c>
      <c r="J11" s="29" t="s">
        <v>49</v>
      </c>
      <c r="K11" s="29" t="s">
        <v>50</v>
      </c>
      <c r="L11" s="31">
        <v>182.0</v>
      </c>
      <c r="M11" s="44">
        <v>247.0</v>
      </c>
      <c r="N11" s="45" t="s">
        <v>52</v>
      </c>
      <c r="O11" s="45" t="s">
        <v>52</v>
      </c>
      <c r="P11" s="45" t="s">
        <v>52</v>
      </c>
      <c r="Q11" s="34" t="s">
        <v>53</v>
      </c>
      <c r="R11" s="44">
        <v>283.0</v>
      </c>
      <c r="S11" s="45" t="s">
        <v>51</v>
      </c>
      <c r="T11" s="45" t="s">
        <v>54</v>
      </c>
      <c r="U11" s="45" t="s">
        <v>54</v>
      </c>
      <c r="V11" s="34" t="s">
        <v>53</v>
      </c>
      <c r="W11" s="44">
        <v>323.0</v>
      </c>
      <c r="X11" s="45" t="s">
        <v>54</v>
      </c>
      <c r="Y11" s="45" t="s">
        <v>54</v>
      </c>
      <c r="Z11" s="45" t="s">
        <v>54</v>
      </c>
      <c r="AA11" s="34" t="s">
        <v>53</v>
      </c>
      <c r="AB11" s="44">
        <v>439.0</v>
      </c>
      <c r="AC11" s="45" t="s">
        <v>54</v>
      </c>
      <c r="AD11" s="45" t="s">
        <v>54</v>
      </c>
      <c r="AE11" s="45" t="s">
        <v>54</v>
      </c>
      <c r="AF11" s="34" t="s">
        <v>53</v>
      </c>
      <c r="AG11" s="44">
        <v>452.0</v>
      </c>
      <c r="AH11" s="45" t="s">
        <v>52</v>
      </c>
      <c r="AI11" s="45" t="s">
        <v>52</v>
      </c>
      <c r="AJ11" s="45" t="s">
        <v>52</v>
      </c>
      <c r="AK11" s="34" t="s">
        <v>53</v>
      </c>
      <c r="AL11" s="44">
        <v>511.0</v>
      </c>
      <c r="AM11" s="45" t="s">
        <v>54</v>
      </c>
      <c r="AN11" s="45" t="s">
        <v>54</v>
      </c>
      <c r="AO11" s="45" t="s">
        <v>54</v>
      </c>
      <c r="AP11" s="34" t="s">
        <v>53</v>
      </c>
      <c r="AQ11" s="47">
        <v>561.0</v>
      </c>
      <c r="AR11" s="45" t="s">
        <v>54</v>
      </c>
      <c r="AS11" s="45" t="s">
        <v>54</v>
      </c>
      <c r="AT11" s="45" t="s">
        <v>54</v>
      </c>
      <c r="AU11" s="34" t="s">
        <v>53</v>
      </c>
      <c r="AV11" s="44">
        <v>619.0</v>
      </c>
      <c r="AW11" s="45" t="s">
        <v>54</v>
      </c>
      <c r="AX11" s="45" t="s">
        <v>54</v>
      </c>
      <c r="AY11" s="45" t="s">
        <v>54</v>
      </c>
      <c r="AZ11" s="34" t="s">
        <v>53</v>
      </c>
      <c r="BA11" s="44">
        <v>671.0</v>
      </c>
      <c r="BB11" s="45" t="s">
        <v>54</v>
      </c>
      <c r="BC11" s="45" t="s">
        <v>52</v>
      </c>
      <c r="BD11" s="45" t="s">
        <v>52</v>
      </c>
      <c r="BE11" s="34" t="s">
        <v>53</v>
      </c>
      <c r="BF11" s="47">
        <v>743.0</v>
      </c>
      <c r="BG11" s="45" t="s">
        <v>54</v>
      </c>
      <c r="BH11" s="45" t="s">
        <v>52</v>
      </c>
      <c r="BI11" s="45" t="s">
        <v>52</v>
      </c>
      <c r="BJ11" s="34" t="s">
        <v>53</v>
      </c>
      <c r="BK11" s="44"/>
      <c r="BL11" s="45"/>
      <c r="BM11" s="45"/>
      <c r="BN11" s="45"/>
      <c r="BO11" s="34" t="s">
        <v>53</v>
      </c>
      <c r="BP11" s="44"/>
      <c r="BQ11" s="45"/>
      <c r="BR11" s="45"/>
      <c r="BS11" s="45"/>
      <c r="BT11" s="34" t="s">
        <v>53</v>
      </c>
      <c r="BU11" s="36">
        <f t="shared" si="2"/>
        <v>-119</v>
      </c>
      <c r="BV11" s="37" t="str">
        <f t="shared" si="3"/>
        <v>Agosto</v>
      </c>
      <c r="BW11" s="37">
        <f t="shared" si="4"/>
        <v>44774</v>
      </c>
      <c r="BX11" s="37">
        <v>44774.0</v>
      </c>
      <c r="BY11" s="48"/>
      <c r="BZ11" s="37" t="str">
        <f t="shared" si="5"/>
        <v/>
      </c>
      <c r="CA11" s="39"/>
      <c r="CB11" s="37" t="str">
        <f t="shared" si="6"/>
        <v/>
      </c>
      <c r="CC11" s="48"/>
      <c r="CD11" s="26"/>
      <c r="DF11" s="42">
        <v>7.0</v>
      </c>
      <c r="DG11" s="42" t="s">
        <v>83</v>
      </c>
    </row>
    <row r="12" ht="15.0" customHeight="1">
      <c r="A12" s="49"/>
      <c r="B12" s="24">
        <v>8.0</v>
      </c>
      <c r="C12" s="25">
        <v>6076.0</v>
      </c>
      <c r="D12" s="26" t="s">
        <v>84</v>
      </c>
      <c r="E12" s="27" t="str">
        <f>VLOOKUP(C12,ReporteVoucher!$A$1:$AA$120,7,0)</f>
        <v>Alfredo Santamaría</v>
      </c>
      <c r="F12" s="28" t="s">
        <v>85</v>
      </c>
      <c r="G12" s="29">
        <f>VLOOKUP(C12,ReporteVoucher!$A$1:$AB$120,28,0)</f>
        <v>380000</v>
      </c>
      <c r="H12" s="30">
        <f t="shared" si="1"/>
        <v>0.07</v>
      </c>
      <c r="I12" s="29">
        <f>VLOOKUP(C12,ReporteVoucher!$A$1:$AA$120,20,0)</f>
        <v>26600</v>
      </c>
      <c r="J12" s="29" t="s">
        <v>49</v>
      </c>
      <c r="K12" s="29" t="s">
        <v>50</v>
      </c>
      <c r="L12" s="31">
        <v>188.0</v>
      </c>
      <c r="M12" s="44">
        <v>241.0</v>
      </c>
      <c r="N12" s="45" t="s">
        <v>86</v>
      </c>
      <c r="O12" s="45" t="s">
        <v>51</v>
      </c>
      <c r="P12" s="45" t="s">
        <v>52</v>
      </c>
      <c r="Q12" s="46" t="s">
        <v>53</v>
      </c>
      <c r="R12" s="44">
        <v>290.0</v>
      </c>
      <c r="S12" s="45" t="s">
        <v>51</v>
      </c>
      <c r="T12" s="45" t="s">
        <v>54</v>
      </c>
      <c r="U12" s="45" t="s">
        <v>54</v>
      </c>
      <c r="V12" s="46" t="s">
        <v>53</v>
      </c>
      <c r="W12" s="44">
        <v>342.0</v>
      </c>
      <c r="X12" s="45" t="s">
        <v>54</v>
      </c>
      <c r="Y12" s="45" t="s">
        <v>54</v>
      </c>
      <c r="Z12" s="45" t="s">
        <v>54</v>
      </c>
      <c r="AA12" s="46" t="s">
        <v>53</v>
      </c>
      <c r="AB12" s="44">
        <v>400.0</v>
      </c>
      <c r="AC12" s="45" t="s">
        <v>54</v>
      </c>
      <c r="AD12" s="45" t="s">
        <v>54</v>
      </c>
      <c r="AE12" s="45" t="s">
        <v>54</v>
      </c>
      <c r="AF12" s="46" t="s">
        <v>53</v>
      </c>
      <c r="AG12" s="44">
        <v>453.0</v>
      </c>
      <c r="AH12" s="45" t="s">
        <v>54</v>
      </c>
      <c r="AI12" s="45" t="s">
        <v>54</v>
      </c>
      <c r="AJ12" s="45" t="s">
        <v>54</v>
      </c>
      <c r="AK12" s="46" t="s">
        <v>53</v>
      </c>
      <c r="AL12" s="44">
        <v>508.0</v>
      </c>
      <c r="AM12" s="45" t="s">
        <v>54</v>
      </c>
      <c r="AN12" s="45" t="s">
        <v>54</v>
      </c>
      <c r="AO12" s="45" t="s">
        <v>54</v>
      </c>
      <c r="AP12" s="46" t="s">
        <v>53</v>
      </c>
      <c r="AQ12" s="47">
        <v>562.0</v>
      </c>
      <c r="AR12" s="45" t="s">
        <v>54</v>
      </c>
      <c r="AS12" s="45" t="s">
        <v>54</v>
      </c>
      <c r="AT12" s="45" t="s">
        <v>54</v>
      </c>
      <c r="AU12" s="46" t="s">
        <v>53</v>
      </c>
      <c r="AV12" s="47">
        <v>620.0</v>
      </c>
      <c r="AW12" s="45" t="s">
        <v>54</v>
      </c>
      <c r="AX12" s="45" t="s">
        <v>54</v>
      </c>
      <c r="AY12" s="45" t="s">
        <v>54</v>
      </c>
      <c r="AZ12" s="46" t="s">
        <v>53</v>
      </c>
      <c r="BA12" s="44"/>
      <c r="BB12" s="45" t="s">
        <v>54</v>
      </c>
      <c r="BC12" s="45" t="s">
        <v>54</v>
      </c>
      <c r="BD12" s="45" t="s">
        <v>54</v>
      </c>
      <c r="BE12" s="46" t="s">
        <v>53</v>
      </c>
      <c r="BF12" s="44">
        <v>744.0</v>
      </c>
      <c r="BG12" s="45" t="s">
        <v>54</v>
      </c>
      <c r="BH12" s="45" t="s">
        <v>54</v>
      </c>
      <c r="BI12" s="45" t="s">
        <v>52</v>
      </c>
      <c r="BJ12" s="46" t="s">
        <v>53</v>
      </c>
      <c r="BK12" s="44"/>
      <c r="BL12" s="45"/>
      <c r="BM12" s="45"/>
      <c r="BN12" s="45"/>
      <c r="BO12" s="46" t="s">
        <v>53</v>
      </c>
      <c r="BP12" s="44"/>
      <c r="BQ12" s="45"/>
      <c r="BR12" s="45"/>
      <c r="BS12" s="45"/>
      <c r="BT12" s="46" t="s">
        <v>53</v>
      </c>
      <c r="BU12" s="36">
        <f t="shared" si="2"/>
        <v>-113</v>
      </c>
      <c r="BV12" s="37" t="str">
        <f t="shared" si="3"/>
        <v>Agosto</v>
      </c>
      <c r="BW12" s="37">
        <f t="shared" si="4"/>
        <v>44780</v>
      </c>
      <c r="BX12" s="37">
        <v>44594.0</v>
      </c>
      <c r="BY12" s="39">
        <v>44600.0</v>
      </c>
      <c r="BZ12" s="37">
        <f t="shared" si="5"/>
        <v>44780</v>
      </c>
      <c r="CA12" s="39"/>
      <c r="CB12" s="37" t="str">
        <f t="shared" si="6"/>
        <v/>
      </c>
      <c r="CC12" s="48"/>
      <c r="CD12" s="26" t="s">
        <v>87</v>
      </c>
      <c r="DF12" s="42">
        <v>8.0</v>
      </c>
      <c r="DG12" s="42" t="s">
        <v>88</v>
      </c>
    </row>
    <row r="13" ht="15.0" customHeight="1">
      <c r="A13" s="49"/>
      <c r="B13" s="43">
        <v>9.0</v>
      </c>
      <c r="C13" s="25">
        <v>6097.0</v>
      </c>
      <c r="D13" s="26" t="s">
        <v>89</v>
      </c>
      <c r="E13" s="27" t="str">
        <f>VLOOKUP(C13,ReporteVoucher!$A$1:$AA$120,7,0)</f>
        <v>Hernán Patricio Aguilera</v>
      </c>
      <c r="F13" s="28" t="s">
        <v>90</v>
      </c>
      <c r="G13" s="29">
        <f>VLOOKUP(C13,ReporteVoucher!$A$1:$AB$120,28,0)</f>
        <v>398061</v>
      </c>
      <c r="H13" s="30">
        <f t="shared" si="1"/>
        <v>0.06999932171</v>
      </c>
      <c r="I13" s="29">
        <f>VLOOKUP(C13,ReporteVoucher!$A$1:$AA$120,20,0)</f>
        <v>27864</v>
      </c>
      <c r="J13" s="29" t="s">
        <v>49</v>
      </c>
      <c r="K13" s="29" t="s">
        <v>50</v>
      </c>
      <c r="L13" s="31">
        <v>196.0</v>
      </c>
      <c r="M13" s="44">
        <v>261.0</v>
      </c>
      <c r="N13" s="45" t="s">
        <v>51</v>
      </c>
      <c r="O13" s="45" t="s">
        <v>52</v>
      </c>
      <c r="P13" s="45" t="s">
        <v>52</v>
      </c>
      <c r="Q13" s="46" t="s">
        <v>77</v>
      </c>
      <c r="R13" s="44">
        <v>291.0</v>
      </c>
      <c r="S13" s="45" t="s">
        <v>51</v>
      </c>
      <c r="T13" s="45" t="s">
        <v>54</v>
      </c>
      <c r="U13" s="45" t="s">
        <v>54</v>
      </c>
      <c r="V13" s="46"/>
      <c r="W13" s="44">
        <v>346.0</v>
      </c>
      <c r="X13" s="45" t="s">
        <v>54</v>
      </c>
      <c r="Y13" s="45" t="s">
        <v>54</v>
      </c>
      <c r="Z13" s="45" t="s">
        <v>54</v>
      </c>
      <c r="AA13" s="46" t="s">
        <v>54</v>
      </c>
      <c r="AB13" s="44">
        <v>401.0</v>
      </c>
      <c r="AC13" s="45" t="s">
        <v>54</v>
      </c>
      <c r="AD13" s="45" t="s">
        <v>54</v>
      </c>
      <c r="AE13" s="45" t="s">
        <v>54</v>
      </c>
      <c r="AF13" s="46" t="s">
        <v>54</v>
      </c>
      <c r="AG13" s="44">
        <v>454.0</v>
      </c>
      <c r="AH13" s="45" t="s">
        <v>54</v>
      </c>
      <c r="AI13" s="45" t="s">
        <v>54</v>
      </c>
      <c r="AJ13" s="45" t="s">
        <v>54</v>
      </c>
      <c r="AK13" s="46" t="s">
        <v>54</v>
      </c>
      <c r="AL13" s="44">
        <v>512.0</v>
      </c>
      <c r="AM13" s="45" t="s">
        <v>54</v>
      </c>
      <c r="AN13" s="45" t="s">
        <v>54</v>
      </c>
      <c r="AO13" s="45" t="s">
        <v>54</v>
      </c>
      <c r="AP13" s="46" t="s">
        <v>54</v>
      </c>
      <c r="AQ13" s="47">
        <v>563.0</v>
      </c>
      <c r="AR13" s="45" t="s">
        <v>54</v>
      </c>
      <c r="AS13" s="45" t="s">
        <v>54</v>
      </c>
      <c r="AT13" s="45" t="s">
        <v>54</v>
      </c>
      <c r="AU13" s="46" t="s">
        <v>54</v>
      </c>
      <c r="AV13" s="47">
        <v>621.0</v>
      </c>
      <c r="AW13" s="45" t="s">
        <v>54</v>
      </c>
      <c r="AX13" s="45" t="s">
        <v>54</v>
      </c>
      <c r="AY13" s="45" t="s">
        <v>54</v>
      </c>
      <c r="AZ13" s="46" t="s">
        <v>54</v>
      </c>
      <c r="BA13" s="44">
        <v>672.0</v>
      </c>
      <c r="BB13" s="45" t="s">
        <v>54</v>
      </c>
      <c r="BC13" s="45" t="s">
        <v>54</v>
      </c>
      <c r="BD13" s="45" t="s">
        <v>54</v>
      </c>
      <c r="BE13" s="46" t="s">
        <v>54</v>
      </c>
      <c r="BF13" s="47">
        <v>745.0</v>
      </c>
      <c r="BG13" s="45"/>
      <c r="BH13" s="45"/>
      <c r="BI13" s="45"/>
      <c r="BJ13" s="46"/>
      <c r="BK13" s="44"/>
      <c r="BL13" s="45"/>
      <c r="BM13" s="45"/>
      <c r="BN13" s="45"/>
      <c r="BO13" s="46"/>
      <c r="BP13" s="44"/>
      <c r="BQ13" s="45"/>
      <c r="BR13" s="45"/>
      <c r="BS13" s="45"/>
      <c r="BT13" s="46"/>
      <c r="BU13" s="36">
        <f t="shared" si="2"/>
        <v>-211</v>
      </c>
      <c r="BV13" s="37" t="str">
        <f t="shared" si="3"/>
        <v>Mayo</v>
      </c>
      <c r="BW13" s="37">
        <f t="shared" si="4"/>
        <v>44682</v>
      </c>
      <c r="BX13" s="37">
        <v>44682.0</v>
      </c>
      <c r="BY13" s="48"/>
      <c r="BZ13" s="37" t="str">
        <f t="shared" si="5"/>
        <v/>
      </c>
      <c r="CA13" s="39"/>
      <c r="CB13" s="37" t="str">
        <f t="shared" si="6"/>
        <v/>
      </c>
      <c r="CC13" s="48"/>
      <c r="CD13" s="26"/>
      <c r="DF13" s="42">
        <v>9.0</v>
      </c>
      <c r="DG13" s="42" t="s">
        <v>91</v>
      </c>
    </row>
    <row r="14" ht="16.5" customHeight="1">
      <c r="A14" s="49"/>
      <c r="B14" s="24">
        <v>10.0</v>
      </c>
      <c r="C14" s="25">
        <v>6101.0</v>
      </c>
      <c r="D14" s="26" t="s">
        <v>92</v>
      </c>
      <c r="E14" s="27" t="str">
        <f>VLOOKUP(C14,ReporteVoucher!$A$1:$AA$120,7,0)</f>
        <v>Elizabeth Viviana Yáñez</v>
      </c>
      <c r="F14" s="28" t="s">
        <v>93</v>
      </c>
      <c r="G14" s="29">
        <f>VLOOKUP(C14,ReporteVoucher!$A$1:$AB$120,28,0)</f>
        <v>450000</v>
      </c>
      <c r="H14" s="30">
        <f t="shared" si="1"/>
        <v>0.07</v>
      </c>
      <c r="I14" s="29">
        <f>VLOOKUP(C14,ReporteVoucher!$A$1:$AA$120,20,0)</f>
        <v>31500</v>
      </c>
      <c r="J14" s="29" t="s">
        <v>49</v>
      </c>
      <c r="K14" s="29" t="s">
        <v>50</v>
      </c>
      <c r="L14" s="31">
        <v>193.0</v>
      </c>
      <c r="M14" s="44">
        <v>257.0</v>
      </c>
      <c r="N14" s="45" t="s">
        <v>51</v>
      </c>
      <c r="O14" s="45" t="s">
        <v>51</v>
      </c>
      <c r="P14" s="45" t="s">
        <v>77</v>
      </c>
      <c r="Q14" s="46" t="s">
        <v>52</v>
      </c>
      <c r="R14" s="44">
        <v>293.0</v>
      </c>
      <c r="S14" s="45" t="s">
        <v>52</v>
      </c>
      <c r="T14" s="45" t="s">
        <v>54</v>
      </c>
      <c r="U14" s="45" t="s">
        <v>54</v>
      </c>
      <c r="V14" s="46" t="s">
        <v>54</v>
      </c>
      <c r="W14" s="44">
        <v>343.0</v>
      </c>
      <c r="X14" s="45" t="s">
        <v>54</v>
      </c>
      <c r="Y14" s="45" t="s">
        <v>52</v>
      </c>
      <c r="Z14" s="45" t="s">
        <v>52</v>
      </c>
      <c r="AA14" s="46" t="s">
        <v>52</v>
      </c>
      <c r="AB14" s="44">
        <v>402.0</v>
      </c>
      <c r="AC14" s="45" t="s">
        <v>54</v>
      </c>
      <c r="AD14" s="45" t="s">
        <v>54</v>
      </c>
      <c r="AE14" s="45" t="s">
        <v>54</v>
      </c>
      <c r="AF14" s="46" t="s">
        <v>54</v>
      </c>
      <c r="AG14" s="44">
        <v>455.0</v>
      </c>
      <c r="AH14" s="45" t="s">
        <v>54</v>
      </c>
      <c r="AI14" s="45" t="s">
        <v>54</v>
      </c>
      <c r="AJ14" s="45" t="s">
        <v>54</v>
      </c>
      <c r="AK14" s="46" t="s">
        <v>54</v>
      </c>
      <c r="AL14" s="44">
        <v>513.0</v>
      </c>
      <c r="AM14" s="45" t="s">
        <v>54</v>
      </c>
      <c r="AN14" s="45" t="s">
        <v>54</v>
      </c>
      <c r="AO14" s="45" t="s">
        <v>54</v>
      </c>
      <c r="AP14" s="46" t="s">
        <v>54</v>
      </c>
      <c r="AQ14" s="47">
        <v>564.0</v>
      </c>
      <c r="AR14" s="45" t="s">
        <v>54</v>
      </c>
      <c r="AS14" s="45" t="s">
        <v>54</v>
      </c>
      <c r="AT14" s="45" t="s">
        <v>54</v>
      </c>
      <c r="AU14" s="46" t="s">
        <v>54</v>
      </c>
      <c r="AV14" s="47">
        <v>622.0</v>
      </c>
      <c r="AW14" s="45" t="s">
        <v>54</v>
      </c>
      <c r="AX14" s="45" t="s">
        <v>54</v>
      </c>
      <c r="AY14" s="45" t="s">
        <v>54</v>
      </c>
      <c r="AZ14" s="46" t="s">
        <v>54</v>
      </c>
      <c r="BA14" s="44">
        <v>673.0</v>
      </c>
      <c r="BB14" s="45" t="s">
        <v>73</v>
      </c>
      <c r="BC14" s="45" t="s">
        <v>54</v>
      </c>
      <c r="BD14" s="45" t="s">
        <v>54</v>
      </c>
      <c r="BE14" s="46" t="s">
        <v>54</v>
      </c>
      <c r="BF14" s="47">
        <v>746.0</v>
      </c>
      <c r="BG14" s="45" t="s">
        <v>52</v>
      </c>
      <c r="BH14" s="45" t="s">
        <v>54</v>
      </c>
      <c r="BI14" s="45" t="s">
        <v>54</v>
      </c>
      <c r="BJ14" s="46" t="s">
        <v>52</v>
      </c>
      <c r="BK14" s="44"/>
      <c r="BL14" s="45"/>
      <c r="BM14" s="45"/>
      <c r="BN14" s="45"/>
      <c r="BO14" s="46"/>
      <c r="BP14" s="44"/>
      <c r="BQ14" s="45"/>
      <c r="BR14" s="45"/>
      <c r="BS14" s="45"/>
      <c r="BT14" s="46"/>
      <c r="BU14" s="36">
        <f t="shared" si="2"/>
        <v>97</v>
      </c>
      <c r="BV14" s="37" t="str">
        <f t="shared" si="3"/>
        <v>Marzo</v>
      </c>
      <c r="BW14" s="37">
        <f t="shared" si="4"/>
        <v>44990</v>
      </c>
      <c r="BX14" s="37">
        <v>44682.0</v>
      </c>
      <c r="BY14" s="39">
        <v>44810.0</v>
      </c>
      <c r="BZ14" s="37">
        <f t="shared" si="5"/>
        <v>44990</v>
      </c>
      <c r="CA14" s="39"/>
      <c r="CB14" s="37" t="str">
        <f t="shared" si="6"/>
        <v/>
      </c>
      <c r="CC14" s="48"/>
      <c r="CD14" s="26"/>
      <c r="DF14" s="42">
        <v>10.0</v>
      </c>
      <c r="DG14" s="42" t="s">
        <v>94</v>
      </c>
    </row>
    <row r="15" ht="15.75" customHeight="1">
      <c r="A15" s="49"/>
      <c r="B15" s="24">
        <v>11.0</v>
      </c>
      <c r="C15" s="25">
        <v>6112.0</v>
      </c>
      <c r="D15" s="26" t="s">
        <v>95</v>
      </c>
      <c r="E15" s="27" t="str">
        <f>VLOOKUP(C15,ReporteVoucher!$A$1:$AA$120,7,0)</f>
        <v>Teresa Del Pilar Muñoz</v>
      </c>
      <c r="F15" s="28" t="s">
        <v>96</v>
      </c>
      <c r="G15" s="29">
        <f>VLOOKUP(C15,ReporteVoucher!$A$1:$AB$120,28,0)</f>
        <v>325992</v>
      </c>
      <c r="H15" s="30">
        <f t="shared" si="1"/>
        <v>0.06999865027</v>
      </c>
      <c r="I15" s="29">
        <f>VLOOKUP(C15,ReporteVoucher!$A$1:$AA$120,20,0)</f>
        <v>22819</v>
      </c>
      <c r="J15" s="29" t="s">
        <v>49</v>
      </c>
      <c r="K15" s="29" t="s">
        <v>50</v>
      </c>
      <c r="L15" s="31">
        <v>191.0</v>
      </c>
      <c r="M15" s="44">
        <v>250.0</v>
      </c>
      <c r="N15" s="45" t="s">
        <v>77</v>
      </c>
      <c r="O15" s="45" t="s">
        <v>52</v>
      </c>
      <c r="P15" s="45" t="s">
        <v>51</v>
      </c>
      <c r="Q15" s="46" t="s">
        <v>52</v>
      </c>
      <c r="R15" s="44">
        <v>294.0</v>
      </c>
      <c r="S15" s="45" t="s">
        <v>54</v>
      </c>
      <c r="T15" s="45" t="s">
        <v>54</v>
      </c>
      <c r="U15" s="45" t="s">
        <v>54</v>
      </c>
      <c r="V15" s="46" t="s">
        <v>54</v>
      </c>
      <c r="W15" s="44">
        <v>344.0</v>
      </c>
      <c r="X15" s="45" t="s">
        <v>54</v>
      </c>
      <c r="Y15" s="45" t="s">
        <v>52</v>
      </c>
      <c r="Z15" s="45" t="s">
        <v>52</v>
      </c>
      <c r="AA15" s="46" t="s">
        <v>52</v>
      </c>
      <c r="AB15" s="44">
        <v>403.0</v>
      </c>
      <c r="AC15" s="45" t="s">
        <v>52</v>
      </c>
      <c r="AD15" s="45" t="s">
        <v>54</v>
      </c>
      <c r="AE15" s="45" t="s">
        <v>54</v>
      </c>
      <c r="AF15" s="46" t="s">
        <v>54</v>
      </c>
      <c r="AG15" s="44">
        <v>456.0</v>
      </c>
      <c r="AH15" s="45" t="s">
        <v>52</v>
      </c>
      <c r="AI15" s="45" t="s">
        <v>54</v>
      </c>
      <c r="AJ15" s="45" t="s">
        <v>54</v>
      </c>
      <c r="AK15" s="46" t="s">
        <v>52</v>
      </c>
      <c r="AL15" s="44">
        <v>514.0</v>
      </c>
      <c r="AM15" s="45" t="s">
        <v>54</v>
      </c>
      <c r="AN15" s="45" t="s">
        <v>54</v>
      </c>
      <c r="AO15" s="45" t="s">
        <v>54</v>
      </c>
      <c r="AP15" s="46" t="s">
        <v>54</v>
      </c>
      <c r="AQ15" s="47">
        <v>565.0</v>
      </c>
      <c r="AR15" s="45" t="s">
        <v>54</v>
      </c>
      <c r="AS15" s="45" t="s">
        <v>52</v>
      </c>
      <c r="AT15" s="45" t="s">
        <v>54</v>
      </c>
      <c r="AU15" s="46" t="s">
        <v>97</v>
      </c>
      <c r="AV15" s="47">
        <v>623.0</v>
      </c>
      <c r="AW15" s="45" t="s">
        <v>54</v>
      </c>
      <c r="AX15" s="45" t="s">
        <v>54</v>
      </c>
      <c r="AY15" s="45" t="s">
        <v>54</v>
      </c>
      <c r="AZ15" s="46" t="s">
        <v>54</v>
      </c>
      <c r="BA15" s="44">
        <v>674.0</v>
      </c>
      <c r="BB15" s="45" t="s">
        <v>52</v>
      </c>
      <c r="BC15" s="45" t="s">
        <v>54</v>
      </c>
      <c r="BD15" s="45" t="s">
        <v>52</v>
      </c>
      <c r="BE15" s="46" t="s">
        <v>52</v>
      </c>
      <c r="BF15" s="47">
        <v>747.0</v>
      </c>
      <c r="BG15" s="45" t="s">
        <v>52</v>
      </c>
      <c r="BH15" s="45" t="s">
        <v>52</v>
      </c>
      <c r="BI15" s="45" t="s">
        <v>52</v>
      </c>
      <c r="BJ15" s="46" t="s">
        <v>52</v>
      </c>
      <c r="BK15" s="44"/>
      <c r="BL15" s="45"/>
      <c r="BM15" s="45"/>
      <c r="BN15" s="45"/>
      <c r="BO15" s="46"/>
      <c r="BP15" s="44"/>
      <c r="BQ15" s="45"/>
      <c r="BR15" s="45"/>
      <c r="BS15" s="45"/>
      <c r="BT15" s="46"/>
      <c r="BU15" s="36">
        <f t="shared" si="2"/>
        <v>85</v>
      </c>
      <c r="BV15" s="37" t="str">
        <f t="shared" si="3"/>
        <v>Febrero</v>
      </c>
      <c r="BW15" s="37">
        <f t="shared" si="4"/>
        <v>44978</v>
      </c>
      <c r="BX15" s="37">
        <v>44682.0</v>
      </c>
      <c r="BY15" s="39">
        <v>44798.0</v>
      </c>
      <c r="BZ15" s="37">
        <f t="shared" si="5"/>
        <v>44978</v>
      </c>
      <c r="CA15" s="39"/>
      <c r="CB15" s="37" t="str">
        <f t="shared" si="6"/>
        <v/>
      </c>
      <c r="CC15" s="48"/>
      <c r="CD15" s="26" t="s">
        <v>98</v>
      </c>
      <c r="DF15" s="42">
        <v>11.0</v>
      </c>
      <c r="DG15" s="42" t="s">
        <v>99</v>
      </c>
    </row>
    <row r="16" ht="15.75" customHeight="1">
      <c r="A16" s="49"/>
      <c r="B16" s="24">
        <v>12.0</v>
      </c>
      <c r="C16" s="50">
        <v>6079.0</v>
      </c>
      <c r="D16" s="26" t="s">
        <v>100</v>
      </c>
      <c r="E16" s="27" t="str">
        <f>VLOOKUP(C16,ReporteVoucher!$A$1:$AA$120,7,0)</f>
        <v>Teresa Del Pilar Muñoz</v>
      </c>
      <c r="F16" s="28" t="s">
        <v>101</v>
      </c>
      <c r="G16" s="29">
        <f>VLOOKUP(C16,ReporteVoucher!$A$1:$AB$120,28,0)</f>
        <v>313158</v>
      </c>
      <c r="H16" s="30">
        <f t="shared" si="1"/>
        <v>0.0699998084</v>
      </c>
      <c r="I16" s="29">
        <f>VLOOKUP(C16,ReporteVoucher!$A$1:$AA$120,20,0)</f>
        <v>21921</v>
      </c>
      <c r="J16" s="29" t="s">
        <v>49</v>
      </c>
      <c r="K16" s="29" t="s">
        <v>50</v>
      </c>
      <c r="L16" s="31">
        <v>192.0</v>
      </c>
      <c r="M16" s="44">
        <v>251.0</v>
      </c>
      <c r="N16" s="45" t="s">
        <v>51</v>
      </c>
      <c r="O16" s="45" t="s">
        <v>51</v>
      </c>
      <c r="P16" s="45" t="s">
        <v>51</v>
      </c>
      <c r="Q16" s="46" t="s">
        <v>51</v>
      </c>
      <c r="R16" s="44">
        <v>296.0</v>
      </c>
      <c r="S16" s="45" t="s">
        <v>51</v>
      </c>
      <c r="T16" s="45" t="s">
        <v>54</v>
      </c>
      <c r="U16" s="45" t="s">
        <v>54</v>
      </c>
      <c r="V16" s="46" t="s">
        <v>54</v>
      </c>
      <c r="W16" s="44">
        <v>345.0</v>
      </c>
      <c r="X16" s="45" t="s">
        <v>54</v>
      </c>
      <c r="Y16" s="45" t="s">
        <v>54</v>
      </c>
      <c r="Z16" s="45" t="s">
        <v>54</v>
      </c>
      <c r="AA16" s="46" t="s">
        <v>54</v>
      </c>
      <c r="AB16" s="44">
        <v>404.0</v>
      </c>
      <c r="AC16" s="45" t="s">
        <v>54</v>
      </c>
      <c r="AD16" s="45" t="s">
        <v>54</v>
      </c>
      <c r="AE16" s="45" t="s">
        <v>54</v>
      </c>
      <c r="AF16" s="46" t="s">
        <v>54</v>
      </c>
      <c r="AG16" s="44">
        <v>457.0</v>
      </c>
      <c r="AH16" s="45" t="s">
        <v>54</v>
      </c>
      <c r="AI16" s="45" t="s">
        <v>54</v>
      </c>
      <c r="AJ16" s="45" t="s">
        <v>54</v>
      </c>
      <c r="AK16" s="46" t="s">
        <v>54</v>
      </c>
      <c r="AL16" s="44">
        <v>515.0</v>
      </c>
      <c r="AM16" s="45" t="s">
        <v>54</v>
      </c>
      <c r="AN16" s="45" t="s">
        <v>54</v>
      </c>
      <c r="AO16" s="45" t="s">
        <v>54</v>
      </c>
      <c r="AP16" s="46" t="s">
        <v>54</v>
      </c>
      <c r="AQ16" s="47">
        <v>566.0</v>
      </c>
      <c r="AR16" s="45" t="s">
        <v>54</v>
      </c>
      <c r="AS16" s="45" t="s">
        <v>54</v>
      </c>
      <c r="AT16" s="45" t="s">
        <v>54</v>
      </c>
      <c r="AU16" s="46" t="s">
        <v>54</v>
      </c>
      <c r="AV16" s="47">
        <v>624.0</v>
      </c>
      <c r="AW16" s="45" t="s">
        <v>54</v>
      </c>
      <c r="AX16" s="45" t="s">
        <v>52</v>
      </c>
      <c r="AY16" s="45" t="s">
        <v>52</v>
      </c>
      <c r="AZ16" s="46"/>
      <c r="BA16" s="44">
        <v>675.0</v>
      </c>
      <c r="BB16" s="45"/>
      <c r="BC16" s="45"/>
      <c r="BD16" s="45"/>
      <c r="BE16" s="46"/>
      <c r="BF16" s="47">
        <v>748.0</v>
      </c>
      <c r="BG16" s="45"/>
      <c r="BH16" s="45"/>
      <c r="BI16" s="45"/>
      <c r="BJ16" s="46"/>
      <c r="BK16" s="44"/>
      <c r="BL16" s="45"/>
      <c r="BM16" s="45"/>
      <c r="BN16" s="45"/>
      <c r="BO16" s="46"/>
      <c r="BP16" s="44"/>
      <c r="BQ16" s="45"/>
      <c r="BR16" s="45"/>
      <c r="BS16" s="45"/>
      <c r="BT16" s="46"/>
      <c r="BU16" s="36">
        <f t="shared" si="2"/>
        <v>100</v>
      </c>
      <c r="BV16" s="37" t="str">
        <f t="shared" si="3"/>
        <v>Marzo</v>
      </c>
      <c r="BW16" s="37">
        <f t="shared" si="4"/>
        <v>44993</v>
      </c>
      <c r="BX16" s="37">
        <v>44682.0</v>
      </c>
      <c r="BY16" s="39">
        <v>44813.0</v>
      </c>
      <c r="BZ16" s="37">
        <f t="shared" si="5"/>
        <v>44993</v>
      </c>
      <c r="CA16" s="39"/>
      <c r="CB16" s="37" t="str">
        <f t="shared" si="6"/>
        <v/>
      </c>
      <c r="CC16" s="48"/>
      <c r="CD16" s="26" t="s">
        <v>102</v>
      </c>
      <c r="DF16" s="42">
        <v>12.0</v>
      </c>
      <c r="DG16" s="42" t="s">
        <v>103</v>
      </c>
    </row>
    <row r="17" ht="16.5" customHeight="1">
      <c r="A17" s="49"/>
      <c r="B17" s="43">
        <v>13.0</v>
      </c>
      <c r="C17" s="25">
        <v>6077.0</v>
      </c>
      <c r="D17" s="26" t="s">
        <v>104</v>
      </c>
      <c r="E17" s="27" t="str">
        <f>VLOOKUP(C17,ReporteVoucher!$A$1:$AA$120,7,0)</f>
        <v>Ricardo Antonio Sandoval</v>
      </c>
      <c r="F17" s="28" t="s">
        <v>105</v>
      </c>
      <c r="G17" s="29">
        <v>470000.0</v>
      </c>
      <c r="H17" s="30">
        <v>0.05</v>
      </c>
      <c r="I17" s="29">
        <f>H17*G17</f>
        <v>23500</v>
      </c>
      <c r="J17" s="29" t="s">
        <v>49</v>
      </c>
      <c r="K17" s="29" t="s">
        <v>50</v>
      </c>
      <c r="L17" s="31">
        <v>211.0</v>
      </c>
      <c r="M17" s="44">
        <v>245.0</v>
      </c>
      <c r="N17" s="45" t="s">
        <v>51</v>
      </c>
      <c r="O17" s="45" t="s">
        <v>77</v>
      </c>
      <c r="P17" s="45" t="s">
        <v>77</v>
      </c>
      <c r="Q17" s="46"/>
      <c r="R17" s="44">
        <v>295.0</v>
      </c>
      <c r="S17" s="45" t="s">
        <v>51</v>
      </c>
      <c r="T17" s="45" t="s">
        <v>54</v>
      </c>
      <c r="U17" s="45" t="s">
        <v>54</v>
      </c>
      <c r="V17" s="46" t="s">
        <v>78</v>
      </c>
      <c r="W17" s="44">
        <v>347.0</v>
      </c>
      <c r="X17" s="45" t="s">
        <v>54</v>
      </c>
      <c r="Y17" s="45" t="s">
        <v>54</v>
      </c>
      <c r="Z17" s="45" t="s">
        <v>54</v>
      </c>
      <c r="AA17" s="46" t="s">
        <v>78</v>
      </c>
      <c r="AB17" s="44">
        <v>405.0</v>
      </c>
      <c r="AC17" s="45" t="s">
        <v>52</v>
      </c>
      <c r="AD17" s="45" t="s">
        <v>54</v>
      </c>
      <c r="AE17" s="45" t="s">
        <v>54</v>
      </c>
      <c r="AF17" s="46" t="s">
        <v>78</v>
      </c>
      <c r="AG17" s="44">
        <v>458.0</v>
      </c>
      <c r="AH17" s="45" t="s">
        <v>54</v>
      </c>
      <c r="AI17" s="45" t="s">
        <v>54</v>
      </c>
      <c r="AJ17" s="45" t="s">
        <v>54</v>
      </c>
      <c r="AK17" s="46" t="s">
        <v>78</v>
      </c>
      <c r="AL17" s="44">
        <v>516.0</v>
      </c>
      <c r="AM17" s="45" t="s">
        <v>54</v>
      </c>
      <c r="AN17" s="45" t="s">
        <v>54</v>
      </c>
      <c r="AO17" s="45" t="s">
        <v>54</v>
      </c>
      <c r="AP17" s="46" t="s">
        <v>78</v>
      </c>
      <c r="AQ17" s="47">
        <v>567.0</v>
      </c>
      <c r="AR17" s="45" t="s">
        <v>54</v>
      </c>
      <c r="AS17" s="45" t="s">
        <v>54</v>
      </c>
      <c r="AT17" s="45" t="s">
        <v>54</v>
      </c>
      <c r="AU17" s="46" t="s">
        <v>78</v>
      </c>
      <c r="AV17" s="47">
        <v>625.0</v>
      </c>
      <c r="AW17" s="45" t="s">
        <v>54</v>
      </c>
      <c r="AX17" s="45" t="s">
        <v>52</v>
      </c>
      <c r="AY17" s="45" t="s">
        <v>52</v>
      </c>
      <c r="AZ17" s="46" t="s">
        <v>78</v>
      </c>
      <c r="BA17" s="44">
        <v>676.0</v>
      </c>
      <c r="BB17" s="45" t="s">
        <v>54</v>
      </c>
      <c r="BC17" s="45" t="s">
        <v>52</v>
      </c>
      <c r="BD17" s="45" t="s">
        <v>52</v>
      </c>
      <c r="BE17" s="46" t="s">
        <v>78</v>
      </c>
      <c r="BF17" s="47">
        <v>749.0</v>
      </c>
      <c r="BG17" s="45"/>
      <c r="BH17" s="45"/>
      <c r="BI17" s="45"/>
      <c r="BJ17" s="46" t="s">
        <v>78</v>
      </c>
      <c r="BK17" s="44"/>
      <c r="BL17" s="45"/>
      <c r="BM17" s="45"/>
      <c r="BN17" s="45"/>
      <c r="BO17" s="46" t="s">
        <v>78</v>
      </c>
      <c r="BP17" s="44"/>
      <c r="BQ17" s="45"/>
      <c r="BR17" s="45"/>
      <c r="BS17" s="45"/>
      <c r="BT17" s="46" t="s">
        <v>78</v>
      </c>
      <c r="BU17" s="36">
        <f t="shared" si="2"/>
        <v>22</v>
      </c>
      <c r="BV17" s="37" t="str">
        <f t="shared" si="3"/>
        <v>Diciembre</v>
      </c>
      <c r="BW17" s="37">
        <f t="shared" si="4"/>
        <v>44915</v>
      </c>
      <c r="BX17" s="37">
        <v>44713.0</v>
      </c>
      <c r="BY17" s="39">
        <v>44735.0</v>
      </c>
      <c r="BZ17" s="37">
        <f t="shared" si="5"/>
        <v>44915</v>
      </c>
      <c r="CA17" s="39"/>
      <c r="CB17" s="37" t="str">
        <f t="shared" si="6"/>
        <v/>
      </c>
      <c r="CC17" s="48"/>
      <c r="CD17" s="26"/>
    </row>
    <row r="18" ht="15.0" customHeight="1">
      <c r="A18" s="49"/>
      <c r="B18" s="43">
        <v>14.0</v>
      </c>
      <c r="C18" s="25">
        <v>6073.0</v>
      </c>
      <c r="D18" s="26" t="s">
        <v>106</v>
      </c>
      <c r="E18" s="27" t="str">
        <f>VLOOKUP(C18,ReporteVoucher!$A$1:$AA$120,7,0)</f>
        <v>Cristian Andres Riquelme</v>
      </c>
      <c r="F18" s="28" t="s">
        <v>107</v>
      </c>
      <c r="G18" s="29">
        <f>VLOOKUP(C18,ReporteVoucher!$A$1:$AB$120,28,0)</f>
        <v>360970</v>
      </c>
      <c r="H18" s="30">
        <f t="shared" ref="H18:H76" si="7">IFERROR(I18/G18,0)</f>
        <v>0.05999944594</v>
      </c>
      <c r="I18" s="29">
        <f>VLOOKUP(C18,ReporteVoucher!$A$1:$AA$120,20,0)</f>
        <v>21658</v>
      </c>
      <c r="J18" s="29" t="s">
        <v>49</v>
      </c>
      <c r="K18" s="29" t="s">
        <v>50</v>
      </c>
      <c r="L18" s="31">
        <v>207.0</v>
      </c>
      <c r="M18" s="44">
        <v>229.0</v>
      </c>
      <c r="N18" s="45" t="s">
        <v>54</v>
      </c>
      <c r="O18" s="45" t="s">
        <v>52</v>
      </c>
      <c r="P18" s="45" t="s">
        <v>52</v>
      </c>
      <c r="Q18" s="46" t="s">
        <v>52</v>
      </c>
      <c r="R18" s="44">
        <v>297.0</v>
      </c>
      <c r="S18" s="45" t="s">
        <v>51</v>
      </c>
      <c r="T18" s="45" t="s">
        <v>54</v>
      </c>
      <c r="U18" s="45" t="s">
        <v>54</v>
      </c>
      <c r="V18" s="46" t="s">
        <v>54</v>
      </c>
      <c r="W18" s="44">
        <v>348.0</v>
      </c>
      <c r="X18" s="45"/>
      <c r="Y18" s="45" t="s">
        <v>54</v>
      </c>
      <c r="Z18" s="45" t="s">
        <v>54</v>
      </c>
      <c r="AA18" s="46" t="s">
        <v>54</v>
      </c>
      <c r="AB18" s="44">
        <v>406.0</v>
      </c>
      <c r="AC18" s="45" t="s">
        <v>54</v>
      </c>
      <c r="AD18" s="45" t="s">
        <v>54</v>
      </c>
      <c r="AE18" s="45" t="s">
        <v>54</v>
      </c>
      <c r="AF18" s="46" t="s">
        <v>52</v>
      </c>
      <c r="AG18" s="44">
        <v>459.0</v>
      </c>
      <c r="AH18" s="45" t="s">
        <v>54</v>
      </c>
      <c r="AI18" s="45" t="s">
        <v>54</v>
      </c>
      <c r="AJ18" s="45" t="s">
        <v>54</v>
      </c>
      <c r="AK18" s="46" t="s">
        <v>54</v>
      </c>
      <c r="AL18" s="51">
        <v>517.0</v>
      </c>
      <c r="AM18" s="45" t="s">
        <v>54</v>
      </c>
      <c r="AN18" s="45" t="s">
        <v>54</v>
      </c>
      <c r="AO18" s="45" t="s">
        <v>54</v>
      </c>
      <c r="AP18" s="46" t="s">
        <v>54</v>
      </c>
      <c r="AQ18" s="47">
        <v>568.0</v>
      </c>
      <c r="AR18" s="45" t="s">
        <v>54</v>
      </c>
      <c r="AS18" s="45" t="s">
        <v>54</v>
      </c>
      <c r="AT18" s="45" t="s">
        <v>54</v>
      </c>
      <c r="AU18" s="46" t="s">
        <v>54</v>
      </c>
      <c r="AV18" s="47">
        <v>626.0</v>
      </c>
      <c r="AW18" s="45" t="s">
        <v>54</v>
      </c>
      <c r="AX18" s="45" t="s">
        <v>54</v>
      </c>
      <c r="AY18" s="45" t="s">
        <v>54</v>
      </c>
      <c r="AZ18" s="46" t="s">
        <v>54</v>
      </c>
      <c r="BA18" s="44">
        <v>677.0</v>
      </c>
      <c r="BB18" s="45" t="s">
        <v>54</v>
      </c>
      <c r="BC18" s="45" t="s">
        <v>54</v>
      </c>
      <c r="BD18" s="45" t="s">
        <v>54</v>
      </c>
      <c r="BE18" s="46" t="s">
        <v>54</v>
      </c>
      <c r="BF18" s="47">
        <v>750.0</v>
      </c>
      <c r="BG18" s="45" t="s">
        <v>54</v>
      </c>
      <c r="BH18" s="45" t="s">
        <v>52</v>
      </c>
      <c r="BI18" s="45" t="s">
        <v>52</v>
      </c>
      <c r="BJ18" s="46" t="s">
        <v>54</v>
      </c>
      <c r="BK18" s="44"/>
      <c r="BL18" s="45"/>
      <c r="BM18" s="45"/>
      <c r="BN18" s="45"/>
      <c r="BO18" s="46"/>
      <c r="BP18" s="44"/>
      <c r="BQ18" s="45"/>
      <c r="BR18" s="45"/>
      <c r="BS18" s="45"/>
      <c r="BT18" s="46"/>
      <c r="BU18" s="36">
        <f t="shared" si="2"/>
        <v>63</v>
      </c>
      <c r="BV18" s="37" t="str">
        <f t="shared" si="3"/>
        <v>Enero</v>
      </c>
      <c r="BW18" s="37">
        <f t="shared" si="4"/>
        <v>44956</v>
      </c>
      <c r="BX18" s="37">
        <v>44713.0</v>
      </c>
      <c r="BY18" s="39">
        <v>44776.0</v>
      </c>
      <c r="BZ18" s="37">
        <f t="shared" si="5"/>
        <v>44956</v>
      </c>
      <c r="CA18" s="39"/>
      <c r="CB18" s="37" t="str">
        <f t="shared" si="6"/>
        <v/>
      </c>
      <c r="CC18" s="48"/>
      <c r="CD18" s="26"/>
    </row>
    <row r="19" ht="15.0" customHeight="1">
      <c r="A19" s="23"/>
      <c r="B19" s="24">
        <v>15.0</v>
      </c>
      <c r="C19" s="25">
        <v>6099.0</v>
      </c>
      <c r="D19" s="26" t="s">
        <v>108</v>
      </c>
      <c r="E19" s="27" t="str">
        <f>VLOOKUP(C19,ReporteVoucher!$A$1:$AA$120,7,0)</f>
        <v>Camila Fernanda Indo</v>
      </c>
      <c r="F19" s="28" t="s">
        <v>109</v>
      </c>
      <c r="G19" s="29">
        <f>VLOOKUP(C19,ReporteVoucher!$A$1:$AB$120,28,0)</f>
        <v>520000</v>
      </c>
      <c r="H19" s="30">
        <f t="shared" si="7"/>
        <v>0.07</v>
      </c>
      <c r="I19" s="29">
        <f>VLOOKUP(C19,ReporteVoucher!$A$1:$AA$120,20,0)</f>
        <v>36400</v>
      </c>
      <c r="J19" s="29" t="s">
        <v>49</v>
      </c>
      <c r="K19" s="29" t="s">
        <v>50</v>
      </c>
      <c r="L19" s="31">
        <v>204.0</v>
      </c>
      <c r="M19" s="44">
        <v>248.0</v>
      </c>
      <c r="N19" s="45" t="s">
        <v>54</v>
      </c>
      <c r="O19" s="45" t="s">
        <v>54</v>
      </c>
      <c r="P19" s="45" t="s">
        <v>54</v>
      </c>
      <c r="Q19" s="46" t="s">
        <v>54</v>
      </c>
      <c r="R19" s="44">
        <v>298.0</v>
      </c>
      <c r="S19" s="45" t="s">
        <v>54</v>
      </c>
      <c r="T19" s="45" t="s">
        <v>54</v>
      </c>
      <c r="U19" s="45" t="s">
        <v>54</v>
      </c>
      <c r="V19" s="46" t="s">
        <v>54</v>
      </c>
      <c r="W19" s="44">
        <v>349.0</v>
      </c>
      <c r="X19" s="45" t="s">
        <v>52</v>
      </c>
      <c r="Y19" s="45" t="s">
        <v>54</v>
      </c>
      <c r="Z19" s="45" t="s">
        <v>54</v>
      </c>
      <c r="AA19" s="46" t="s">
        <v>54</v>
      </c>
      <c r="AB19" s="44">
        <v>407.0</v>
      </c>
      <c r="AC19" s="45" t="s">
        <v>110</v>
      </c>
      <c r="AD19" s="45" t="s">
        <v>54</v>
      </c>
      <c r="AE19" s="45" t="s">
        <v>54</v>
      </c>
      <c r="AF19" s="46" t="s">
        <v>54</v>
      </c>
      <c r="AG19" s="44"/>
      <c r="AH19" s="45" t="s">
        <v>54</v>
      </c>
      <c r="AI19" s="45" t="s">
        <v>54</v>
      </c>
      <c r="AJ19" s="45" t="s">
        <v>54</v>
      </c>
      <c r="AK19" s="46" t="s">
        <v>54</v>
      </c>
      <c r="AL19" s="44">
        <v>500.0</v>
      </c>
      <c r="AM19" s="52" t="s">
        <v>111</v>
      </c>
      <c r="AN19" s="52" t="s">
        <v>54</v>
      </c>
      <c r="AO19" s="52" t="s">
        <v>54</v>
      </c>
      <c r="AP19" s="53" t="s">
        <v>54</v>
      </c>
      <c r="AQ19" s="54">
        <v>569.0</v>
      </c>
      <c r="AR19" s="52" t="s">
        <v>54</v>
      </c>
      <c r="AS19" s="52" t="s">
        <v>54</v>
      </c>
      <c r="AT19" s="52" t="s">
        <v>54</v>
      </c>
      <c r="AU19" s="53" t="s">
        <v>54</v>
      </c>
      <c r="AV19" s="54">
        <v>627.0</v>
      </c>
      <c r="AW19" s="52" t="s">
        <v>54</v>
      </c>
      <c r="AX19" s="52" t="s">
        <v>54</v>
      </c>
      <c r="AY19" s="52" t="s">
        <v>54</v>
      </c>
      <c r="AZ19" s="53" t="s">
        <v>54</v>
      </c>
      <c r="BA19" s="55">
        <v>678.0</v>
      </c>
      <c r="BB19" s="52" t="s">
        <v>54</v>
      </c>
      <c r="BC19" s="52" t="s">
        <v>54</v>
      </c>
      <c r="BD19" s="52" t="s">
        <v>54</v>
      </c>
      <c r="BE19" s="53" t="s">
        <v>54</v>
      </c>
      <c r="BF19" s="54">
        <v>751.0</v>
      </c>
      <c r="BG19" s="52" t="s">
        <v>52</v>
      </c>
      <c r="BH19" s="52" t="s">
        <v>54</v>
      </c>
      <c r="BI19" s="52" t="s">
        <v>54</v>
      </c>
      <c r="BJ19" s="53" t="s">
        <v>54</v>
      </c>
      <c r="BK19" s="55"/>
      <c r="BL19" s="52"/>
      <c r="BM19" s="52"/>
      <c r="BN19" s="52"/>
      <c r="BO19" s="53"/>
      <c r="BP19" s="55"/>
      <c r="BQ19" s="52"/>
      <c r="BR19" s="52"/>
      <c r="BS19" s="52"/>
      <c r="BT19" s="53"/>
      <c r="BU19" s="36">
        <f t="shared" si="2"/>
        <v>-180</v>
      </c>
      <c r="BV19" s="37" t="str">
        <f t="shared" si="3"/>
        <v>Junio</v>
      </c>
      <c r="BW19" s="37">
        <f t="shared" si="4"/>
        <v>44713</v>
      </c>
      <c r="BX19" s="37">
        <v>44713.0</v>
      </c>
      <c r="BY19" s="56"/>
      <c r="BZ19" s="37" t="str">
        <f t="shared" si="5"/>
        <v/>
      </c>
      <c r="CA19" s="39"/>
      <c r="CB19" s="37" t="str">
        <f t="shared" si="6"/>
        <v/>
      </c>
      <c r="CC19" s="56"/>
      <c r="CD19" s="57"/>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row>
    <row r="20" ht="15.75" customHeight="1">
      <c r="A20" s="49"/>
      <c r="B20" s="24">
        <v>16.0</v>
      </c>
      <c r="C20" s="25">
        <v>6069.0</v>
      </c>
      <c r="D20" s="26" t="s">
        <v>112</v>
      </c>
      <c r="E20" s="27" t="str">
        <f>VLOOKUP(C20,ReporteVoucher!$A$1:$AA$120,7,0)</f>
        <v>Jorge Andrés Peña</v>
      </c>
      <c r="F20" s="28" t="s">
        <v>113</v>
      </c>
      <c r="G20" s="29">
        <f>VLOOKUP(C20,ReporteVoucher!$A$1:$AB$120,28,0)</f>
        <v>749473</v>
      </c>
      <c r="H20" s="30">
        <f t="shared" si="7"/>
        <v>0.06999985323</v>
      </c>
      <c r="I20" s="29">
        <f>VLOOKUP(C20,ReporteVoucher!$A$1:$AA$120,20,0)</f>
        <v>52463</v>
      </c>
      <c r="J20" s="29" t="s">
        <v>49</v>
      </c>
      <c r="K20" s="29" t="s">
        <v>50</v>
      </c>
      <c r="L20" s="31">
        <v>184.0</v>
      </c>
      <c r="M20" s="44">
        <v>238.0</v>
      </c>
      <c r="N20" s="45" t="s">
        <v>51</v>
      </c>
      <c r="O20" s="45" t="s">
        <v>51</v>
      </c>
      <c r="P20" s="45" t="s">
        <v>51</v>
      </c>
      <c r="Q20" s="46" t="s">
        <v>51</v>
      </c>
      <c r="R20" s="44">
        <v>277.0</v>
      </c>
      <c r="S20" s="45" t="s">
        <v>51</v>
      </c>
      <c r="T20" s="45" t="s">
        <v>52</v>
      </c>
      <c r="U20" s="45" t="s">
        <v>54</v>
      </c>
      <c r="V20" s="46" t="s">
        <v>54</v>
      </c>
      <c r="W20" s="44">
        <v>350.0</v>
      </c>
      <c r="X20" s="45" t="s">
        <v>51</v>
      </c>
      <c r="Y20" s="45" t="s">
        <v>54</v>
      </c>
      <c r="Z20" s="45" t="s">
        <v>52</v>
      </c>
      <c r="AA20" s="46" t="s">
        <v>54</v>
      </c>
      <c r="AB20" s="44">
        <v>408.0</v>
      </c>
      <c r="AC20" s="45" t="s">
        <v>51</v>
      </c>
      <c r="AD20" s="45" t="s">
        <v>54</v>
      </c>
      <c r="AE20" s="45" t="s">
        <v>54</v>
      </c>
      <c r="AF20" s="46" t="s">
        <v>54</v>
      </c>
      <c r="AG20" s="44">
        <v>460.0</v>
      </c>
      <c r="AH20" s="45" t="s">
        <v>51</v>
      </c>
      <c r="AI20" s="45" t="s">
        <v>54</v>
      </c>
      <c r="AJ20" s="45" t="s">
        <v>54</v>
      </c>
      <c r="AK20" s="46" t="s">
        <v>54</v>
      </c>
      <c r="AL20" s="44">
        <v>518.0</v>
      </c>
      <c r="AM20" s="45" t="s">
        <v>54</v>
      </c>
      <c r="AN20" s="45" t="s">
        <v>52</v>
      </c>
      <c r="AO20" s="45" t="s">
        <v>54</v>
      </c>
      <c r="AP20" s="46" t="s">
        <v>54</v>
      </c>
      <c r="AQ20" s="47">
        <v>570.0</v>
      </c>
      <c r="AR20" s="45" t="s">
        <v>54</v>
      </c>
      <c r="AS20" s="45" t="s">
        <v>54</v>
      </c>
      <c r="AT20" s="45" t="s">
        <v>54</v>
      </c>
      <c r="AU20" s="46" t="s">
        <v>54</v>
      </c>
      <c r="AV20" s="47">
        <v>628.0</v>
      </c>
      <c r="AW20" s="45" t="s">
        <v>52</v>
      </c>
      <c r="AX20" s="45" t="s">
        <v>52</v>
      </c>
      <c r="AY20" s="45" t="s">
        <v>54</v>
      </c>
      <c r="AZ20" s="46" t="s">
        <v>52</v>
      </c>
      <c r="BA20" s="44">
        <v>679.0</v>
      </c>
      <c r="BB20" s="45"/>
      <c r="BC20" s="45"/>
      <c r="BD20" s="45"/>
      <c r="BE20" s="46"/>
      <c r="BF20" s="47">
        <v>753.0</v>
      </c>
      <c r="BG20" s="45"/>
      <c r="BH20" s="45"/>
      <c r="BI20" s="45"/>
      <c r="BJ20" s="46"/>
      <c r="BK20" s="44"/>
      <c r="BL20" s="45"/>
      <c r="BM20" s="45"/>
      <c r="BN20" s="45"/>
      <c r="BO20" s="46"/>
      <c r="BP20" s="44"/>
      <c r="BQ20" s="45"/>
      <c r="BR20" s="45"/>
      <c r="BS20" s="45"/>
      <c r="BT20" s="46"/>
      <c r="BU20" s="36">
        <f t="shared" si="2"/>
        <v>-88</v>
      </c>
      <c r="BV20" s="37" t="str">
        <f t="shared" si="3"/>
        <v>Septiembre</v>
      </c>
      <c r="BW20" s="37">
        <f t="shared" si="4"/>
        <v>44805</v>
      </c>
      <c r="BX20" s="37">
        <v>44805.0</v>
      </c>
      <c r="BY20" s="48"/>
      <c r="BZ20" s="37" t="str">
        <f t="shared" si="5"/>
        <v/>
      </c>
      <c r="CA20" s="39"/>
      <c r="CB20" s="37" t="str">
        <f t="shared" si="6"/>
        <v/>
      </c>
      <c r="CC20" s="48"/>
      <c r="CD20" s="26"/>
    </row>
    <row r="21" ht="15.75" customHeight="1">
      <c r="A21" s="49"/>
      <c r="B21" s="43">
        <v>17.0</v>
      </c>
      <c r="C21" s="25">
        <v>6082.0</v>
      </c>
      <c r="D21" s="26" t="s">
        <v>114</v>
      </c>
      <c r="E21" s="27" t="str">
        <f>VLOOKUP(C21,ReporteVoucher!$A$1:$AA$120,7,0)</f>
        <v>Alexander Carlos Dechent</v>
      </c>
      <c r="F21" s="28" t="s">
        <v>115</v>
      </c>
      <c r="G21" s="29">
        <f>VLOOKUP(C21,ReporteVoucher!$A$1:$AB$120,28,0)</f>
        <v>633498</v>
      </c>
      <c r="H21" s="30">
        <f t="shared" si="7"/>
        <v>0.070000221</v>
      </c>
      <c r="I21" s="29">
        <f>VLOOKUP(C21,ReporteVoucher!$A$1:$AA$120,20,0)</f>
        <v>44345</v>
      </c>
      <c r="J21" s="29" t="s">
        <v>49</v>
      </c>
      <c r="K21" s="29" t="s">
        <v>50</v>
      </c>
      <c r="L21" s="31">
        <v>210.0</v>
      </c>
      <c r="M21" s="44">
        <v>249.0</v>
      </c>
      <c r="N21" s="45" t="s">
        <v>51</v>
      </c>
      <c r="O21" s="45" t="s">
        <v>52</v>
      </c>
      <c r="P21" s="45" t="s">
        <v>52</v>
      </c>
      <c r="Q21" s="46" t="s">
        <v>53</v>
      </c>
      <c r="R21" s="44">
        <v>299.0</v>
      </c>
      <c r="S21" s="45" t="s">
        <v>54</v>
      </c>
      <c r="T21" s="45" t="s">
        <v>54</v>
      </c>
      <c r="U21" s="45" t="s">
        <v>54</v>
      </c>
      <c r="V21" s="46" t="s">
        <v>53</v>
      </c>
      <c r="W21" s="44">
        <v>352.0</v>
      </c>
      <c r="X21" s="45" t="s">
        <v>54</v>
      </c>
      <c r="Y21" s="45" t="s">
        <v>54</v>
      </c>
      <c r="Z21" s="45" t="s">
        <v>54</v>
      </c>
      <c r="AA21" s="46" t="s">
        <v>53</v>
      </c>
      <c r="AB21" s="44">
        <v>411.0</v>
      </c>
      <c r="AC21" s="45" t="s">
        <v>54</v>
      </c>
      <c r="AD21" s="45" t="s">
        <v>54</v>
      </c>
      <c r="AE21" s="45" t="s">
        <v>54</v>
      </c>
      <c r="AF21" s="46" t="s">
        <v>53</v>
      </c>
      <c r="AG21" s="44">
        <v>461.0</v>
      </c>
      <c r="AH21" s="45" t="s">
        <v>54</v>
      </c>
      <c r="AI21" s="45" t="s">
        <v>54</v>
      </c>
      <c r="AJ21" s="45" t="s">
        <v>52</v>
      </c>
      <c r="AK21" s="46" t="s">
        <v>53</v>
      </c>
      <c r="AL21" s="44">
        <v>521.0</v>
      </c>
      <c r="AM21" s="45" t="s">
        <v>54</v>
      </c>
      <c r="AN21" s="45" t="s">
        <v>54</v>
      </c>
      <c r="AO21" s="45" t="s">
        <v>54</v>
      </c>
      <c r="AP21" s="46" t="s">
        <v>78</v>
      </c>
      <c r="AQ21" s="47">
        <v>571.0</v>
      </c>
      <c r="AR21" s="45" t="s">
        <v>54</v>
      </c>
      <c r="AS21" s="45" t="s">
        <v>54</v>
      </c>
      <c r="AT21" s="45" t="s">
        <v>54</v>
      </c>
      <c r="AU21" s="46" t="s">
        <v>78</v>
      </c>
      <c r="AV21" s="44">
        <v>629.0</v>
      </c>
      <c r="AW21" s="45" t="s">
        <v>54</v>
      </c>
      <c r="AX21" s="45" t="s">
        <v>54</v>
      </c>
      <c r="AY21" s="45" t="s">
        <v>54</v>
      </c>
      <c r="AZ21" s="46" t="s">
        <v>53</v>
      </c>
      <c r="BA21" s="44">
        <v>682.0</v>
      </c>
      <c r="BB21" s="45" t="s">
        <v>54</v>
      </c>
      <c r="BC21" s="45" t="s">
        <v>54</v>
      </c>
      <c r="BD21" s="45" t="s">
        <v>54</v>
      </c>
      <c r="BE21" s="46" t="s">
        <v>78</v>
      </c>
      <c r="BF21" s="47">
        <v>754.0</v>
      </c>
      <c r="BG21" s="45"/>
      <c r="BH21" s="45"/>
      <c r="BI21" s="45"/>
      <c r="BJ21" s="46"/>
      <c r="BK21" s="44"/>
      <c r="BL21" s="45"/>
      <c r="BM21" s="45"/>
      <c r="BN21" s="45"/>
      <c r="BO21" s="46"/>
      <c r="BP21" s="44"/>
      <c r="BQ21" s="45"/>
      <c r="BR21" s="45"/>
      <c r="BS21" s="45"/>
      <c r="BT21" s="46"/>
      <c r="BU21" s="36">
        <f t="shared" si="2"/>
        <v>93</v>
      </c>
      <c r="BV21" s="37" t="str">
        <f t="shared" si="3"/>
        <v>Marzo</v>
      </c>
      <c r="BW21" s="37">
        <f t="shared" si="4"/>
        <v>44986</v>
      </c>
      <c r="BX21" s="37">
        <v>44621.0</v>
      </c>
      <c r="BY21" s="39">
        <v>44806.0</v>
      </c>
      <c r="BZ21" s="37">
        <f t="shared" si="5"/>
        <v>44986</v>
      </c>
      <c r="CA21" s="39"/>
      <c r="CB21" s="37" t="str">
        <f t="shared" si="6"/>
        <v/>
      </c>
      <c r="CC21" s="48"/>
      <c r="CD21" s="26" t="s">
        <v>116</v>
      </c>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row>
    <row r="22" ht="15.75" customHeight="1">
      <c r="A22" s="49"/>
      <c r="B22" s="24">
        <v>18.0</v>
      </c>
      <c r="C22" s="25">
        <v>6096.0</v>
      </c>
      <c r="D22" s="26" t="s">
        <v>117</v>
      </c>
      <c r="E22" s="27" t="str">
        <f>VLOOKUP(C22,ReporteVoucher!$A$1:$AA$120,7,0)</f>
        <v>Marcela García</v>
      </c>
      <c r="F22" s="28" t="s">
        <v>118</v>
      </c>
      <c r="G22" s="29">
        <f>VLOOKUP(C22,ReporteVoucher!$A$1:$AB$120,28,0)</f>
        <v>364630</v>
      </c>
      <c r="H22" s="30">
        <f t="shared" si="7"/>
        <v>0.06999972575</v>
      </c>
      <c r="I22" s="29">
        <f>VLOOKUP(C22,ReporteVoucher!$A$1:$AA$120,20,0)</f>
        <v>25524</v>
      </c>
      <c r="J22" s="29" t="s">
        <v>49</v>
      </c>
      <c r="K22" s="29" t="s">
        <v>50</v>
      </c>
      <c r="L22" s="31">
        <v>212.0</v>
      </c>
      <c r="M22" s="44">
        <v>243.0</v>
      </c>
      <c r="N22" s="45" t="s">
        <v>51</v>
      </c>
      <c r="O22" s="45" t="s">
        <v>53</v>
      </c>
      <c r="P22" s="45" t="s">
        <v>51</v>
      </c>
      <c r="Q22" s="46" t="s">
        <v>51</v>
      </c>
      <c r="R22" s="44">
        <v>300.0</v>
      </c>
      <c r="S22" s="45" t="s">
        <v>51</v>
      </c>
      <c r="T22" s="45" t="s">
        <v>53</v>
      </c>
      <c r="U22" s="45" t="s">
        <v>54</v>
      </c>
      <c r="V22" s="46" t="s">
        <v>54</v>
      </c>
      <c r="W22" s="44">
        <v>355.0</v>
      </c>
      <c r="X22" s="45"/>
      <c r="Y22" s="45" t="s">
        <v>53</v>
      </c>
      <c r="Z22" s="45" t="s">
        <v>54</v>
      </c>
      <c r="AA22" s="46" t="s">
        <v>54</v>
      </c>
      <c r="AB22" s="44"/>
      <c r="AC22" s="45"/>
      <c r="AD22" s="45" t="s">
        <v>53</v>
      </c>
      <c r="AE22" s="45" t="s">
        <v>54</v>
      </c>
      <c r="AF22" s="46" t="s">
        <v>54</v>
      </c>
      <c r="AG22" s="44">
        <v>462.0</v>
      </c>
      <c r="AH22" s="45"/>
      <c r="AI22" s="45" t="s">
        <v>53</v>
      </c>
      <c r="AJ22" s="45" t="s">
        <v>54</v>
      </c>
      <c r="AK22" s="46" t="s">
        <v>54</v>
      </c>
      <c r="AL22" s="47">
        <v>522.0</v>
      </c>
      <c r="AM22" s="45" t="s">
        <v>54</v>
      </c>
      <c r="AN22" s="45" t="s">
        <v>53</v>
      </c>
      <c r="AO22" s="45" t="s">
        <v>54</v>
      </c>
      <c r="AP22" s="46" t="s">
        <v>53</v>
      </c>
      <c r="AQ22" s="47">
        <v>572.0</v>
      </c>
      <c r="AR22" s="45" t="s">
        <v>54</v>
      </c>
      <c r="AS22" s="45" t="s">
        <v>53</v>
      </c>
      <c r="AT22" s="45" t="s">
        <v>54</v>
      </c>
      <c r="AU22" s="46" t="s">
        <v>53</v>
      </c>
      <c r="AV22" s="47">
        <v>630.0</v>
      </c>
      <c r="AW22" s="45" t="s">
        <v>54</v>
      </c>
      <c r="AX22" s="45" t="s">
        <v>53</v>
      </c>
      <c r="AY22" s="45" t="s">
        <v>54</v>
      </c>
      <c r="AZ22" s="46" t="s">
        <v>53</v>
      </c>
      <c r="BA22" s="44">
        <v>683.0</v>
      </c>
      <c r="BB22" s="45"/>
      <c r="BC22" s="45" t="s">
        <v>53</v>
      </c>
      <c r="BD22" s="45"/>
      <c r="BE22" s="46" t="s">
        <v>53</v>
      </c>
      <c r="BF22" s="47">
        <v>756.0</v>
      </c>
      <c r="BG22" s="45"/>
      <c r="BH22" s="45" t="s">
        <v>53</v>
      </c>
      <c r="BI22" s="45"/>
      <c r="BJ22" s="46" t="s">
        <v>53</v>
      </c>
      <c r="BK22" s="44"/>
      <c r="BL22" s="45"/>
      <c r="BM22" s="45" t="s">
        <v>53</v>
      </c>
      <c r="BN22" s="45"/>
      <c r="BO22" s="46" t="s">
        <v>53</v>
      </c>
      <c r="BP22" s="44"/>
      <c r="BQ22" s="45"/>
      <c r="BR22" s="45" t="s">
        <v>53</v>
      </c>
      <c r="BS22" s="45"/>
      <c r="BT22" s="46" t="s">
        <v>53</v>
      </c>
      <c r="BU22" s="36">
        <f t="shared" si="2"/>
        <v>79</v>
      </c>
      <c r="BV22" s="37" t="str">
        <f t="shared" si="3"/>
        <v>Febrero</v>
      </c>
      <c r="BW22" s="37">
        <f t="shared" si="4"/>
        <v>44972</v>
      </c>
      <c r="BX22" s="37">
        <v>44792.0</v>
      </c>
      <c r="BY22" s="39">
        <v>44792.0</v>
      </c>
      <c r="BZ22" s="37">
        <f t="shared" si="5"/>
        <v>44972</v>
      </c>
      <c r="CA22" s="39"/>
      <c r="CB22" s="37" t="str">
        <f t="shared" si="6"/>
        <v/>
      </c>
      <c r="CC22" s="48"/>
      <c r="CD22" s="26" t="s">
        <v>119</v>
      </c>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row>
    <row r="23" ht="15.75" customHeight="1">
      <c r="A23" s="49"/>
      <c r="B23" s="24">
        <v>19.0</v>
      </c>
      <c r="C23" s="25">
        <v>6071.0</v>
      </c>
      <c r="D23" s="26" t="s">
        <v>120</v>
      </c>
      <c r="E23" s="27" t="str">
        <f>VLOOKUP(C23,ReporteVoucher!$A$1:$AA$120,7,0)</f>
        <v>Marcelo Rodolfo Muñoz</v>
      </c>
      <c r="F23" s="28" t="s">
        <v>121</v>
      </c>
      <c r="G23" s="29">
        <f>VLOOKUP(C23,ReporteVoucher!$A$1:$AB$120,28,0)</f>
        <v>374736</v>
      </c>
      <c r="H23" s="30">
        <f t="shared" si="7"/>
        <v>0.0700012809</v>
      </c>
      <c r="I23" s="29">
        <f>VLOOKUP(C23,ReporteVoucher!$A$1:$AA$120,20,0)</f>
        <v>26232</v>
      </c>
      <c r="J23" s="29" t="s">
        <v>49</v>
      </c>
      <c r="K23" s="29" t="s">
        <v>50</v>
      </c>
      <c r="L23" s="31">
        <v>195.0</v>
      </c>
      <c r="M23" s="44">
        <v>228.0</v>
      </c>
      <c r="N23" s="45" t="s">
        <v>51</v>
      </c>
      <c r="O23" s="45" t="s">
        <v>51</v>
      </c>
      <c r="P23" s="45" t="s">
        <v>51</v>
      </c>
      <c r="Q23" s="45" t="s">
        <v>51</v>
      </c>
      <c r="R23" s="44">
        <v>301.0</v>
      </c>
      <c r="S23" s="45" t="s">
        <v>54</v>
      </c>
      <c r="T23" s="45" t="s">
        <v>54</v>
      </c>
      <c r="U23" s="45" t="s">
        <v>54</v>
      </c>
      <c r="V23" s="46" t="s">
        <v>54</v>
      </c>
      <c r="W23" s="44">
        <v>356.0</v>
      </c>
      <c r="X23" s="45" t="s">
        <v>54</v>
      </c>
      <c r="Y23" s="45" t="s">
        <v>54</v>
      </c>
      <c r="Z23" s="45" t="s">
        <v>54</v>
      </c>
      <c r="AA23" s="46" t="s">
        <v>52</v>
      </c>
      <c r="AB23" s="44">
        <v>410.0</v>
      </c>
      <c r="AC23" s="45"/>
      <c r="AD23" s="45" t="s">
        <v>59</v>
      </c>
      <c r="AE23" s="45" t="s">
        <v>52</v>
      </c>
      <c r="AF23" s="46" t="s">
        <v>52</v>
      </c>
      <c r="AG23" s="44">
        <v>463.0</v>
      </c>
      <c r="AH23" s="45" t="s">
        <v>54</v>
      </c>
      <c r="AI23" s="45" t="s">
        <v>54</v>
      </c>
      <c r="AJ23" s="45" t="s">
        <v>54</v>
      </c>
      <c r="AK23" s="46" t="s">
        <v>54</v>
      </c>
      <c r="AL23" s="44">
        <v>519.0</v>
      </c>
      <c r="AM23" s="45" t="s">
        <v>54</v>
      </c>
      <c r="AN23" s="45" t="s">
        <v>54</v>
      </c>
      <c r="AO23" s="45" t="s">
        <v>54</v>
      </c>
      <c r="AP23" s="46" t="s">
        <v>54</v>
      </c>
      <c r="AQ23" s="47">
        <v>573.0</v>
      </c>
      <c r="AR23" s="45"/>
      <c r="AS23" s="45" t="s">
        <v>54</v>
      </c>
      <c r="AT23" s="45" t="s">
        <v>54</v>
      </c>
      <c r="AU23" s="46" t="s">
        <v>54</v>
      </c>
      <c r="AV23" s="47">
        <v>631.0</v>
      </c>
      <c r="AW23" s="45" t="s">
        <v>52</v>
      </c>
      <c r="AX23" s="45" t="s">
        <v>52</v>
      </c>
      <c r="AY23" s="45" t="s">
        <v>52</v>
      </c>
      <c r="AZ23" s="46" t="s">
        <v>52</v>
      </c>
      <c r="BA23" s="44">
        <v>684.0</v>
      </c>
      <c r="BB23" s="45"/>
      <c r="BC23" s="45"/>
      <c r="BD23" s="45"/>
      <c r="BE23" s="46"/>
      <c r="BF23" s="47">
        <v>755.0</v>
      </c>
      <c r="BG23" s="45"/>
      <c r="BH23" s="45"/>
      <c r="BI23" s="45"/>
      <c r="BJ23" s="46"/>
      <c r="BK23" s="44"/>
      <c r="BL23" s="45"/>
      <c r="BM23" s="45"/>
      <c r="BN23" s="45"/>
      <c r="BO23" s="46"/>
      <c r="BP23" s="44"/>
      <c r="BQ23" s="45"/>
      <c r="BR23" s="45"/>
      <c r="BS23" s="45"/>
      <c r="BT23" s="46"/>
      <c r="BU23" s="36">
        <f t="shared" si="2"/>
        <v>-82</v>
      </c>
      <c r="BV23" s="37" t="str">
        <f t="shared" si="3"/>
        <v>Septiembre</v>
      </c>
      <c r="BW23" s="37">
        <f t="shared" si="4"/>
        <v>44811</v>
      </c>
      <c r="BX23" s="37">
        <v>44594.0</v>
      </c>
      <c r="BY23" s="39">
        <v>44631.0</v>
      </c>
      <c r="BZ23" s="37">
        <f t="shared" si="5"/>
        <v>44811</v>
      </c>
      <c r="CA23" s="39"/>
      <c r="CB23" s="37" t="str">
        <f t="shared" si="6"/>
        <v/>
      </c>
      <c r="CC23" s="48"/>
      <c r="CD23" s="26" t="s">
        <v>122</v>
      </c>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row>
    <row r="24" ht="15.75" customHeight="1">
      <c r="A24" s="49"/>
      <c r="B24" s="24">
        <v>20.0</v>
      </c>
      <c r="C24" s="25">
        <v>6087.0</v>
      </c>
      <c r="D24" s="26" t="s">
        <v>123</v>
      </c>
      <c r="E24" s="27" t="str">
        <f>VLOOKUP(C24,ReporteVoucher!$A$1:$AA$120,7,0)</f>
        <v>Alexander Carlos Dechent</v>
      </c>
      <c r="F24" s="28" t="s">
        <v>124</v>
      </c>
      <c r="G24" s="29">
        <f>VLOOKUP(C24,ReporteVoucher!$A$1:$AB$120,28,0)</f>
        <v>465039</v>
      </c>
      <c r="H24" s="30">
        <f t="shared" si="7"/>
        <v>0.0700005806</v>
      </c>
      <c r="I24" s="29">
        <f>VLOOKUP(C24,ReporteVoucher!$A$1:$AA$120,20,0)</f>
        <v>32553</v>
      </c>
      <c r="J24" s="29" t="s">
        <v>49</v>
      </c>
      <c r="K24" s="29" t="s">
        <v>50</v>
      </c>
      <c r="L24" s="31">
        <v>183.0</v>
      </c>
      <c r="M24" s="44">
        <v>252.0</v>
      </c>
      <c r="N24" s="45" t="s">
        <v>78</v>
      </c>
      <c r="O24" s="45" t="s">
        <v>52</v>
      </c>
      <c r="P24" s="45" t="s">
        <v>52</v>
      </c>
      <c r="Q24" s="46" t="s">
        <v>51</v>
      </c>
      <c r="R24" s="44">
        <v>302.0</v>
      </c>
      <c r="S24" s="45" t="s">
        <v>78</v>
      </c>
      <c r="T24" s="45" t="s">
        <v>52</v>
      </c>
      <c r="U24" s="45" t="s">
        <v>54</v>
      </c>
      <c r="V24" s="46" t="s">
        <v>54</v>
      </c>
      <c r="W24" s="44">
        <v>353.0</v>
      </c>
      <c r="X24" s="45" t="s">
        <v>78</v>
      </c>
      <c r="Y24" s="45" t="s">
        <v>52</v>
      </c>
      <c r="Z24" s="45" t="s">
        <v>54</v>
      </c>
      <c r="AA24" s="46" t="s">
        <v>54</v>
      </c>
      <c r="AB24" s="44">
        <v>412.0</v>
      </c>
      <c r="AC24" s="45" t="s">
        <v>78</v>
      </c>
      <c r="AD24" s="45" t="s">
        <v>54</v>
      </c>
      <c r="AE24" s="45" t="s">
        <v>54</v>
      </c>
      <c r="AF24" s="46" t="s">
        <v>54</v>
      </c>
      <c r="AG24" s="44">
        <v>464.0</v>
      </c>
      <c r="AH24" s="45" t="s">
        <v>78</v>
      </c>
      <c r="AI24" s="45" t="s">
        <v>52</v>
      </c>
      <c r="AJ24" s="45" t="s">
        <v>54</v>
      </c>
      <c r="AK24" s="46" t="s">
        <v>54</v>
      </c>
      <c r="AL24" s="44">
        <v>523.0</v>
      </c>
      <c r="AM24" s="45" t="s">
        <v>78</v>
      </c>
      <c r="AN24" s="45" t="s">
        <v>54</v>
      </c>
      <c r="AO24" s="45" t="s">
        <v>54</v>
      </c>
      <c r="AP24" s="46" t="s">
        <v>54</v>
      </c>
      <c r="AQ24" s="47">
        <v>574.0</v>
      </c>
      <c r="AR24" s="45" t="s">
        <v>78</v>
      </c>
      <c r="AS24" s="45" t="s">
        <v>54</v>
      </c>
      <c r="AT24" s="45" t="s">
        <v>54</v>
      </c>
      <c r="AU24" s="46" t="s">
        <v>54</v>
      </c>
      <c r="AV24" s="44">
        <v>632.0</v>
      </c>
      <c r="AW24" s="45" t="s">
        <v>78</v>
      </c>
      <c r="AX24" s="45" t="s">
        <v>52</v>
      </c>
      <c r="AY24" s="45" t="s">
        <v>54</v>
      </c>
      <c r="AZ24" s="46" t="s">
        <v>54</v>
      </c>
      <c r="BA24" s="44">
        <v>685.0</v>
      </c>
      <c r="BB24" s="45" t="s">
        <v>78</v>
      </c>
      <c r="BC24" s="45"/>
      <c r="BD24" s="45"/>
      <c r="BE24" s="46"/>
      <c r="BF24" s="47">
        <v>757.0</v>
      </c>
      <c r="BG24" s="45" t="s">
        <v>78</v>
      </c>
      <c r="BH24" s="45"/>
      <c r="BI24" s="45"/>
      <c r="BJ24" s="46"/>
      <c r="BK24" s="44"/>
      <c r="BL24" s="45" t="s">
        <v>78</v>
      </c>
      <c r="BM24" s="45"/>
      <c r="BN24" s="45"/>
      <c r="BO24" s="46"/>
      <c r="BP24" s="44"/>
      <c r="BQ24" s="45" t="s">
        <v>78</v>
      </c>
      <c r="BR24" s="45"/>
      <c r="BS24" s="45"/>
      <c r="BT24" s="46"/>
      <c r="BU24" s="36">
        <f t="shared" si="2"/>
        <v>0</v>
      </c>
      <c r="BV24" s="37" t="str">
        <f t="shared" si="3"/>
        <v>Noviembre</v>
      </c>
      <c r="BW24" s="37">
        <f t="shared" si="4"/>
        <v>44893</v>
      </c>
      <c r="BX24" s="37">
        <v>44682.0</v>
      </c>
      <c r="BY24" s="39">
        <v>44713.0</v>
      </c>
      <c r="BZ24" s="37">
        <f t="shared" si="5"/>
        <v>44893</v>
      </c>
      <c r="CA24" s="39"/>
      <c r="CB24" s="37" t="str">
        <f t="shared" si="6"/>
        <v/>
      </c>
      <c r="CC24" s="48"/>
      <c r="CD24" s="26" t="s">
        <v>125</v>
      </c>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row>
    <row r="25" ht="15.75" customHeight="1">
      <c r="A25" s="49"/>
      <c r="B25" s="24">
        <v>21.0</v>
      </c>
      <c r="C25" s="25">
        <v>6098.0</v>
      </c>
      <c r="D25" s="26" t="s">
        <v>126</v>
      </c>
      <c r="E25" s="27" t="str">
        <f>VLOOKUP(C25,ReporteVoucher!$A$1:$AA$120,7,0)</f>
        <v>Paula Makarena Muñoz</v>
      </c>
      <c r="F25" s="28" t="s">
        <v>127</v>
      </c>
      <c r="G25" s="29">
        <f>VLOOKUP(C25,ReporteVoucher!$A$1:$AB$120,28,0)</f>
        <v>380487</v>
      </c>
      <c r="H25" s="30">
        <f t="shared" si="7"/>
        <v>0.06999976346</v>
      </c>
      <c r="I25" s="29">
        <f>VLOOKUP(C25,ReporteVoucher!$A$1:$AA$120,20,0)</f>
        <v>26634</v>
      </c>
      <c r="J25" s="29" t="s">
        <v>49</v>
      </c>
      <c r="K25" s="29" t="s">
        <v>50</v>
      </c>
      <c r="L25" s="31">
        <v>194.0</v>
      </c>
      <c r="M25" s="44">
        <v>246.0</v>
      </c>
      <c r="N25" s="45" t="s">
        <v>51</v>
      </c>
      <c r="O25" s="45" t="s">
        <v>51</v>
      </c>
      <c r="P25" s="45" t="s">
        <v>51</v>
      </c>
      <c r="Q25" s="46" t="s">
        <v>51</v>
      </c>
      <c r="R25" s="44">
        <v>303.0</v>
      </c>
      <c r="S25" s="45" t="s">
        <v>51</v>
      </c>
      <c r="T25" s="45" t="s">
        <v>54</v>
      </c>
      <c r="U25" s="45" t="s">
        <v>54</v>
      </c>
      <c r="V25" s="46" t="s">
        <v>54</v>
      </c>
      <c r="W25" s="44">
        <v>357.0</v>
      </c>
      <c r="X25" s="45" t="s">
        <v>54</v>
      </c>
      <c r="Y25" s="45" t="s">
        <v>54</v>
      </c>
      <c r="Z25" s="45" t="s">
        <v>54</v>
      </c>
      <c r="AA25" s="46" t="s">
        <v>54</v>
      </c>
      <c r="AB25" s="44">
        <v>438.0</v>
      </c>
      <c r="AC25" s="45" t="s">
        <v>73</v>
      </c>
      <c r="AD25" s="45" t="s">
        <v>54</v>
      </c>
      <c r="AE25" s="45" t="s">
        <v>54</v>
      </c>
      <c r="AF25" s="46" t="s">
        <v>54</v>
      </c>
      <c r="AG25" s="44">
        <v>465.0</v>
      </c>
      <c r="AH25" s="45" t="s">
        <v>54</v>
      </c>
      <c r="AI25" s="45" t="s">
        <v>54</v>
      </c>
      <c r="AJ25" s="45" t="s">
        <v>54</v>
      </c>
      <c r="AK25" s="46" t="s">
        <v>54</v>
      </c>
      <c r="AL25" s="44">
        <v>524.0</v>
      </c>
      <c r="AM25" s="45" t="s">
        <v>54</v>
      </c>
      <c r="AN25" s="45" t="s">
        <v>54</v>
      </c>
      <c r="AO25" s="45" t="s">
        <v>54</v>
      </c>
      <c r="AP25" s="46" t="s">
        <v>54</v>
      </c>
      <c r="AQ25" s="47">
        <v>575.0</v>
      </c>
      <c r="AR25" s="45" t="s">
        <v>54</v>
      </c>
      <c r="AS25" s="45"/>
      <c r="AT25" s="45"/>
      <c r="AU25" s="46"/>
      <c r="AV25" s="47">
        <v>633.0</v>
      </c>
      <c r="AW25" s="45" t="s">
        <v>54</v>
      </c>
      <c r="AX25" s="45" t="s">
        <v>52</v>
      </c>
      <c r="AY25" s="45" t="s">
        <v>52</v>
      </c>
      <c r="AZ25" s="46" t="s">
        <v>54</v>
      </c>
      <c r="BA25" s="44">
        <v>687.0</v>
      </c>
      <c r="BB25" s="45" t="s">
        <v>54</v>
      </c>
      <c r="BC25" s="45"/>
      <c r="BD25" s="45"/>
      <c r="BE25" s="46"/>
      <c r="BF25" s="47">
        <v>758.0</v>
      </c>
      <c r="BG25" s="45" t="s">
        <v>54</v>
      </c>
      <c r="BH25" s="45"/>
      <c r="BI25" s="45"/>
      <c r="BJ25" s="46"/>
      <c r="BK25" s="44"/>
      <c r="BL25" s="45"/>
      <c r="BM25" s="45"/>
      <c r="BN25" s="45"/>
      <c r="BO25" s="46"/>
      <c r="BP25" s="44"/>
      <c r="BQ25" s="45"/>
      <c r="BR25" s="45"/>
      <c r="BS25" s="45"/>
      <c r="BT25" s="46"/>
      <c r="BU25" s="36">
        <f t="shared" si="2"/>
        <v>-53</v>
      </c>
      <c r="BV25" s="37" t="str">
        <f t="shared" si="3"/>
        <v>Octubre</v>
      </c>
      <c r="BW25" s="37">
        <f t="shared" si="4"/>
        <v>44840</v>
      </c>
      <c r="BX25" s="37">
        <v>44621.0</v>
      </c>
      <c r="BY25" s="39">
        <v>44660.0</v>
      </c>
      <c r="BZ25" s="37">
        <f t="shared" si="5"/>
        <v>44840</v>
      </c>
      <c r="CA25" s="39"/>
      <c r="CB25" s="37" t="str">
        <f t="shared" si="6"/>
        <v/>
      </c>
      <c r="CC25" s="48"/>
      <c r="CD25" s="26" t="s">
        <v>128</v>
      </c>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row>
    <row r="26" ht="15.75" customHeight="1">
      <c r="A26" s="49"/>
      <c r="B26" s="43">
        <v>22.0</v>
      </c>
      <c r="C26" s="25">
        <v>6081.0</v>
      </c>
      <c r="D26" s="26" t="s">
        <v>129</v>
      </c>
      <c r="E26" s="27" t="str">
        <f>VLOOKUP(C26,ReporteVoucher!$A$1:$AA$120,7,0)</f>
        <v>Solange Fabiola Luengo</v>
      </c>
      <c r="F26" s="28" t="s">
        <v>130</v>
      </c>
      <c r="G26" s="29">
        <f>VLOOKUP(C26,ReporteVoucher!$A$1:$AB$120,28,0)</f>
        <v>410000</v>
      </c>
      <c r="H26" s="30">
        <f t="shared" si="7"/>
        <v>0.07</v>
      </c>
      <c r="I26" s="29">
        <f>VLOOKUP(C26,ReporteVoucher!$A$1:$AA$120,20,0)</f>
        <v>28700</v>
      </c>
      <c r="J26" s="29" t="s">
        <v>49</v>
      </c>
      <c r="K26" s="29" t="s">
        <v>50</v>
      </c>
      <c r="L26" s="31">
        <v>213.0</v>
      </c>
      <c r="M26" s="44">
        <v>239.0</v>
      </c>
      <c r="N26" s="45" t="s">
        <v>51</v>
      </c>
      <c r="O26" s="45" t="s">
        <v>51</v>
      </c>
      <c r="P26" s="45" t="s">
        <v>51</v>
      </c>
      <c r="Q26" s="46" t="s">
        <v>51</v>
      </c>
      <c r="R26" s="44">
        <v>304.0</v>
      </c>
      <c r="S26" s="45" t="s">
        <v>54</v>
      </c>
      <c r="T26" s="45" t="s">
        <v>54</v>
      </c>
      <c r="U26" s="45" t="s">
        <v>54</v>
      </c>
      <c r="V26" s="46" t="s">
        <v>52</v>
      </c>
      <c r="W26" s="44">
        <v>358.0</v>
      </c>
      <c r="X26" s="45" t="s">
        <v>54</v>
      </c>
      <c r="Y26" s="45" t="s">
        <v>54</v>
      </c>
      <c r="Z26" s="45" t="s">
        <v>54</v>
      </c>
      <c r="AA26" s="46" t="s">
        <v>54</v>
      </c>
      <c r="AB26" s="44">
        <v>414.0</v>
      </c>
      <c r="AC26" s="45" t="s">
        <v>54</v>
      </c>
      <c r="AD26" s="45" t="s">
        <v>54</v>
      </c>
      <c r="AE26" s="45" t="s">
        <v>54</v>
      </c>
      <c r="AF26" s="46" t="s">
        <v>54</v>
      </c>
      <c r="AG26" s="44">
        <v>466.0</v>
      </c>
      <c r="AH26" s="45" t="s">
        <v>54</v>
      </c>
      <c r="AI26" s="45" t="s">
        <v>54</v>
      </c>
      <c r="AJ26" s="45" t="s">
        <v>54</v>
      </c>
      <c r="AK26" s="46" t="s">
        <v>54</v>
      </c>
      <c r="AL26" s="44">
        <v>525.0</v>
      </c>
      <c r="AM26" s="45" t="s">
        <v>54</v>
      </c>
      <c r="AN26" s="45" t="s">
        <v>54</v>
      </c>
      <c r="AO26" s="45" t="s">
        <v>54</v>
      </c>
      <c r="AP26" s="46" t="s">
        <v>54</v>
      </c>
      <c r="AQ26" s="47">
        <v>576.0</v>
      </c>
      <c r="AR26" s="45" t="s">
        <v>54</v>
      </c>
      <c r="AS26" s="45" t="s">
        <v>54</v>
      </c>
      <c r="AT26" s="45" t="s">
        <v>54</v>
      </c>
      <c r="AU26" s="46" t="s">
        <v>54</v>
      </c>
      <c r="AV26" s="47">
        <v>634.0</v>
      </c>
      <c r="AW26" s="45" t="s">
        <v>54</v>
      </c>
      <c r="AX26" s="45" t="s">
        <v>54</v>
      </c>
      <c r="AY26" s="45" t="s">
        <v>54</v>
      </c>
      <c r="AZ26" s="46" t="s">
        <v>54</v>
      </c>
      <c r="BA26" s="44">
        <v>688.0</v>
      </c>
      <c r="BB26" s="45" t="s">
        <v>54</v>
      </c>
      <c r="BC26" s="45" t="s">
        <v>54</v>
      </c>
      <c r="BD26" s="45" t="s">
        <v>54</v>
      </c>
      <c r="BE26" s="46" t="s">
        <v>54</v>
      </c>
      <c r="BF26" s="47">
        <v>759.0</v>
      </c>
      <c r="BG26" s="45" t="s">
        <v>54</v>
      </c>
      <c r="BH26" s="45" t="s">
        <v>54</v>
      </c>
      <c r="BI26" s="45" t="s">
        <v>54</v>
      </c>
      <c r="BJ26" s="46" t="s">
        <v>54</v>
      </c>
      <c r="BK26" s="44"/>
      <c r="BL26" s="45"/>
      <c r="BM26" s="45"/>
      <c r="BN26" s="45"/>
      <c r="BO26" s="46"/>
      <c r="BP26" s="44"/>
      <c r="BQ26" s="45"/>
      <c r="BR26" s="45"/>
      <c r="BS26" s="45"/>
      <c r="BT26" s="46"/>
      <c r="BU26" s="36">
        <f t="shared" si="2"/>
        <v>-180</v>
      </c>
      <c r="BV26" s="37" t="str">
        <f t="shared" si="3"/>
        <v>Junio</v>
      </c>
      <c r="BW26" s="37">
        <f t="shared" si="4"/>
        <v>44713</v>
      </c>
      <c r="BX26" s="37">
        <v>44713.0</v>
      </c>
      <c r="BY26" s="48"/>
      <c r="BZ26" s="37" t="str">
        <f t="shared" si="5"/>
        <v/>
      </c>
      <c r="CA26" s="39"/>
      <c r="CB26" s="37" t="str">
        <f t="shared" si="6"/>
        <v/>
      </c>
      <c r="CC26" s="48"/>
      <c r="CD26" s="26"/>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row>
    <row r="27" ht="15.75" customHeight="1">
      <c r="A27" s="49"/>
      <c r="B27" s="24">
        <v>23.0</v>
      </c>
      <c r="C27" s="25">
        <v>6070.0</v>
      </c>
      <c r="D27" s="26" t="s">
        <v>131</v>
      </c>
      <c r="E27" s="27" t="str">
        <f>VLOOKUP(C27,ReporteVoucher!$A$1:$AA$120,7,0)</f>
        <v>Alex Gallegos</v>
      </c>
      <c r="F27" s="28" t="s">
        <v>132</v>
      </c>
      <c r="G27" s="29">
        <f>VLOOKUP(C27,ReporteVoucher!$A$1:$AB$120,28,0)</f>
        <v>520000</v>
      </c>
      <c r="H27" s="30">
        <f t="shared" si="7"/>
        <v>0.07</v>
      </c>
      <c r="I27" s="29">
        <f>VLOOKUP(C27,ReporteVoucher!$A$1:$AA$120,20,0)</f>
        <v>36400</v>
      </c>
      <c r="J27" s="29" t="s">
        <v>49</v>
      </c>
      <c r="K27" s="29" t="s">
        <v>50</v>
      </c>
      <c r="L27" s="31">
        <v>187.0</v>
      </c>
      <c r="M27" s="44">
        <v>240.0</v>
      </c>
      <c r="N27" s="45" t="s">
        <v>78</v>
      </c>
      <c r="O27" s="45" t="s">
        <v>51</v>
      </c>
      <c r="P27" s="45" t="s">
        <v>51</v>
      </c>
      <c r="Q27" s="46" t="s">
        <v>51</v>
      </c>
      <c r="R27" s="44">
        <v>305.0</v>
      </c>
      <c r="S27" s="45" t="s">
        <v>78</v>
      </c>
      <c r="T27" s="45" t="s">
        <v>54</v>
      </c>
      <c r="U27" s="45" t="s">
        <v>54</v>
      </c>
      <c r="V27" s="46" t="s">
        <v>54</v>
      </c>
      <c r="W27" s="44">
        <v>359.0</v>
      </c>
      <c r="X27" s="45" t="s">
        <v>78</v>
      </c>
      <c r="Y27" s="45" t="s">
        <v>54</v>
      </c>
      <c r="Z27" s="45" t="s">
        <v>54</v>
      </c>
      <c r="AA27" s="46" t="s">
        <v>54</v>
      </c>
      <c r="AB27" s="44">
        <v>415.0</v>
      </c>
      <c r="AC27" s="45" t="s">
        <v>78</v>
      </c>
      <c r="AD27" s="45" t="s">
        <v>59</v>
      </c>
      <c r="AE27" s="45" t="s">
        <v>54</v>
      </c>
      <c r="AF27" s="46" t="s">
        <v>52</v>
      </c>
      <c r="AG27" s="44">
        <v>467.0</v>
      </c>
      <c r="AH27" s="45" t="s">
        <v>78</v>
      </c>
      <c r="AI27" s="45" t="s">
        <v>54</v>
      </c>
      <c r="AJ27" s="45" t="s">
        <v>54</v>
      </c>
      <c r="AK27" s="46" t="s">
        <v>54</v>
      </c>
      <c r="AL27" s="47">
        <v>526.0</v>
      </c>
      <c r="AM27" s="45" t="s">
        <v>78</v>
      </c>
      <c r="AN27" s="45" t="s">
        <v>54</v>
      </c>
      <c r="AO27" s="45" t="s">
        <v>54</v>
      </c>
      <c r="AP27" s="46" t="s">
        <v>54</v>
      </c>
      <c r="AQ27" s="47">
        <v>577.0</v>
      </c>
      <c r="AR27" s="45" t="s">
        <v>78</v>
      </c>
      <c r="AS27" s="45" t="s">
        <v>54</v>
      </c>
      <c r="AT27" s="45" t="s">
        <v>54</v>
      </c>
      <c r="AU27" s="46" t="s">
        <v>54</v>
      </c>
      <c r="AV27" s="44" t="s">
        <v>133</v>
      </c>
      <c r="AW27" s="45" t="s">
        <v>78</v>
      </c>
      <c r="AX27" s="45" t="s">
        <v>52</v>
      </c>
      <c r="AY27" s="45" t="s">
        <v>52</v>
      </c>
      <c r="AZ27" s="46" t="s">
        <v>52</v>
      </c>
      <c r="BA27" s="44"/>
      <c r="BB27" s="45" t="s">
        <v>78</v>
      </c>
      <c r="BC27" s="45"/>
      <c r="BD27" s="45"/>
      <c r="BE27" s="46"/>
      <c r="BF27" s="47">
        <v>760.0</v>
      </c>
      <c r="BG27" s="45" t="s">
        <v>78</v>
      </c>
      <c r="BH27" s="45"/>
      <c r="BI27" s="45"/>
      <c r="BJ27" s="46"/>
      <c r="BK27" s="44"/>
      <c r="BL27" s="45" t="s">
        <v>78</v>
      </c>
      <c r="BM27" s="45"/>
      <c r="BN27" s="45"/>
      <c r="BO27" s="46"/>
      <c r="BP27" s="44"/>
      <c r="BQ27" s="45" t="s">
        <v>78</v>
      </c>
      <c r="BR27" s="45"/>
      <c r="BS27" s="45"/>
      <c r="BT27" s="46"/>
      <c r="BU27" s="36">
        <f t="shared" si="2"/>
        <v>-54</v>
      </c>
      <c r="BV27" s="37" t="str">
        <f t="shared" si="3"/>
        <v>Octubre</v>
      </c>
      <c r="BW27" s="37">
        <f t="shared" si="4"/>
        <v>44839</v>
      </c>
      <c r="BX27" s="37">
        <v>44594.0</v>
      </c>
      <c r="BY27" s="39">
        <v>44659.0</v>
      </c>
      <c r="BZ27" s="37">
        <f t="shared" si="5"/>
        <v>44839</v>
      </c>
      <c r="CA27" s="39"/>
      <c r="CB27" s="37" t="str">
        <f t="shared" si="6"/>
        <v/>
      </c>
      <c r="CC27" s="48"/>
      <c r="CD27" s="26" t="s">
        <v>134</v>
      </c>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row>
    <row r="28" ht="15.75" customHeight="1">
      <c r="A28" s="49"/>
      <c r="B28" s="24">
        <v>24.0</v>
      </c>
      <c r="C28" s="25">
        <v>6093.0</v>
      </c>
      <c r="D28" s="26" t="s">
        <v>135</v>
      </c>
      <c r="E28" s="27" t="str">
        <f>VLOOKUP(C28,ReporteVoucher!$A$1:$AA$120,7,0)</f>
        <v>Alexander Carlos Dechent</v>
      </c>
      <c r="F28" s="28" t="s">
        <v>136</v>
      </c>
      <c r="G28" s="29">
        <f>VLOOKUP(C28,ReporteVoucher!$A$1:$AB$120,28,0)</f>
        <v>696702</v>
      </c>
      <c r="H28" s="30">
        <f t="shared" si="7"/>
        <v>0.06999979905</v>
      </c>
      <c r="I28" s="29">
        <f>VLOOKUP(C28,ReporteVoucher!$A$1:$AA$120,20,0)</f>
        <v>48769</v>
      </c>
      <c r="J28" s="29" t="s">
        <v>49</v>
      </c>
      <c r="K28" s="29" t="s">
        <v>50</v>
      </c>
      <c r="L28" s="31">
        <v>217.0</v>
      </c>
      <c r="M28" s="44">
        <v>253.0</v>
      </c>
      <c r="N28" s="45" t="s">
        <v>77</v>
      </c>
      <c r="O28" s="45" t="s">
        <v>51</v>
      </c>
      <c r="P28" s="45" t="s">
        <v>51</v>
      </c>
      <c r="Q28" s="46" t="s">
        <v>137</v>
      </c>
      <c r="R28" s="44">
        <v>306.0</v>
      </c>
      <c r="S28" s="45"/>
      <c r="T28" s="45" t="s">
        <v>54</v>
      </c>
      <c r="U28" s="45" t="s">
        <v>54</v>
      </c>
      <c r="V28" s="46" t="s">
        <v>54</v>
      </c>
      <c r="W28" s="44">
        <v>354.0</v>
      </c>
      <c r="X28" s="45"/>
      <c r="Y28" s="45" t="s">
        <v>54</v>
      </c>
      <c r="Z28" s="45" t="s">
        <v>54</v>
      </c>
      <c r="AA28" s="46" t="s">
        <v>54</v>
      </c>
      <c r="AB28" s="44">
        <v>413.0</v>
      </c>
      <c r="AC28" s="45" t="s">
        <v>54</v>
      </c>
      <c r="AD28" s="45" t="s">
        <v>54</v>
      </c>
      <c r="AE28" s="45" t="s">
        <v>54</v>
      </c>
      <c r="AF28" s="46" t="s">
        <v>54</v>
      </c>
      <c r="AG28" s="44">
        <v>468.0</v>
      </c>
      <c r="AH28" s="45" t="s">
        <v>54</v>
      </c>
      <c r="AI28" s="45" t="s">
        <v>54</v>
      </c>
      <c r="AJ28" s="45" t="s">
        <v>54</v>
      </c>
      <c r="AK28" s="46" t="s">
        <v>54</v>
      </c>
      <c r="AL28" s="44">
        <v>527.0</v>
      </c>
      <c r="AM28" s="45" t="s">
        <v>54</v>
      </c>
      <c r="AN28" s="45" t="s">
        <v>54</v>
      </c>
      <c r="AO28" s="45" t="s">
        <v>54</v>
      </c>
      <c r="AP28" s="46" t="s">
        <v>54</v>
      </c>
      <c r="AQ28" s="47">
        <v>578.0</v>
      </c>
      <c r="AR28" s="45" t="s">
        <v>54</v>
      </c>
      <c r="AS28" s="45" t="s">
        <v>54</v>
      </c>
      <c r="AT28" s="45" t="s">
        <v>54</v>
      </c>
      <c r="AU28" s="46" t="s">
        <v>54</v>
      </c>
      <c r="AV28" s="44">
        <v>635.0</v>
      </c>
      <c r="AW28" s="45" t="s">
        <v>54</v>
      </c>
      <c r="AX28" s="45" t="s">
        <v>54</v>
      </c>
      <c r="AY28" s="45" t="s">
        <v>54</v>
      </c>
      <c r="AZ28" s="46" t="s">
        <v>52</v>
      </c>
      <c r="BA28" s="44">
        <v>689.0</v>
      </c>
      <c r="BB28" s="45"/>
      <c r="BC28" s="45"/>
      <c r="BD28" s="45"/>
      <c r="BE28" s="46"/>
      <c r="BF28" s="47">
        <v>761.0</v>
      </c>
      <c r="BG28" s="45"/>
      <c r="BH28" s="45"/>
      <c r="BI28" s="45"/>
      <c r="BJ28" s="46"/>
      <c r="BK28" s="44"/>
      <c r="BL28" s="45"/>
      <c r="BM28" s="45"/>
      <c r="BN28" s="45"/>
      <c r="BO28" s="46"/>
      <c r="BP28" s="44"/>
      <c r="BQ28" s="45"/>
      <c r="BR28" s="45"/>
      <c r="BS28" s="45"/>
      <c r="BT28" s="46"/>
      <c r="BU28" s="36">
        <f t="shared" si="2"/>
        <v>-34</v>
      </c>
      <c r="BV28" s="37" t="str">
        <f t="shared" si="3"/>
        <v>Octubre</v>
      </c>
      <c r="BW28" s="37">
        <f t="shared" si="4"/>
        <v>44859</v>
      </c>
      <c r="BX28" s="37">
        <v>44652.0</v>
      </c>
      <c r="BY28" s="39">
        <v>44679.0</v>
      </c>
      <c r="BZ28" s="37">
        <f t="shared" si="5"/>
        <v>44859</v>
      </c>
      <c r="CA28" s="39"/>
      <c r="CB28" s="37" t="str">
        <f t="shared" si="6"/>
        <v/>
      </c>
      <c r="CC28" s="48"/>
      <c r="CD28" s="26" t="s">
        <v>138</v>
      </c>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row>
    <row r="29" ht="15.0" customHeight="1">
      <c r="A29" s="23"/>
      <c r="B29" s="24">
        <v>25.0</v>
      </c>
      <c r="C29" s="25">
        <v>6086.0</v>
      </c>
      <c r="D29" s="26" t="s">
        <v>139</v>
      </c>
      <c r="E29" s="27" t="str">
        <f>VLOOKUP(C29,ReporteVoucher!$A$1:$AA$120,7,0)</f>
        <v>Camila Román</v>
      </c>
      <c r="F29" s="28" t="s">
        <v>140</v>
      </c>
      <c r="G29" s="29">
        <f>VLOOKUP(C29,ReporteVoucher!$A$1:$AB$120,28,0)</f>
        <v>350000</v>
      </c>
      <c r="H29" s="30">
        <f t="shared" si="7"/>
        <v>0.07</v>
      </c>
      <c r="I29" s="29">
        <f>VLOOKUP(C29,ReporteVoucher!$A$1:$AA$120,20,0)</f>
        <v>24500</v>
      </c>
      <c r="J29" s="29" t="s">
        <v>49</v>
      </c>
      <c r="K29" s="29" t="s">
        <v>50</v>
      </c>
      <c r="L29" s="31">
        <v>190.0</v>
      </c>
      <c r="M29" s="44">
        <v>256.0</v>
      </c>
      <c r="N29" s="45" t="s">
        <v>51</v>
      </c>
      <c r="O29" s="45" t="s">
        <v>51</v>
      </c>
      <c r="P29" s="45" t="s">
        <v>51</v>
      </c>
      <c r="Q29" s="46"/>
      <c r="R29" s="44">
        <v>307.0</v>
      </c>
      <c r="S29" s="45" t="s">
        <v>51</v>
      </c>
      <c r="T29" s="45" t="s">
        <v>54</v>
      </c>
      <c r="U29" s="45" t="s">
        <v>54</v>
      </c>
      <c r="V29" s="46"/>
      <c r="W29" s="44">
        <v>440.0</v>
      </c>
      <c r="X29" s="45" t="s">
        <v>54</v>
      </c>
      <c r="Y29" s="45" t="s">
        <v>54</v>
      </c>
      <c r="Z29" s="45" t="s">
        <v>54</v>
      </c>
      <c r="AA29" s="46" t="s">
        <v>78</v>
      </c>
      <c r="AB29" s="44">
        <v>441.0</v>
      </c>
      <c r="AC29" s="52" t="s">
        <v>54</v>
      </c>
      <c r="AD29" s="52" t="s">
        <v>54</v>
      </c>
      <c r="AE29" s="52" t="s">
        <v>54</v>
      </c>
      <c r="AF29" s="53" t="s">
        <v>78</v>
      </c>
      <c r="AG29" s="44">
        <v>469.0</v>
      </c>
      <c r="AH29" s="52" t="s">
        <v>54</v>
      </c>
      <c r="AI29" s="52" t="s">
        <v>54</v>
      </c>
      <c r="AJ29" s="52" t="s">
        <v>54</v>
      </c>
      <c r="AK29" s="53" t="s">
        <v>54</v>
      </c>
      <c r="AL29" s="44">
        <v>528.0</v>
      </c>
      <c r="AM29" s="52" t="s">
        <v>54</v>
      </c>
      <c r="AN29" s="52" t="s">
        <v>52</v>
      </c>
      <c r="AO29" s="52" t="s">
        <v>54</v>
      </c>
      <c r="AP29" s="53" t="s">
        <v>54</v>
      </c>
      <c r="AQ29" s="47">
        <v>579.0</v>
      </c>
      <c r="AR29" s="52" t="s">
        <v>54</v>
      </c>
      <c r="AS29" s="52" t="s">
        <v>54</v>
      </c>
      <c r="AT29" s="52" t="s">
        <v>54</v>
      </c>
      <c r="AU29" s="53" t="s">
        <v>54</v>
      </c>
      <c r="AV29" s="54">
        <v>636.0</v>
      </c>
      <c r="AW29" s="52" t="s">
        <v>52</v>
      </c>
      <c r="AX29" s="52" t="s">
        <v>54</v>
      </c>
      <c r="AY29" s="52" t="s">
        <v>54</v>
      </c>
      <c r="AZ29" s="53" t="s">
        <v>54</v>
      </c>
      <c r="BA29" s="44">
        <v>690.0</v>
      </c>
      <c r="BB29" s="52"/>
      <c r="BC29" s="52"/>
      <c r="BD29" s="52"/>
      <c r="BE29" s="53"/>
      <c r="BF29" s="55">
        <v>762.0</v>
      </c>
      <c r="BG29" s="52"/>
      <c r="BH29" s="52"/>
      <c r="BI29" s="52"/>
      <c r="BJ29" s="53"/>
      <c r="BK29" s="55"/>
      <c r="BL29" s="52"/>
      <c r="BM29" s="52"/>
      <c r="BN29" s="52"/>
      <c r="BO29" s="53"/>
      <c r="BP29" s="55"/>
      <c r="BQ29" s="52"/>
      <c r="BR29" s="52"/>
      <c r="BS29" s="52"/>
      <c r="BT29" s="53"/>
      <c r="BU29" s="36">
        <f t="shared" si="2"/>
        <v>-180</v>
      </c>
      <c r="BV29" s="37" t="str">
        <f t="shared" si="3"/>
        <v>Junio</v>
      </c>
      <c r="BW29" s="37">
        <f t="shared" si="4"/>
        <v>44713</v>
      </c>
      <c r="BX29" s="37">
        <v>44713.0</v>
      </c>
      <c r="BY29" s="56"/>
      <c r="BZ29" s="37" t="str">
        <f t="shared" si="5"/>
        <v/>
      </c>
      <c r="CA29" s="39"/>
      <c r="CB29" s="37" t="str">
        <f t="shared" si="6"/>
        <v/>
      </c>
      <c r="CC29" s="56"/>
      <c r="CD29" s="57"/>
      <c r="CE29" s="58"/>
      <c r="CF29" s="58"/>
      <c r="CG29" s="58"/>
      <c r="CH29" s="58"/>
      <c r="CI29" s="58"/>
      <c r="CJ29" s="58"/>
      <c r="CK29" s="58"/>
      <c r="CL29" s="58"/>
      <c r="CM29" s="58"/>
      <c r="CN29" s="58"/>
      <c r="CO29" s="58"/>
      <c r="CP29" s="58"/>
      <c r="CQ29" s="58"/>
      <c r="CR29" s="58"/>
      <c r="CS29" s="58"/>
      <c r="CT29" s="58"/>
      <c r="CU29" s="58"/>
      <c r="CV29" s="58"/>
      <c r="CW29" s="58"/>
      <c r="CX29" s="58"/>
      <c r="CY29" s="58"/>
      <c r="CZ29" s="58"/>
      <c r="DA29" s="58"/>
      <c r="DB29" s="58"/>
      <c r="DC29" s="58"/>
      <c r="DD29" s="58"/>
      <c r="DE29" s="58"/>
      <c r="DF29" s="58"/>
      <c r="DG29" s="58"/>
    </row>
    <row r="30" ht="16.5" customHeight="1">
      <c r="A30" s="49"/>
      <c r="B30" s="43">
        <v>26.0</v>
      </c>
      <c r="C30" s="25">
        <v>6091.0</v>
      </c>
      <c r="D30" s="26" t="s">
        <v>141</v>
      </c>
      <c r="E30" s="27" t="str">
        <f>VLOOKUP(C30,ReporteVoucher!$A$1:$AA$120,7,0)</f>
        <v>Alvaro Gonzalo Hermosilla</v>
      </c>
      <c r="F30" s="28" t="s">
        <v>142</v>
      </c>
      <c r="G30" s="29">
        <f>VLOOKUP(C30,ReporteVoucher!$A$1:$AB$120,28,0)</f>
        <v>345508</v>
      </c>
      <c r="H30" s="30">
        <f t="shared" si="7"/>
        <v>0.04999884228</v>
      </c>
      <c r="I30" s="29">
        <f>VLOOKUP(C30,ReporteVoucher!$A$1:$AA$120,20,0)</f>
        <v>17275</v>
      </c>
      <c r="J30" s="29" t="s">
        <v>49</v>
      </c>
      <c r="K30" s="29" t="s">
        <v>50</v>
      </c>
      <c r="L30" s="31">
        <v>200.0</v>
      </c>
      <c r="M30" s="44">
        <v>244.0</v>
      </c>
      <c r="N30" s="45" t="s">
        <v>77</v>
      </c>
      <c r="O30" s="45" t="s">
        <v>77</v>
      </c>
      <c r="P30" s="45" t="s">
        <v>77</v>
      </c>
      <c r="Q30" s="46"/>
      <c r="R30" s="44">
        <v>308.0</v>
      </c>
      <c r="S30" s="45" t="s">
        <v>52</v>
      </c>
      <c r="T30" s="45" t="s">
        <v>52</v>
      </c>
      <c r="U30" s="45" t="s">
        <v>54</v>
      </c>
      <c r="V30" s="46" t="s">
        <v>54</v>
      </c>
      <c r="W30" s="44">
        <v>360.0</v>
      </c>
      <c r="X30" s="45" t="s">
        <v>54</v>
      </c>
      <c r="Y30" s="45" t="s">
        <v>52</v>
      </c>
      <c r="Z30" s="45" t="s">
        <v>52</v>
      </c>
      <c r="AA30" s="46"/>
      <c r="AB30" s="44">
        <v>416.0</v>
      </c>
      <c r="AC30" s="45" t="s">
        <v>54</v>
      </c>
      <c r="AD30" s="45" t="s">
        <v>59</v>
      </c>
      <c r="AE30" s="45" t="s">
        <v>52</v>
      </c>
      <c r="AF30" s="46"/>
      <c r="AG30" s="44">
        <v>470.0</v>
      </c>
      <c r="AH30" s="45" t="s">
        <v>54</v>
      </c>
      <c r="AI30" s="45" t="s">
        <v>54</v>
      </c>
      <c r="AJ30" s="45" t="s">
        <v>54</v>
      </c>
      <c r="AK30" s="46"/>
      <c r="AL30" s="47">
        <v>529.0</v>
      </c>
      <c r="AM30" s="45" t="s">
        <v>54</v>
      </c>
      <c r="AN30" s="45" t="s">
        <v>54</v>
      </c>
      <c r="AO30" s="45" t="s">
        <v>54</v>
      </c>
      <c r="AP30" s="46" t="s">
        <v>143</v>
      </c>
      <c r="AQ30" s="47">
        <v>580.0</v>
      </c>
      <c r="AR30" s="45" t="s">
        <v>54</v>
      </c>
      <c r="AS30" s="45" t="s">
        <v>54</v>
      </c>
      <c r="AT30" s="45" t="s">
        <v>54</v>
      </c>
      <c r="AU30" s="46" t="s">
        <v>143</v>
      </c>
      <c r="AV30" s="47">
        <v>637.0</v>
      </c>
      <c r="AW30" s="45" t="s">
        <v>54</v>
      </c>
      <c r="AX30" s="45" t="s">
        <v>54</v>
      </c>
      <c r="AY30" s="45" t="s">
        <v>54</v>
      </c>
      <c r="AZ30" s="46" t="s">
        <v>78</v>
      </c>
      <c r="BA30" s="44">
        <v>691.0</v>
      </c>
      <c r="BB30" s="45" t="s">
        <v>54</v>
      </c>
      <c r="BC30" s="45" t="s">
        <v>59</v>
      </c>
      <c r="BD30" s="45" t="s">
        <v>52</v>
      </c>
      <c r="BE30" s="46" t="s">
        <v>143</v>
      </c>
      <c r="BF30" s="47">
        <v>763.0</v>
      </c>
      <c r="BG30" s="45" t="s">
        <v>52</v>
      </c>
      <c r="BH30" s="45" t="s">
        <v>52</v>
      </c>
      <c r="BI30" s="45" t="s">
        <v>52</v>
      </c>
      <c r="BJ30" s="46" t="s">
        <v>143</v>
      </c>
      <c r="BK30" s="44"/>
      <c r="BL30" s="45"/>
      <c r="BM30" s="45"/>
      <c r="BN30" s="45"/>
      <c r="BO30" s="46" t="s">
        <v>143</v>
      </c>
      <c r="BP30" s="44"/>
      <c r="BQ30" s="45"/>
      <c r="BR30" s="45"/>
      <c r="BS30" s="45"/>
      <c r="BT30" s="46" t="s">
        <v>143</v>
      </c>
      <c r="BU30" s="36">
        <f t="shared" si="2"/>
        <v>-38</v>
      </c>
      <c r="BV30" s="37" t="str">
        <f t="shared" si="3"/>
        <v>Octubre</v>
      </c>
      <c r="BW30" s="37">
        <f t="shared" si="4"/>
        <v>44855</v>
      </c>
      <c r="BX30" s="37">
        <v>44594.0</v>
      </c>
      <c r="BY30" s="39">
        <v>44675.0</v>
      </c>
      <c r="BZ30" s="37">
        <f t="shared" si="5"/>
        <v>44855</v>
      </c>
      <c r="CA30" s="39"/>
      <c r="CB30" s="37" t="str">
        <f t="shared" si="6"/>
        <v/>
      </c>
      <c r="CC30" s="48"/>
      <c r="CD30" s="26" t="s">
        <v>144</v>
      </c>
    </row>
    <row r="31" ht="15.75" customHeight="1">
      <c r="A31" s="49"/>
      <c r="B31" s="43">
        <v>27.0</v>
      </c>
      <c r="C31" s="25">
        <v>6102.0</v>
      </c>
      <c r="D31" s="26" t="s">
        <v>145</v>
      </c>
      <c r="E31" s="27" t="str">
        <f>VLOOKUP(C31,ReporteVoucher!$A$1:$AA$120,7,0)</f>
        <v>Avelino Enrique García</v>
      </c>
      <c r="F31" s="28" t="s">
        <v>146</v>
      </c>
      <c r="G31" s="29">
        <f>VLOOKUP(C31,ReporteVoucher!$A$1:$AB$120,28,0)</f>
        <v>456306</v>
      </c>
      <c r="H31" s="30">
        <f t="shared" si="7"/>
        <v>0.06999907957</v>
      </c>
      <c r="I31" s="29">
        <f>VLOOKUP(C31,ReporteVoucher!$A$1:$AA$120,20,0)</f>
        <v>31941</v>
      </c>
      <c r="J31" s="29" t="s">
        <v>49</v>
      </c>
      <c r="K31" s="29" t="s">
        <v>50</v>
      </c>
      <c r="L31" s="31">
        <v>189.0</v>
      </c>
      <c r="M31" s="44">
        <v>237.0</v>
      </c>
      <c r="N31" s="45" t="s">
        <v>78</v>
      </c>
      <c r="O31" s="45" t="s">
        <v>51</v>
      </c>
      <c r="P31" s="45" t="s">
        <v>51</v>
      </c>
      <c r="Q31" s="46"/>
      <c r="R31" s="44">
        <v>311.0</v>
      </c>
      <c r="S31" s="45" t="s">
        <v>78</v>
      </c>
      <c r="T31" s="45" t="s">
        <v>54</v>
      </c>
      <c r="U31" s="45" t="s">
        <v>54</v>
      </c>
      <c r="V31" s="46" t="s">
        <v>78</v>
      </c>
      <c r="W31" s="44">
        <v>361.0</v>
      </c>
      <c r="X31" s="45" t="s">
        <v>78</v>
      </c>
      <c r="Y31" s="45" t="s">
        <v>54</v>
      </c>
      <c r="Z31" s="45" t="s">
        <v>54</v>
      </c>
      <c r="AA31" s="46" t="s">
        <v>78</v>
      </c>
      <c r="AB31" s="44">
        <v>417.0</v>
      </c>
      <c r="AC31" s="45" t="s">
        <v>143</v>
      </c>
      <c r="AD31" s="45" t="s">
        <v>59</v>
      </c>
      <c r="AE31" s="45" t="s">
        <v>52</v>
      </c>
      <c r="AF31" s="46" t="s">
        <v>78</v>
      </c>
      <c r="AG31" s="44">
        <v>471.0</v>
      </c>
      <c r="AH31" s="45" t="s">
        <v>143</v>
      </c>
      <c r="AI31" s="45" t="s">
        <v>54</v>
      </c>
      <c r="AJ31" s="45" t="s">
        <v>54</v>
      </c>
      <c r="AK31" s="46" t="s">
        <v>78</v>
      </c>
      <c r="AL31" s="47">
        <v>530.0</v>
      </c>
      <c r="AM31" s="45" t="s">
        <v>143</v>
      </c>
      <c r="AN31" s="45" t="s">
        <v>54</v>
      </c>
      <c r="AO31" s="45" t="s">
        <v>54</v>
      </c>
      <c r="AP31" s="46" t="s">
        <v>78</v>
      </c>
      <c r="AQ31" s="47">
        <v>581.0</v>
      </c>
      <c r="AR31" s="45" t="s">
        <v>143</v>
      </c>
      <c r="AS31" s="45" t="s">
        <v>54</v>
      </c>
      <c r="AT31" s="45" t="s">
        <v>54</v>
      </c>
      <c r="AU31" s="46" t="s">
        <v>78</v>
      </c>
      <c r="AV31" s="47">
        <v>638.0</v>
      </c>
      <c r="AW31" s="45" t="s">
        <v>143</v>
      </c>
      <c r="AX31" s="45" t="s">
        <v>54</v>
      </c>
      <c r="AY31" s="45" t="s">
        <v>54</v>
      </c>
      <c r="AZ31" s="46" t="s">
        <v>78</v>
      </c>
      <c r="BA31" s="44">
        <v>692.0</v>
      </c>
      <c r="BB31" s="45" t="s">
        <v>143</v>
      </c>
      <c r="BC31" s="45" t="s">
        <v>59</v>
      </c>
      <c r="BD31" s="45" t="s">
        <v>52</v>
      </c>
      <c r="BE31" s="46" t="s">
        <v>78</v>
      </c>
      <c r="BF31" s="47">
        <v>764.0</v>
      </c>
      <c r="BG31" s="45" t="s">
        <v>143</v>
      </c>
      <c r="BH31" s="45" t="s">
        <v>52</v>
      </c>
      <c r="BI31" s="45" t="s">
        <v>52</v>
      </c>
      <c r="BJ31" s="46" t="s">
        <v>78</v>
      </c>
      <c r="BK31" s="44"/>
      <c r="BL31" s="45" t="s">
        <v>143</v>
      </c>
      <c r="BM31" s="45"/>
      <c r="BN31" s="45"/>
      <c r="BO31" s="46" t="s">
        <v>78</v>
      </c>
      <c r="BP31" s="44"/>
      <c r="BQ31" s="45" t="s">
        <v>143</v>
      </c>
      <c r="BR31" s="45"/>
      <c r="BS31" s="45"/>
      <c r="BT31" s="46" t="s">
        <v>78</v>
      </c>
      <c r="BU31" s="36">
        <f t="shared" si="2"/>
        <v>-5</v>
      </c>
      <c r="BV31" s="37" t="str">
        <f t="shared" si="3"/>
        <v>Noviembre</v>
      </c>
      <c r="BW31" s="37">
        <f t="shared" si="4"/>
        <v>44888</v>
      </c>
      <c r="BX31" s="37">
        <v>44682.0</v>
      </c>
      <c r="BY31" s="39">
        <v>44708.0</v>
      </c>
      <c r="BZ31" s="37">
        <f t="shared" si="5"/>
        <v>44888</v>
      </c>
      <c r="CA31" s="39"/>
      <c r="CB31" s="37" t="str">
        <f t="shared" si="6"/>
        <v/>
      </c>
      <c r="CC31" s="48"/>
      <c r="CD31" s="26" t="s">
        <v>147</v>
      </c>
    </row>
    <row r="32" ht="15.75" customHeight="1">
      <c r="A32" s="49"/>
      <c r="B32" s="24">
        <v>28.0</v>
      </c>
      <c r="C32" s="25">
        <v>6105.0</v>
      </c>
      <c r="D32" s="26" t="s">
        <v>148</v>
      </c>
      <c r="E32" s="27" t="str">
        <f>VLOOKUP(C32,ReporteVoucher!$A$1:$AA$120,7,0)</f>
        <v>Yessica Magdalena Vera</v>
      </c>
      <c r="F32" s="28" t="s">
        <v>149</v>
      </c>
      <c r="G32" s="29">
        <f>VLOOKUP(C32,ReporteVoucher!$A$1:$AB$120,28,0)</f>
        <v>370000</v>
      </c>
      <c r="H32" s="30">
        <f t="shared" si="7"/>
        <v>0.07</v>
      </c>
      <c r="I32" s="29">
        <f>VLOOKUP(C32,ReporteVoucher!$A$1:$AA$120,20,0)</f>
        <v>25900</v>
      </c>
      <c r="J32" s="29" t="s">
        <v>49</v>
      </c>
      <c r="K32" s="29" t="s">
        <v>50</v>
      </c>
      <c r="L32" s="31">
        <v>199.0</v>
      </c>
      <c r="M32" s="44">
        <v>233.0</v>
      </c>
      <c r="N32" s="45" t="s">
        <v>51</v>
      </c>
      <c r="O32" s="45" t="s">
        <v>51</v>
      </c>
      <c r="P32" s="45" t="s">
        <v>77</v>
      </c>
      <c r="Q32" s="46"/>
      <c r="R32" s="44">
        <v>309.0</v>
      </c>
      <c r="S32" s="45" t="s">
        <v>54</v>
      </c>
      <c r="T32" s="45" t="s">
        <v>54</v>
      </c>
      <c r="U32" s="45" t="s">
        <v>54</v>
      </c>
      <c r="V32" s="46" t="s">
        <v>150</v>
      </c>
      <c r="W32" s="44">
        <v>362.0</v>
      </c>
      <c r="X32" s="45" t="s">
        <v>52</v>
      </c>
      <c r="Y32" s="45" t="s">
        <v>54</v>
      </c>
      <c r="Z32" s="45" t="s">
        <v>54</v>
      </c>
      <c r="AA32" s="46"/>
      <c r="AB32" s="44">
        <v>418.0</v>
      </c>
      <c r="AC32" s="45" t="s">
        <v>54</v>
      </c>
      <c r="AD32" s="45" t="s">
        <v>54</v>
      </c>
      <c r="AE32" s="45" t="s">
        <v>54</v>
      </c>
      <c r="AF32" s="46"/>
      <c r="AG32" s="44">
        <v>472.0</v>
      </c>
      <c r="AH32" s="45" t="s">
        <v>54</v>
      </c>
      <c r="AI32" s="45" t="s">
        <v>54</v>
      </c>
      <c r="AJ32" s="45" t="s">
        <v>54</v>
      </c>
      <c r="AK32" s="46"/>
      <c r="AL32" s="47">
        <v>531.0</v>
      </c>
      <c r="AM32" s="45" t="s">
        <v>54</v>
      </c>
      <c r="AN32" s="45" t="s">
        <v>54</v>
      </c>
      <c r="AO32" s="45" t="s">
        <v>54</v>
      </c>
      <c r="AP32" s="46"/>
      <c r="AQ32" s="47">
        <v>582.0</v>
      </c>
      <c r="AR32" s="45" t="s">
        <v>54</v>
      </c>
      <c r="AS32" s="45" t="s">
        <v>54</v>
      </c>
      <c r="AT32" s="45" t="s">
        <v>54</v>
      </c>
      <c r="AU32" s="46"/>
      <c r="AV32" s="44" t="s">
        <v>133</v>
      </c>
      <c r="AW32" s="45" t="s">
        <v>54</v>
      </c>
      <c r="AX32" s="45" t="s">
        <v>52</v>
      </c>
      <c r="AY32" s="45" t="s">
        <v>54</v>
      </c>
      <c r="AZ32" s="46"/>
      <c r="BA32" s="44">
        <v>693.0</v>
      </c>
      <c r="BB32" s="45" t="s">
        <v>52</v>
      </c>
      <c r="BC32" s="45"/>
      <c r="BD32" s="45"/>
      <c r="BE32" s="46"/>
      <c r="BF32" s="47">
        <v>765.0</v>
      </c>
      <c r="BG32" s="45"/>
      <c r="BH32" s="45"/>
      <c r="BI32" s="45"/>
      <c r="BJ32" s="46"/>
      <c r="BK32" s="44"/>
      <c r="BL32" s="45"/>
      <c r="BM32" s="45"/>
      <c r="BN32" s="45"/>
      <c r="BO32" s="46"/>
      <c r="BP32" s="44"/>
      <c r="BQ32" s="45"/>
      <c r="BR32" s="45"/>
      <c r="BS32" s="45"/>
      <c r="BT32" s="46"/>
      <c r="BU32" s="36">
        <f t="shared" si="2"/>
        <v>90</v>
      </c>
      <c r="BV32" s="37" t="str">
        <f t="shared" si="3"/>
        <v>Febrero</v>
      </c>
      <c r="BW32" s="37">
        <f t="shared" si="4"/>
        <v>44983</v>
      </c>
      <c r="BX32" s="37">
        <v>44594.0</v>
      </c>
      <c r="BY32" s="39">
        <v>44803.0</v>
      </c>
      <c r="BZ32" s="37">
        <f t="shared" si="5"/>
        <v>44983</v>
      </c>
      <c r="CA32" s="39"/>
      <c r="CB32" s="37" t="str">
        <f t="shared" si="6"/>
        <v/>
      </c>
      <c r="CC32" s="48"/>
      <c r="CD32" s="26" t="s">
        <v>151</v>
      </c>
    </row>
    <row r="33" ht="15.0" customHeight="1">
      <c r="A33" s="60"/>
      <c r="B33" s="61">
        <v>29.0</v>
      </c>
      <c r="C33" s="62">
        <v>6095.0</v>
      </c>
      <c r="D33" s="63" t="s">
        <v>152</v>
      </c>
      <c r="E33" s="64" t="str">
        <f>VLOOKUP(C33,ReporteVoucher!$A$1:$AA$120,7,0)</f>
        <v>Nycole Alejandra Parada</v>
      </c>
      <c r="F33" s="65" t="s">
        <v>153</v>
      </c>
      <c r="G33" s="29">
        <f>VLOOKUP(C33,ReporteVoucher!$A$1:$AB$120,28,0)</f>
        <v>412598</v>
      </c>
      <c r="H33" s="30">
        <f t="shared" si="7"/>
        <v>0.07000033931</v>
      </c>
      <c r="I33" s="29">
        <f>VLOOKUP(C33,ReporteVoucher!$A$1:$AA$120,20,0)</f>
        <v>28882</v>
      </c>
      <c r="J33" s="66" t="s">
        <v>49</v>
      </c>
      <c r="K33" s="66" t="s">
        <v>50</v>
      </c>
      <c r="L33" s="67">
        <v>202.0</v>
      </c>
      <c r="M33" s="47">
        <v>236.0</v>
      </c>
      <c r="N33" s="68" t="s">
        <v>51</v>
      </c>
      <c r="O33" s="68" t="s">
        <v>51</v>
      </c>
      <c r="P33" s="68" t="s">
        <v>51</v>
      </c>
      <c r="Q33" s="69" t="s">
        <v>51</v>
      </c>
      <c r="R33" s="47">
        <v>310.0</v>
      </c>
      <c r="S33" s="68" t="s">
        <v>54</v>
      </c>
      <c r="T33" s="68" t="s">
        <v>54</v>
      </c>
      <c r="U33" s="68" t="s">
        <v>54</v>
      </c>
      <c r="V33" s="69" t="s">
        <v>54</v>
      </c>
      <c r="W33" s="47">
        <v>363.0</v>
      </c>
      <c r="X33" s="68" t="s">
        <v>54</v>
      </c>
      <c r="Y33" s="68" t="s">
        <v>54</v>
      </c>
      <c r="Z33" s="68" t="s">
        <v>54</v>
      </c>
      <c r="AA33" s="69" t="s">
        <v>52</v>
      </c>
      <c r="AB33" s="47">
        <v>419.0</v>
      </c>
      <c r="AC33" s="68" t="s">
        <v>54</v>
      </c>
      <c r="AD33" s="68" t="s">
        <v>54</v>
      </c>
      <c r="AE33" s="68" t="s">
        <v>54</v>
      </c>
      <c r="AF33" s="69" t="s">
        <v>54</v>
      </c>
      <c r="AG33" s="47">
        <v>473.0</v>
      </c>
      <c r="AH33" s="68" t="s">
        <v>54</v>
      </c>
      <c r="AI33" s="68" t="s">
        <v>54</v>
      </c>
      <c r="AJ33" s="68" t="s">
        <v>54</v>
      </c>
      <c r="AK33" s="69" t="s">
        <v>54</v>
      </c>
      <c r="AL33" s="47">
        <v>532.0</v>
      </c>
      <c r="AM33" s="68" t="s">
        <v>54</v>
      </c>
      <c r="AN33" s="68" t="s">
        <v>54</v>
      </c>
      <c r="AO33" s="68" t="s">
        <v>54</v>
      </c>
      <c r="AP33" s="69" t="s">
        <v>54</v>
      </c>
      <c r="AQ33" s="47">
        <v>583.0</v>
      </c>
      <c r="AR33" s="68" t="s">
        <v>54</v>
      </c>
      <c r="AS33" s="68" t="s">
        <v>54</v>
      </c>
      <c r="AT33" s="68" t="s">
        <v>54</v>
      </c>
      <c r="AU33" s="69" t="s">
        <v>54</v>
      </c>
      <c r="AV33" s="47">
        <v>639.0</v>
      </c>
      <c r="AW33" s="68" t="s">
        <v>54</v>
      </c>
      <c r="AX33" s="68" t="s">
        <v>54</v>
      </c>
      <c r="AY33" s="68" t="s">
        <v>54</v>
      </c>
      <c r="AZ33" s="69" t="s">
        <v>54</v>
      </c>
      <c r="BA33" s="44">
        <v>694.0</v>
      </c>
      <c r="BB33" s="68" t="s">
        <v>54</v>
      </c>
      <c r="BC33" s="68" t="s">
        <v>54</v>
      </c>
      <c r="BD33" s="68" t="s">
        <v>54</v>
      </c>
      <c r="BE33" s="69" t="s">
        <v>54</v>
      </c>
      <c r="BF33" s="47">
        <v>766.0</v>
      </c>
      <c r="BG33" s="68" t="s">
        <v>52</v>
      </c>
      <c r="BH33" s="68" t="s">
        <v>54</v>
      </c>
      <c r="BI33" s="68" t="s">
        <v>54</v>
      </c>
      <c r="BJ33" s="69" t="s">
        <v>54</v>
      </c>
      <c r="BK33" s="47"/>
      <c r="BL33" s="68"/>
      <c r="BM33" s="68"/>
      <c r="BN33" s="68"/>
      <c r="BO33" s="69"/>
      <c r="BP33" s="47"/>
      <c r="BQ33" s="68"/>
      <c r="BR33" s="68"/>
      <c r="BS33" s="68"/>
      <c r="BT33" s="69"/>
      <c r="BU33" s="36">
        <f t="shared" si="2"/>
        <v>-96</v>
      </c>
      <c r="BV33" s="37" t="str">
        <f t="shared" si="3"/>
        <v>Agosto</v>
      </c>
      <c r="BW33" s="37">
        <f t="shared" si="4"/>
        <v>44797</v>
      </c>
      <c r="BX33" s="37">
        <v>44594.0</v>
      </c>
      <c r="BY33" s="70">
        <v>44617.0</v>
      </c>
      <c r="BZ33" s="37">
        <f t="shared" si="5"/>
        <v>44797</v>
      </c>
      <c r="CA33" s="39"/>
      <c r="CB33" s="37" t="str">
        <f t="shared" si="6"/>
        <v/>
      </c>
      <c r="CC33" s="71"/>
      <c r="CD33" s="63" t="s">
        <v>154</v>
      </c>
      <c r="CE33" s="72"/>
      <c r="CF33" s="72"/>
      <c r="CG33" s="72"/>
      <c r="CH33" s="72"/>
      <c r="CI33" s="72"/>
      <c r="CJ33" s="72"/>
      <c r="CK33" s="72"/>
      <c r="CL33" s="72"/>
      <c r="CM33" s="72"/>
      <c r="CN33" s="72"/>
      <c r="CO33" s="72"/>
      <c r="CP33" s="72"/>
      <c r="CQ33" s="72"/>
      <c r="CR33" s="72"/>
      <c r="CS33" s="72"/>
      <c r="CT33" s="72"/>
      <c r="CU33" s="72"/>
      <c r="CV33" s="72"/>
      <c r="CW33" s="72"/>
      <c r="CX33" s="72"/>
      <c r="CY33" s="72"/>
      <c r="CZ33" s="72"/>
      <c r="DA33" s="72"/>
      <c r="DB33" s="72"/>
      <c r="DC33" s="72"/>
      <c r="DD33" s="72"/>
      <c r="DE33" s="72"/>
      <c r="DF33" s="72"/>
      <c r="DG33" s="72"/>
    </row>
    <row r="34" ht="15.0" customHeight="1">
      <c r="A34" s="49"/>
      <c r="B34" s="43">
        <v>30.0</v>
      </c>
      <c r="C34" s="25">
        <v>6108.0</v>
      </c>
      <c r="D34" s="26" t="s">
        <v>155</v>
      </c>
      <c r="E34" s="27" t="str">
        <f>VLOOKUP(C34,ReporteVoucher!$A$1:$AA$120,7,0)</f>
        <v>Camila Alejandra Diaz</v>
      </c>
      <c r="F34" s="28" t="s">
        <v>156</v>
      </c>
      <c r="G34" s="29">
        <f>VLOOKUP(C34,ReporteVoucher!$A$1:$AB$120,28,0)</f>
        <v>312454</v>
      </c>
      <c r="H34" s="30">
        <f t="shared" si="7"/>
        <v>0.05000096014</v>
      </c>
      <c r="I34" s="29">
        <f>VLOOKUP(C34,ReporteVoucher!$A$1:$AA$120,20,0)</f>
        <v>15623</v>
      </c>
      <c r="J34" s="29" t="s">
        <v>49</v>
      </c>
      <c r="K34" s="29" t="s">
        <v>50</v>
      </c>
      <c r="L34" s="31">
        <v>201.0</v>
      </c>
      <c r="M34" s="44">
        <v>226.0</v>
      </c>
      <c r="N34" s="45" t="s">
        <v>51</v>
      </c>
      <c r="O34" s="45" t="s">
        <v>54</v>
      </c>
      <c r="P34" s="45" t="s">
        <v>52</v>
      </c>
      <c r="Q34" s="46"/>
      <c r="R34" s="44">
        <v>312.0</v>
      </c>
      <c r="S34" s="45" t="s">
        <v>54</v>
      </c>
      <c r="T34" s="45" t="s">
        <v>54</v>
      </c>
      <c r="U34" s="45" t="s">
        <v>54</v>
      </c>
      <c r="V34" s="46"/>
      <c r="W34" s="44">
        <v>364.0</v>
      </c>
      <c r="X34" s="45" t="s">
        <v>54</v>
      </c>
      <c r="Y34" s="45" t="s">
        <v>54</v>
      </c>
      <c r="Z34" s="45" t="s">
        <v>54</v>
      </c>
      <c r="AA34" s="46"/>
      <c r="AB34" s="44">
        <v>420.0</v>
      </c>
      <c r="AC34" s="45" t="s">
        <v>54</v>
      </c>
      <c r="AD34" s="45" t="s">
        <v>54</v>
      </c>
      <c r="AE34" s="45" t="s">
        <v>54</v>
      </c>
      <c r="AF34" s="46"/>
      <c r="AG34" s="44">
        <v>474.0</v>
      </c>
      <c r="AH34" s="45" t="s">
        <v>54</v>
      </c>
      <c r="AI34" s="45" t="s">
        <v>54</v>
      </c>
      <c r="AJ34" s="45" t="s">
        <v>54</v>
      </c>
      <c r="AK34" s="46"/>
      <c r="AL34" s="47">
        <v>533.0</v>
      </c>
      <c r="AM34" s="45" t="s">
        <v>54</v>
      </c>
      <c r="AN34" s="45" t="s">
        <v>54</v>
      </c>
      <c r="AO34" s="45" t="s">
        <v>54</v>
      </c>
      <c r="AP34" s="46"/>
      <c r="AQ34" s="47">
        <v>584.0</v>
      </c>
      <c r="AR34" s="45" t="s">
        <v>54</v>
      </c>
      <c r="AS34" s="45" t="s">
        <v>54</v>
      </c>
      <c r="AT34" s="45" t="s">
        <v>54</v>
      </c>
      <c r="AU34" s="46" t="s">
        <v>54</v>
      </c>
      <c r="AV34" s="44">
        <v>640.0</v>
      </c>
      <c r="AW34" s="45" t="s">
        <v>54</v>
      </c>
      <c r="AX34" s="45" t="s">
        <v>54</v>
      </c>
      <c r="AY34" s="45" t="s">
        <v>54</v>
      </c>
      <c r="AZ34" s="46" t="s">
        <v>54</v>
      </c>
      <c r="BA34" s="44">
        <v>695.0</v>
      </c>
      <c r="BB34" s="45" t="s">
        <v>54</v>
      </c>
      <c r="BC34" s="45" t="s">
        <v>54</v>
      </c>
      <c r="BD34" s="45" t="s">
        <v>54</v>
      </c>
      <c r="BE34" s="46"/>
      <c r="BF34" s="47">
        <v>767.0</v>
      </c>
      <c r="BG34" s="45"/>
      <c r="BH34" s="45" t="s">
        <v>52</v>
      </c>
      <c r="BI34" s="45" t="s">
        <v>52</v>
      </c>
      <c r="BJ34" s="46"/>
      <c r="BK34" s="44"/>
      <c r="BL34" s="45"/>
      <c r="BM34" s="45"/>
      <c r="BN34" s="45"/>
      <c r="BO34" s="46"/>
      <c r="BP34" s="44"/>
      <c r="BQ34" s="45"/>
      <c r="BR34" s="45"/>
      <c r="BS34" s="45"/>
      <c r="BT34" s="46"/>
      <c r="BU34" s="36">
        <f t="shared" si="2"/>
        <v>127</v>
      </c>
      <c r="BV34" s="37" t="str">
        <f t="shared" si="3"/>
        <v>Abril</v>
      </c>
      <c r="BW34" s="37">
        <f t="shared" si="4"/>
        <v>45020</v>
      </c>
      <c r="BX34" s="37">
        <v>44743.0</v>
      </c>
      <c r="BY34" s="39">
        <v>44561.0</v>
      </c>
      <c r="BZ34" s="37">
        <f t="shared" si="5"/>
        <v>44741</v>
      </c>
      <c r="CA34" s="39">
        <v>44840.0</v>
      </c>
      <c r="CB34" s="37">
        <f t="shared" si="6"/>
        <v>45020</v>
      </c>
      <c r="CC34" s="48"/>
      <c r="CD34" s="26" t="s">
        <v>157</v>
      </c>
    </row>
    <row r="35" ht="15.0" customHeight="1">
      <c r="A35" s="49"/>
      <c r="B35" s="24">
        <v>31.0</v>
      </c>
      <c r="C35" s="25">
        <v>6107.0</v>
      </c>
      <c r="D35" s="26" t="s">
        <v>158</v>
      </c>
      <c r="E35" s="27" t="str">
        <f>VLOOKUP(C35,ReporteVoucher!$A$1:$AA$120,7,0)</f>
        <v>Elena Paz Aravena</v>
      </c>
      <c r="F35" s="28" t="s">
        <v>159</v>
      </c>
      <c r="G35" s="29">
        <f>VLOOKUP(C35,ReporteVoucher!$A$1:$AB$120,28,0)</f>
        <v>314981</v>
      </c>
      <c r="H35" s="30">
        <f t="shared" si="7"/>
        <v>0.07000104768</v>
      </c>
      <c r="I35" s="29">
        <f>VLOOKUP(C35,ReporteVoucher!$A$1:$AA$120,20,0)</f>
        <v>22049</v>
      </c>
      <c r="J35" s="29" t="s">
        <v>49</v>
      </c>
      <c r="K35" s="29" t="s">
        <v>50</v>
      </c>
      <c r="L35" s="31">
        <v>198.0</v>
      </c>
      <c r="M35" s="44">
        <v>258.0</v>
      </c>
      <c r="N35" s="45" t="s">
        <v>51</v>
      </c>
      <c r="O35" s="73" t="s">
        <v>77</v>
      </c>
      <c r="P35" s="45" t="s">
        <v>51</v>
      </c>
      <c r="Q35" s="46" t="s">
        <v>53</v>
      </c>
      <c r="R35" s="44">
        <v>313.0</v>
      </c>
      <c r="S35" s="45" t="s">
        <v>54</v>
      </c>
      <c r="T35" s="45" t="s">
        <v>52</v>
      </c>
      <c r="U35" s="45" t="s">
        <v>54</v>
      </c>
      <c r="V35" s="46" t="s">
        <v>53</v>
      </c>
      <c r="W35" s="44">
        <v>365.0</v>
      </c>
      <c r="X35" s="45" t="s">
        <v>52</v>
      </c>
      <c r="Y35" s="45" t="s">
        <v>52</v>
      </c>
      <c r="Z35" s="45" t="s">
        <v>54</v>
      </c>
      <c r="AA35" s="46" t="s">
        <v>53</v>
      </c>
      <c r="AB35" s="44">
        <v>421.0</v>
      </c>
      <c r="AC35" s="45" t="s">
        <v>54</v>
      </c>
      <c r="AD35" s="45" t="s">
        <v>59</v>
      </c>
      <c r="AE35" s="45" t="s">
        <v>54</v>
      </c>
      <c r="AF35" s="46" t="s">
        <v>53</v>
      </c>
      <c r="AG35" s="44">
        <v>475.0</v>
      </c>
      <c r="AH35" s="45" t="s">
        <v>52</v>
      </c>
      <c r="AI35" s="45" t="s">
        <v>52</v>
      </c>
      <c r="AJ35" s="45" t="s">
        <v>54</v>
      </c>
      <c r="AK35" s="46" t="s">
        <v>53</v>
      </c>
      <c r="AL35" s="47">
        <v>534.0</v>
      </c>
      <c r="AM35" s="45" t="s">
        <v>52</v>
      </c>
      <c r="AN35" s="45" t="s">
        <v>54</v>
      </c>
      <c r="AO35" s="45" t="s">
        <v>54</v>
      </c>
      <c r="AP35" s="46" t="s">
        <v>53</v>
      </c>
      <c r="AQ35" s="47">
        <v>585.0</v>
      </c>
      <c r="AR35" s="45" t="s">
        <v>52</v>
      </c>
      <c r="AS35" s="45" t="s">
        <v>54</v>
      </c>
      <c r="AT35" s="45" t="s">
        <v>54</v>
      </c>
      <c r="AU35" s="46" t="s">
        <v>53</v>
      </c>
      <c r="AV35" s="44">
        <v>641.0</v>
      </c>
      <c r="AW35" s="45" t="s">
        <v>52</v>
      </c>
      <c r="AX35" s="45" t="s">
        <v>54</v>
      </c>
      <c r="AY35" s="45" t="s">
        <v>54</v>
      </c>
      <c r="AZ35" s="46" t="s">
        <v>53</v>
      </c>
      <c r="BA35" s="44">
        <v>696.0</v>
      </c>
      <c r="BB35" s="46" t="s">
        <v>53</v>
      </c>
      <c r="BC35" s="45"/>
      <c r="BD35" s="45"/>
      <c r="BE35" s="46"/>
      <c r="BF35" s="47">
        <v>768.0</v>
      </c>
      <c r="BG35" s="46" t="s">
        <v>53</v>
      </c>
      <c r="BH35" s="45"/>
      <c r="BI35" s="45"/>
      <c r="BJ35" s="46"/>
      <c r="BK35" s="44"/>
      <c r="BL35" s="46" t="s">
        <v>53</v>
      </c>
      <c r="BM35" s="45"/>
      <c r="BN35" s="45"/>
      <c r="BO35" s="46"/>
      <c r="BP35" s="44"/>
      <c r="BQ35" s="45"/>
      <c r="BR35" s="45"/>
      <c r="BS35" s="45"/>
      <c r="BT35" s="46" t="s">
        <v>53</v>
      </c>
      <c r="BU35" s="36">
        <f t="shared" si="2"/>
        <v>-2</v>
      </c>
      <c r="BV35" s="37" t="str">
        <f t="shared" si="3"/>
        <v>Noviembre</v>
      </c>
      <c r="BW35" s="37">
        <f t="shared" si="4"/>
        <v>44891</v>
      </c>
      <c r="BX35" s="37">
        <v>44652.0</v>
      </c>
      <c r="BY35" s="39">
        <v>44711.0</v>
      </c>
      <c r="BZ35" s="37">
        <f t="shared" si="5"/>
        <v>44891</v>
      </c>
      <c r="CA35" s="39"/>
      <c r="CB35" s="37" t="str">
        <f t="shared" si="6"/>
        <v/>
      </c>
      <c r="CC35" s="48"/>
      <c r="CD35" s="26" t="s">
        <v>160</v>
      </c>
    </row>
    <row r="36" ht="15.75" customHeight="1">
      <c r="A36" s="49"/>
      <c r="B36" s="74">
        <v>32.0</v>
      </c>
      <c r="C36" s="25">
        <v>6106.0</v>
      </c>
      <c r="D36" s="26" t="s">
        <v>161</v>
      </c>
      <c r="E36" s="27" t="str">
        <f>VLOOKUP(C36,ReporteVoucher!$A$1:$AA$120,7,0)</f>
        <v>Monica Patricia Abasolo</v>
      </c>
      <c r="F36" s="28" t="s">
        <v>162</v>
      </c>
      <c r="G36" s="29">
        <f>VLOOKUP(C36,ReporteVoucher!$A$1:$AB$120,28,0)</f>
        <v>600000</v>
      </c>
      <c r="H36" s="30">
        <f t="shared" si="7"/>
        <v>0.07</v>
      </c>
      <c r="I36" s="29">
        <f>VLOOKUP(C36,ReporteVoucher!$A$1:$AA$120,20,0)</f>
        <v>42000</v>
      </c>
      <c r="J36" s="29" t="s">
        <v>49</v>
      </c>
      <c r="K36" s="29" t="s">
        <v>50</v>
      </c>
      <c r="L36" s="31">
        <v>203.0</v>
      </c>
      <c r="M36" s="44">
        <v>232.0</v>
      </c>
      <c r="N36" s="45"/>
      <c r="O36" s="45" t="s">
        <v>52</v>
      </c>
      <c r="P36" s="45" t="s">
        <v>52</v>
      </c>
      <c r="Q36" s="46"/>
      <c r="R36" s="44">
        <v>314.0</v>
      </c>
      <c r="S36" s="45"/>
      <c r="T36" s="45" t="s">
        <v>54</v>
      </c>
      <c r="U36" s="45" t="s">
        <v>54</v>
      </c>
      <c r="V36" s="46" t="s">
        <v>54</v>
      </c>
      <c r="W36" s="44">
        <v>366.0</v>
      </c>
      <c r="X36" s="45"/>
      <c r="Y36" s="45" t="s">
        <v>54</v>
      </c>
      <c r="Z36" s="45" t="s">
        <v>54</v>
      </c>
      <c r="AA36" s="46" t="s">
        <v>54</v>
      </c>
      <c r="AB36" s="44">
        <v>422.0</v>
      </c>
      <c r="AC36" s="45"/>
      <c r="AD36" s="45" t="s">
        <v>54</v>
      </c>
      <c r="AE36" s="45" t="s">
        <v>54</v>
      </c>
      <c r="AF36" s="46" t="s">
        <v>52</v>
      </c>
      <c r="AG36" s="44">
        <v>476.0</v>
      </c>
      <c r="AH36" s="45" t="s">
        <v>54</v>
      </c>
      <c r="AI36" s="45" t="s">
        <v>54</v>
      </c>
      <c r="AJ36" s="45" t="s">
        <v>54</v>
      </c>
      <c r="AK36" s="46"/>
      <c r="AL36" s="47">
        <v>535.0</v>
      </c>
      <c r="AM36" s="45" t="s">
        <v>54</v>
      </c>
      <c r="AN36" s="45" t="s">
        <v>54</v>
      </c>
      <c r="AO36" s="45" t="s">
        <v>54</v>
      </c>
      <c r="AP36" s="46" t="s">
        <v>54</v>
      </c>
      <c r="AQ36" s="47">
        <v>586.0</v>
      </c>
      <c r="AR36" s="45" t="s">
        <v>54</v>
      </c>
      <c r="AS36" s="45" t="s">
        <v>54</v>
      </c>
      <c r="AT36" s="45" t="s">
        <v>54</v>
      </c>
      <c r="AU36" s="46" t="s">
        <v>54</v>
      </c>
      <c r="AV36" s="44">
        <v>642.0</v>
      </c>
      <c r="AW36" s="45" t="s">
        <v>54</v>
      </c>
      <c r="AX36" s="45" t="s">
        <v>54</v>
      </c>
      <c r="AY36" s="45" t="s">
        <v>54</v>
      </c>
      <c r="AZ36" s="46" t="s">
        <v>54</v>
      </c>
      <c r="BA36" s="44">
        <v>697.0</v>
      </c>
      <c r="BB36" s="45" t="s">
        <v>52</v>
      </c>
      <c r="BC36" s="45" t="s">
        <v>52</v>
      </c>
      <c r="BD36" s="45" t="s">
        <v>52</v>
      </c>
      <c r="BE36" s="46" t="s">
        <v>52</v>
      </c>
      <c r="BF36" s="47">
        <v>769.0</v>
      </c>
      <c r="BG36" s="45"/>
      <c r="BH36" s="45"/>
      <c r="BI36" s="45"/>
      <c r="BJ36" s="46"/>
      <c r="BK36" s="44"/>
      <c r="BL36" s="45"/>
      <c r="BM36" s="45"/>
      <c r="BN36" s="45"/>
      <c r="BO36" s="46"/>
      <c r="BP36" s="44"/>
      <c r="BQ36" s="45"/>
      <c r="BR36" s="45"/>
      <c r="BS36" s="45"/>
      <c r="BT36" s="46"/>
      <c r="BU36" s="36">
        <f t="shared" si="2"/>
        <v>-7</v>
      </c>
      <c r="BV36" s="37" t="str">
        <f t="shared" si="3"/>
        <v>Noviembre</v>
      </c>
      <c r="BW36" s="37">
        <f t="shared" si="4"/>
        <v>44886</v>
      </c>
      <c r="BX36" s="37">
        <v>44621.0</v>
      </c>
      <c r="BY36" s="39">
        <v>44706.0</v>
      </c>
      <c r="BZ36" s="37">
        <f t="shared" si="5"/>
        <v>44886</v>
      </c>
      <c r="CA36" s="39"/>
      <c r="CB36" s="37" t="str">
        <f t="shared" si="6"/>
        <v/>
      </c>
      <c r="CC36" s="48"/>
      <c r="CD36" s="26" t="s">
        <v>163</v>
      </c>
    </row>
    <row r="37" ht="15.0" customHeight="1">
      <c r="A37" s="49"/>
      <c r="B37" s="43">
        <v>33.0</v>
      </c>
      <c r="C37" s="25">
        <v>6078.0</v>
      </c>
      <c r="D37" s="26" t="s">
        <v>164</v>
      </c>
      <c r="E37" s="27" t="str">
        <f>VLOOKUP(C37,ReporteVoucher!$A$1:$AA$120,7,0)</f>
        <v>Cristobal Enrique Inostroza</v>
      </c>
      <c r="F37" s="28" t="s">
        <v>165</v>
      </c>
      <c r="G37" s="29">
        <f>VLOOKUP(C37,ReporteVoucher!$A$1:$AB$120,28,0)</f>
        <v>342255</v>
      </c>
      <c r="H37" s="30">
        <f t="shared" si="7"/>
        <v>0.05000073045</v>
      </c>
      <c r="I37" s="29">
        <f>VLOOKUP(C37,ReporteVoucher!$A$1:$AA$120,20,0)</f>
        <v>17113</v>
      </c>
      <c r="J37" s="29" t="s">
        <v>49</v>
      </c>
      <c r="K37" s="29" t="s">
        <v>50</v>
      </c>
      <c r="L37" s="31">
        <v>215.0</v>
      </c>
      <c r="M37" s="44">
        <v>259.0</v>
      </c>
      <c r="N37" s="45"/>
      <c r="O37" s="45"/>
      <c r="P37" s="45"/>
      <c r="Q37" s="46"/>
      <c r="R37" s="44">
        <v>315.0</v>
      </c>
      <c r="S37" s="45" t="s">
        <v>54</v>
      </c>
      <c r="T37" s="45" t="s">
        <v>54</v>
      </c>
      <c r="U37" s="45" t="s">
        <v>54</v>
      </c>
      <c r="V37" s="46" t="s">
        <v>54</v>
      </c>
      <c r="W37" s="44">
        <v>367.0</v>
      </c>
      <c r="X37" s="45" t="s">
        <v>54</v>
      </c>
      <c r="Y37" s="45" t="s">
        <v>52</v>
      </c>
      <c r="Z37" s="45" t="s">
        <v>59</v>
      </c>
      <c r="AA37" s="46" t="s">
        <v>52</v>
      </c>
      <c r="AB37" s="44">
        <v>423.0</v>
      </c>
      <c r="AC37" s="45" t="s">
        <v>52</v>
      </c>
      <c r="AD37" s="45" t="s">
        <v>51</v>
      </c>
      <c r="AE37" s="45" t="s">
        <v>51</v>
      </c>
      <c r="AF37" s="46" t="s">
        <v>51</v>
      </c>
      <c r="AG37" s="44">
        <v>477.0</v>
      </c>
      <c r="AH37" s="45" t="s">
        <v>52</v>
      </c>
      <c r="AI37" s="45" t="s">
        <v>54</v>
      </c>
      <c r="AJ37" s="45" t="s">
        <v>54</v>
      </c>
      <c r="AK37" s="46"/>
      <c r="AL37" s="47">
        <v>536.0</v>
      </c>
      <c r="AM37" s="45" t="s">
        <v>54</v>
      </c>
      <c r="AN37" s="45" t="s">
        <v>52</v>
      </c>
      <c r="AO37" s="45" t="s">
        <v>54</v>
      </c>
      <c r="AP37" s="46" t="s">
        <v>54</v>
      </c>
      <c r="AQ37" s="47">
        <v>587.0</v>
      </c>
      <c r="AR37" s="45" t="s">
        <v>54</v>
      </c>
      <c r="AS37" s="45" t="s">
        <v>54</v>
      </c>
      <c r="AT37" s="45" t="s">
        <v>54</v>
      </c>
      <c r="AU37" s="46" t="s">
        <v>54</v>
      </c>
      <c r="AV37" s="44">
        <v>643.0</v>
      </c>
      <c r="AW37" s="45" t="s">
        <v>54</v>
      </c>
      <c r="AX37" s="45" t="s">
        <v>54</v>
      </c>
      <c r="AY37" s="45" t="s">
        <v>54</v>
      </c>
      <c r="AZ37" s="46" t="s">
        <v>54</v>
      </c>
      <c r="BA37" s="44">
        <v>698.0</v>
      </c>
      <c r="BB37" s="45" t="s">
        <v>54</v>
      </c>
      <c r="BC37" s="45" t="s">
        <v>54</v>
      </c>
      <c r="BD37" s="45" t="s">
        <v>54</v>
      </c>
      <c r="BE37" s="46" t="s">
        <v>54</v>
      </c>
      <c r="BF37" s="47">
        <v>770.0</v>
      </c>
      <c r="BG37" s="45" t="s">
        <v>54</v>
      </c>
      <c r="BH37" s="45" t="s">
        <v>52</v>
      </c>
      <c r="BI37" s="45" t="s">
        <v>52</v>
      </c>
      <c r="BJ37" s="46" t="s">
        <v>52</v>
      </c>
      <c r="BK37" s="44"/>
      <c r="BL37" s="45"/>
      <c r="BM37" s="45"/>
      <c r="BN37" s="45"/>
      <c r="BO37" s="46"/>
      <c r="BP37" s="44"/>
      <c r="BQ37" s="45"/>
      <c r="BR37" s="45"/>
      <c r="BS37" s="45"/>
      <c r="BT37" s="46"/>
      <c r="BU37" s="36">
        <f t="shared" si="2"/>
        <v>83</v>
      </c>
      <c r="BV37" s="37" t="str">
        <f t="shared" si="3"/>
        <v>Febrero</v>
      </c>
      <c r="BW37" s="37">
        <f t="shared" si="4"/>
        <v>44976</v>
      </c>
      <c r="BX37" s="37">
        <v>44682.0</v>
      </c>
      <c r="BY37" s="39">
        <v>44796.0</v>
      </c>
      <c r="BZ37" s="37">
        <f t="shared" si="5"/>
        <v>44976</v>
      </c>
      <c r="CA37" s="39"/>
      <c r="CB37" s="37" t="str">
        <f t="shared" si="6"/>
        <v/>
      </c>
      <c r="CC37" s="48"/>
      <c r="CD37" s="26" t="s">
        <v>166</v>
      </c>
    </row>
    <row r="38" ht="16.5" customHeight="1">
      <c r="A38" s="49"/>
      <c r="B38" s="75">
        <v>34.0</v>
      </c>
      <c r="C38" s="25">
        <v>6085.0</v>
      </c>
      <c r="D38" s="26" t="s">
        <v>167</v>
      </c>
      <c r="E38" s="27" t="str">
        <f>VLOOKUP(C38,ReporteVoucher!$A$1:$AA$120,7,0)</f>
        <v>Cristobal Enrique Inostroza</v>
      </c>
      <c r="F38" s="28" t="s">
        <v>168</v>
      </c>
      <c r="G38" s="29">
        <f>VLOOKUP(C38,ReporteVoucher!$A$1:$AB$120,28,0)</f>
        <v>342255</v>
      </c>
      <c r="H38" s="30">
        <f t="shared" si="7"/>
        <v>0.05000073045</v>
      </c>
      <c r="I38" s="29">
        <f>VLOOKUP(C38,ReporteVoucher!$A$1:$AA$120,20,0)</f>
        <v>17113</v>
      </c>
      <c r="J38" s="29" t="s">
        <v>49</v>
      </c>
      <c r="K38" s="29" t="s">
        <v>50</v>
      </c>
      <c r="L38" s="31">
        <v>214.0</v>
      </c>
      <c r="M38" s="44">
        <v>242.0</v>
      </c>
      <c r="N38" s="45"/>
      <c r="O38" s="45" t="s">
        <v>52</v>
      </c>
      <c r="P38" s="45" t="s">
        <v>52</v>
      </c>
      <c r="Q38" s="46"/>
      <c r="R38" s="44">
        <v>316.0</v>
      </c>
      <c r="S38" s="76" t="s">
        <v>54</v>
      </c>
      <c r="T38" s="45" t="s">
        <v>52</v>
      </c>
      <c r="U38" s="45" t="s">
        <v>52</v>
      </c>
      <c r="V38" s="46" t="s">
        <v>52</v>
      </c>
      <c r="W38" s="44">
        <v>368.0</v>
      </c>
      <c r="X38" s="45" t="s">
        <v>54</v>
      </c>
      <c r="Y38" s="45" t="s">
        <v>52</v>
      </c>
      <c r="Z38" s="45" t="s">
        <v>52</v>
      </c>
      <c r="AA38" s="46" t="s">
        <v>52</v>
      </c>
      <c r="AB38" s="44">
        <v>424.0</v>
      </c>
      <c r="AC38" s="45"/>
      <c r="AD38" s="45"/>
      <c r="AE38" s="45"/>
      <c r="AF38" s="46"/>
      <c r="AG38" s="44">
        <v>478.0</v>
      </c>
      <c r="AH38" s="45" t="s">
        <v>54</v>
      </c>
      <c r="AI38" s="45" t="s">
        <v>54</v>
      </c>
      <c r="AJ38" s="45" t="s">
        <v>54</v>
      </c>
      <c r="AK38" s="46" t="s">
        <v>54</v>
      </c>
      <c r="AL38" s="47">
        <v>537.0</v>
      </c>
      <c r="AM38" s="45" t="s">
        <v>54</v>
      </c>
      <c r="AN38" s="45" t="s">
        <v>54</v>
      </c>
      <c r="AO38" s="45" t="s">
        <v>54</v>
      </c>
      <c r="AP38" s="46" t="s">
        <v>54</v>
      </c>
      <c r="AQ38" s="47">
        <v>588.0</v>
      </c>
      <c r="AR38" s="45" t="s">
        <v>54</v>
      </c>
      <c r="AS38" s="45" t="s">
        <v>54</v>
      </c>
      <c r="AT38" s="45" t="s">
        <v>54</v>
      </c>
      <c r="AU38" s="46" t="s">
        <v>54</v>
      </c>
      <c r="AV38" s="44">
        <v>644.0</v>
      </c>
      <c r="AW38" s="45" t="s">
        <v>54</v>
      </c>
      <c r="AX38" s="45" t="s">
        <v>54</v>
      </c>
      <c r="AY38" s="45" t="s">
        <v>54</v>
      </c>
      <c r="AZ38" s="46" t="s">
        <v>54</v>
      </c>
      <c r="BA38" s="44">
        <v>699.0</v>
      </c>
      <c r="BB38" s="45" t="s">
        <v>54</v>
      </c>
      <c r="BC38" s="45" t="s">
        <v>54</v>
      </c>
      <c r="BD38" s="45" t="s">
        <v>54</v>
      </c>
      <c r="BE38" s="46" t="s">
        <v>54</v>
      </c>
      <c r="BF38" s="47">
        <v>771.0</v>
      </c>
      <c r="BG38" s="45" t="s">
        <v>54</v>
      </c>
      <c r="BH38" s="45" t="s">
        <v>52</v>
      </c>
      <c r="BI38" s="45" t="s">
        <v>52</v>
      </c>
      <c r="BJ38" s="46" t="s">
        <v>52</v>
      </c>
      <c r="BK38" s="44"/>
      <c r="BL38" s="45"/>
      <c r="BM38" s="45"/>
      <c r="BN38" s="45"/>
      <c r="BO38" s="46"/>
      <c r="BP38" s="44"/>
      <c r="BQ38" s="45"/>
      <c r="BR38" s="45"/>
      <c r="BS38" s="45"/>
      <c r="BT38" s="46"/>
      <c r="BU38" s="36">
        <f t="shared" si="2"/>
        <v>76</v>
      </c>
      <c r="BV38" s="37" t="str">
        <f t="shared" si="3"/>
        <v>Febrero</v>
      </c>
      <c r="BW38" s="37">
        <f t="shared" si="4"/>
        <v>44969</v>
      </c>
      <c r="BX38" s="37">
        <v>44682.0</v>
      </c>
      <c r="BY38" s="39">
        <v>44789.0</v>
      </c>
      <c r="BZ38" s="37">
        <f t="shared" si="5"/>
        <v>44969</v>
      </c>
      <c r="CA38" s="39"/>
      <c r="CB38" s="37" t="str">
        <f t="shared" si="6"/>
        <v/>
      </c>
      <c r="CC38" s="48"/>
      <c r="CD38" s="26" t="s">
        <v>169</v>
      </c>
    </row>
    <row r="39" ht="15.0" customHeight="1">
      <c r="A39" s="49"/>
      <c r="B39" s="24">
        <v>35.0</v>
      </c>
      <c r="C39" s="25">
        <v>6111.0</v>
      </c>
      <c r="D39" s="26" t="s">
        <v>170</v>
      </c>
      <c r="E39" s="27" t="str">
        <f>VLOOKUP(C39,ReporteVoucher!$A$1:$AA$120,7,0)</f>
        <v>Pamela Alejandra Vargas</v>
      </c>
      <c r="F39" s="28" t="s">
        <v>171</v>
      </c>
      <c r="G39" s="29">
        <f>VLOOKUP(C39,ReporteVoucher!$A$1:$AB$120,28,0)</f>
        <v>456340</v>
      </c>
      <c r="H39" s="30">
        <f t="shared" si="7"/>
        <v>0.07000043827</v>
      </c>
      <c r="I39" s="29">
        <f>VLOOKUP(C39,ReporteVoucher!$A$1:$AA$120,20,0)</f>
        <v>31944</v>
      </c>
      <c r="J39" s="29" t="s">
        <v>49</v>
      </c>
      <c r="K39" s="29" t="s">
        <v>50</v>
      </c>
      <c r="L39" s="31">
        <v>197.0</v>
      </c>
      <c r="M39" s="44">
        <v>235.0</v>
      </c>
      <c r="N39" s="45"/>
      <c r="O39" s="45"/>
      <c r="P39" s="45" t="s">
        <v>52</v>
      </c>
      <c r="Q39" s="46" t="s">
        <v>77</v>
      </c>
      <c r="R39" s="44">
        <v>318.0</v>
      </c>
      <c r="S39" s="45" t="s">
        <v>143</v>
      </c>
      <c r="T39" s="45" t="s">
        <v>54</v>
      </c>
      <c r="U39" s="45" t="s">
        <v>54</v>
      </c>
      <c r="V39" s="46" t="s">
        <v>54</v>
      </c>
      <c r="W39" s="44">
        <v>369.0</v>
      </c>
      <c r="X39" s="45" t="s">
        <v>78</v>
      </c>
      <c r="Y39" s="45" t="s">
        <v>52</v>
      </c>
      <c r="Z39" s="45" t="s">
        <v>54</v>
      </c>
      <c r="AA39" s="46" t="s">
        <v>52</v>
      </c>
      <c r="AB39" s="44">
        <v>425.0</v>
      </c>
      <c r="AC39" s="45" t="s">
        <v>78</v>
      </c>
      <c r="AD39" s="45" t="s">
        <v>54</v>
      </c>
      <c r="AE39" s="45" t="s">
        <v>54</v>
      </c>
      <c r="AF39" s="46" t="s">
        <v>54</v>
      </c>
      <c r="AG39" s="44">
        <v>480.0</v>
      </c>
      <c r="AH39" s="45" t="s">
        <v>78</v>
      </c>
      <c r="AI39" s="45" t="s">
        <v>54</v>
      </c>
      <c r="AJ39" s="45" t="s">
        <v>54</v>
      </c>
      <c r="AK39" s="46" t="s">
        <v>54</v>
      </c>
      <c r="AL39" s="47">
        <v>538.0</v>
      </c>
      <c r="AM39" s="45" t="s">
        <v>78</v>
      </c>
      <c r="AN39" s="45" t="s">
        <v>54</v>
      </c>
      <c r="AO39" s="45" t="s">
        <v>54</v>
      </c>
      <c r="AP39" s="46" t="s">
        <v>54</v>
      </c>
      <c r="AQ39" s="47">
        <v>589.0</v>
      </c>
      <c r="AR39" s="45" t="s">
        <v>143</v>
      </c>
      <c r="AS39" s="45" t="s">
        <v>54</v>
      </c>
      <c r="AT39" s="45" t="s">
        <v>54</v>
      </c>
      <c r="AU39" s="46" t="s">
        <v>54</v>
      </c>
      <c r="AV39" s="44">
        <v>645.0</v>
      </c>
      <c r="AW39" s="45" t="s">
        <v>78</v>
      </c>
      <c r="AX39" s="45" t="s">
        <v>52</v>
      </c>
      <c r="AY39" s="45" t="s">
        <v>54</v>
      </c>
      <c r="AZ39" s="46" t="s">
        <v>52</v>
      </c>
      <c r="BA39" s="44">
        <v>700.0</v>
      </c>
      <c r="BB39" s="45" t="s">
        <v>78</v>
      </c>
      <c r="BC39" s="45"/>
      <c r="BD39" s="45"/>
      <c r="BE39" s="46"/>
      <c r="BF39" s="47">
        <v>772.0</v>
      </c>
      <c r="BG39" s="45" t="s">
        <v>78</v>
      </c>
      <c r="BH39" s="45"/>
      <c r="BI39" s="45"/>
      <c r="BJ39" s="46"/>
      <c r="BK39" s="44"/>
      <c r="BL39" s="45" t="s">
        <v>78</v>
      </c>
      <c r="BM39" s="45"/>
      <c r="BN39" s="45"/>
      <c r="BO39" s="46"/>
      <c r="BP39" s="44"/>
      <c r="BQ39" s="45" t="s">
        <v>78</v>
      </c>
      <c r="BR39" s="45"/>
      <c r="BS39" s="45"/>
      <c r="BT39" s="46"/>
      <c r="BU39" s="36">
        <f t="shared" si="2"/>
        <v>-29</v>
      </c>
      <c r="BV39" s="37" t="str">
        <f t="shared" si="3"/>
        <v>Octubre</v>
      </c>
      <c r="BW39" s="37">
        <f t="shared" si="4"/>
        <v>44864</v>
      </c>
      <c r="BX39" s="37">
        <v>44682.0</v>
      </c>
      <c r="BY39" s="39">
        <v>44684.0</v>
      </c>
      <c r="BZ39" s="37">
        <f t="shared" si="5"/>
        <v>44864</v>
      </c>
      <c r="CA39" s="39"/>
      <c r="CB39" s="37" t="str">
        <f t="shared" si="6"/>
        <v/>
      </c>
      <c r="CC39" s="48"/>
      <c r="CD39" s="26" t="s">
        <v>172</v>
      </c>
    </row>
    <row r="40" ht="15.0" customHeight="1">
      <c r="A40" s="49" t="s">
        <v>86</v>
      </c>
      <c r="B40" s="43">
        <v>36.0</v>
      </c>
      <c r="C40" s="25">
        <v>6089.0</v>
      </c>
      <c r="D40" s="26" t="s">
        <v>173</v>
      </c>
      <c r="E40" s="27" t="str">
        <f>VLOOKUP(C40,ReporteVoucher!$A$1:$AA$120,7,0)</f>
        <v>Alfredo Santamaría</v>
      </c>
      <c r="F40" s="28" t="s">
        <v>174</v>
      </c>
      <c r="G40" s="29">
        <f>VLOOKUP(C40,ReporteVoucher!$A$1:$AB$120,28,0)</f>
        <v>477755</v>
      </c>
      <c r="H40" s="30">
        <f t="shared" si="7"/>
        <v>0.07000031397</v>
      </c>
      <c r="I40" s="29">
        <f>VLOOKUP(C40,ReporteVoucher!$A$1:$AA$120,20,0)</f>
        <v>33443</v>
      </c>
      <c r="J40" s="29" t="s">
        <v>49</v>
      </c>
      <c r="K40" s="29" t="s">
        <v>50</v>
      </c>
      <c r="L40" s="31">
        <v>206.0</v>
      </c>
      <c r="M40" s="44">
        <v>254.0</v>
      </c>
      <c r="N40" s="45" t="s">
        <v>77</v>
      </c>
      <c r="O40" s="45" t="s">
        <v>52</v>
      </c>
      <c r="P40" s="45" t="s">
        <v>52</v>
      </c>
      <c r="Q40" s="46"/>
      <c r="R40" s="44">
        <v>319.0</v>
      </c>
      <c r="S40" s="45" t="s">
        <v>54</v>
      </c>
      <c r="T40" s="45" t="s">
        <v>54</v>
      </c>
      <c r="U40" s="45" t="s">
        <v>52</v>
      </c>
      <c r="V40" s="46" t="s">
        <v>54</v>
      </c>
      <c r="W40" s="44">
        <v>370.0</v>
      </c>
      <c r="X40" s="45" t="s">
        <v>52</v>
      </c>
      <c r="Y40" s="45" t="s">
        <v>54</v>
      </c>
      <c r="Z40" s="45" t="s">
        <v>54</v>
      </c>
      <c r="AA40" s="46" t="s">
        <v>54</v>
      </c>
      <c r="AB40" s="44">
        <v>426.0</v>
      </c>
      <c r="AC40" s="45"/>
      <c r="AD40" s="45" t="s">
        <v>54</v>
      </c>
      <c r="AE40" s="45" t="s">
        <v>54</v>
      </c>
      <c r="AF40" s="46" t="s">
        <v>54</v>
      </c>
      <c r="AG40" s="44">
        <v>495.0</v>
      </c>
      <c r="AH40" s="45"/>
      <c r="AI40" s="45" t="s">
        <v>54</v>
      </c>
      <c r="AJ40" s="45" t="s">
        <v>54</v>
      </c>
      <c r="AK40" s="46" t="s">
        <v>54</v>
      </c>
      <c r="AL40" s="44">
        <v>509.0</v>
      </c>
      <c r="AM40" s="45" t="s">
        <v>54</v>
      </c>
      <c r="AN40" s="45" t="s">
        <v>52</v>
      </c>
      <c r="AO40" s="45" t="s">
        <v>52</v>
      </c>
      <c r="AP40" s="46" t="s">
        <v>52</v>
      </c>
      <c r="AQ40" s="44">
        <v>590.0</v>
      </c>
      <c r="AR40" s="45" t="s">
        <v>54</v>
      </c>
      <c r="AS40" s="45" t="s">
        <v>54</v>
      </c>
      <c r="AT40" s="45" t="s">
        <v>54</v>
      </c>
      <c r="AU40" s="46" t="s">
        <v>54</v>
      </c>
      <c r="AV40" s="47">
        <v>646.0</v>
      </c>
      <c r="AW40" s="45" t="s">
        <v>54</v>
      </c>
      <c r="AX40" s="45" t="s">
        <v>54</v>
      </c>
      <c r="AY40" s="45" t="s">
        <v>54</v>
      </c>
      <c r="AZ40" s="46" t="s">
        <v>54</v>
      </c>
      <c r="BA40" s="44">
        <v>704.0</v>
      </c>
      <c r="BB40" s="45" t="s">
        <v>73</v>
      </c>
      <c r="BC40" s="45" t="s">
        <v>54</v>
      </c>
      <c r="BD40" s="45" t="s">
        <v>54</v>
      </c>
      <c r="BE40" s="46" t="s">
        <v>54</v>
      </c>
      <c r="BF40" s="47">
        <v>773.0</v>
      </c>
      <c r="BG40" s="45" t="s">
        <v>52</v>
      </c>
      <c r="BH40" s="45" t="s">
        <v>54</v>
      </c>
      <c r="BI40" s="45" t="s">
        <v>54</v>
      </c>
      <c r="BJ40" s="46" t="s">
        <v>52</v>
      </c>
      <c r="BK40" s="44"/>
      <c r="BL40" s="45"/>
      <c r="BM40" s="45"/>
      <c r="BN40" s="45"/>
      <c r="BO40" s="46"/>
      <c r="BP40" s="44"/>
      <c r="BQ40" s="45"/>
      <c r="BR40" s="45"/>
      <c r="BS40" s="45"/>
      <c r="BT40" s="46"/>
      <c r="BU40" s="36">
        <f t="shared" si="2"/>
        <v>112</v>
      </c>
      <c r="BV40" s="37" t="str">
        <f t="shared" si="3"/>
        <v>Marzo</v>
      </c>
      <c r="BW40" s="37">
        <f t="shared" si="4"/>
        <v>45005</v>
      </c>
      <c r="BX40" s="37">
        <v>44743.0</v>
      </c>
      <c r="BY40" s="39">
        <v>44825.0</v>
      </c>
      <c r="BZ40" s="37">
        <f t="shared" si="5"/>
        <v>45005</v>
      </c>
      <c r="CA40" s="39"/>
      <c r="CB40" s="37" t="str">
        <f t="shared" si="6"/>
        <v/>
      </c>
      <c r="CC40" s="48"/>
      <c r="CD40" s="26" t="s">
        <v>175</v>
      </c>
    </row>
    <row r="41" ht="15.0" customHeight="1">
      <c r="A41" s="49"/>
      <c r="B41" s="75">
        <v>37.0</v>
      </c>
      <c r="C41" s="50">
        <v>6083.0</v>
      </c>
      <c r="D41" s="26" t="s">
        <v>176</v>
      </c>
      <c r="E41" s="27" t="str">
        <f>VLOOKUP(C41,ReporteVoucher!$A$1:$AA$120,7,0)</f>
        <v>Juan Francisco Gobantes</v>
      </c>
      <c r="F41" s="28" t="s">
        <v>177</v>
      </c>
      <c r="G41" s="29">
        <f>VLOOKUP(C41,ReporteVoucher!$A$1:$AB$120,28,0)</f>
        <v>1082363</v>
      </c>
      <c r="H41" s="30">
        <f t="shared" si="7"/>
        <v>0.0699996212</v>
      </c>
      <c r="I41" s="29">
        <f>VLOOKUP(C41,ReporteVoucher!$A$1:$AA$120,20,0)</f>
        <v>75765</v>
      </c>
      <c r="J41" s="29" t="s">
        <v>49</v>
      </c>
      <c r="K41" s="29" t="s">
        <v>50</v>
      </c>
      <c r="L41" s="31">
        <v>221.0</v>
      </c>
      <c r="M41" s="44">
        <v>234.0</v>
      </c>
      <c r="N41" s="45" t="s">
        <v>52</v>
      </c>
      <c r="O41" s="45" t="s">
        <v>77</v>
      </c>
      <c r="P41" s="45" t="s">
        <v>77</v>
      </c>
      <c r="Q41" s="46" t="s">
        <v>52</v>
      </c>
      <c r="R41" s="44">
        <v>317.0</v>
      </c>
      <c r="S41" s="45" t="s">
        <v>54</v>
      </c>
      <c r="T41" s="45" t="s">
        <v>54</v>
      </c>
      <c r="U41" s="45" t="s">
        <v>52</v>
      </c>
      <c r="V41" s="46" t="s">
        <v>54</v>
      </c>
      <c r="W41" s="44">
        <v>371.0</v>
      </c>
      <c r="X41" s="45" t="s">
        <v>52</v>
      </c>
      <c r="Y41" s="45" t="s">
        <v>54</v>
      </c>
      <c r="Z41" s="45" t="s">
        <v>52</v>
      </c>
      <c r="AA41" s="46" t="s">
        <v>52</v>
      </c>
      <c r="AB41" s="44">
        <v>428.0</v>
      </c>
      <c r="AC41" s="45" t="s">
        <v>86</v>
      </c>
      <c r="AD41" s="45" t="s">
        <v>59</v>
      </c>
      <c r="AE41" s="45" t="s">
        <v>54</v>
      </c>
      <c r="AF41" s="46" t="s">
        <v>54</v>
      </c>
      <c r="AG41" s="44">
        <v>481.0</v>
      </c>
      <c r="AH41" s="45" t="s">
        <v>54</v>
      </c>
      <c r="AI41" s="45" t="s">
        <v>54</v>
      </c>
      <c r="AJ41" s="45" t="s">
        <v>54</v>
      </c>
      <c r="AK41" s="46" t="s">
        <v>52</v>
      </c>
      <c r="AL41" s="47">
        <v>539.0</v>
      </c>
      <c r="AM41" s="45" t="s">
        <v>54</v>
      </c>
      <c r="AN41" s="45" t="s">
        <v>54</v>
      </c>
      <c r="AO41" s="45" t="s">
        <v>54</v>
      </c>
      <c r="AP41" s="46" t="s">
        <v>54</v>
      </c>
      <c r="AQ41" s="47">
        <v>591.0</v>
      </c>
      <c r="AR41" s="45" t="s">
        <v>54</v>
      </c>
      <c r="AS41" s="45" t="s">
        <v>54</v>
      </c>
      <c r="AT41" s="45" t="s">
        <v>54</v>
      </c>
      <c r="AU41" s="46" t="s">
        <v>54</v>
      </c>
      <c r="AV41" s="44">
        <v>647.0</v>
      </c>
      <c r="AW41" s="45" t="s">
        <v>52</v>
      </c>
      <c r="AX41" s="45" t="s">
        <v>54</v>
      </c>
      <c r="AY41" s="45" t="s">
        <v>54</v>
      </c>
      <c r="AZ41" s="46" t="s">
        <v>52</v>
      </c>
      <c r="BA41" s="44">
        <v>705.0</v>
      </c>
      <c r="BB41" s="45" t="s">
        <v>54</v>
      </c>
      <c r="BC41" s="45" t="s">
        <v>54</v>
      </c>
      <c r="BD41" s="45" t="s">
        <v>54</v>
      </c>
      <c r="BE41" s="46" t="s">
        <v>54</v>
      </c>
      <c r="BF41" s="47">
        <v>774.0</v>
      </c>
      <c r="BG41" s="45"/>
      <c r="BH41" s="45" t="s">
        <v>52</v>
      </c>
      <c r="BI41" s="45" t="s">
        <v>52</v>
      </c>
      <c r="BJ41" s="46" t="s">
        <v>52</v>
      </c>
      <c r="BK41" s="44"/>
      <c r="BL41" s="45"/>
      <c r="BM41" s="45"/>
      <c r="BN41" s="45"/>
      <c r="BO41" s="46"/>
      <c r="BP41" s="44"/>
      <c r="BQ41" s="45"/>
      <c r="BR41" s="45"/>
      <c r="BS41" s="45"/>
      <c r="BT41" s="46"/>
      <c r="BU41" s="36">
        <f t="shared" si="2"/>
        <v>-58</v>
      </c>
      <c r="BV41" s="37" t="str">
        <f t="shared" si="3"/>
        <v>Octubre</v>
      </c>
      <c r="BW41" s="37">
        <f t="shared" si="4"/>
        <v>44835</v>
      </c>
      <c r="BX41" s="37">
        <v>44835.0</v>
      </c>
      <c r="BY41" s="48"/>
      <c r="BZ41" s="37" t="str">
        <f t="shared" si="5"/>
        <v/>
      </c>
      <c r="CA41" s="39"/>
      <c r="CB41" s="37" t="str">
        <f t="shared" si="6"/>
        <v/>
      </c>
      <c r="CC41" s="48"/>
      <c r="CD41" s="26"/>
    </row>
    <row r="42" ht="15.75" customHeight="1">
      <c r="A42" s="49"/>
      <c r="B42" s="43">
        <v>38.0</v>
      </c>
      <c r="C42" s="25">
        <v>6103.0</v>
      </c>
      <c r="D42" s="26" t="s">
        <v>178</v>
      </c>
      <c r="E42" s="27" t="str">
        <f>VLOOKUP(C42,ReporteVoucher!$A$1:$AA$120,7,0)</f>
        <v>Daniel Esteban Gutierrez</v>
      </c>
      <c r="F42" s="28" t="s">
        <v>179</v>
      </c>
      <c r="G42" s="29">
        <f>VLOOKUP(C42,ReporteVoucher!$A$1:$AB$120,28,0)</f>
        <v>610000</v>
      </c>
      <c r="H42" s="30">
        <f t="shared" si="7"/>
        <v>0.07</v>
      </c>
      <c r="I42" s="29">
        <f>VLOOKUP(C42,ReporteVoucher!$A$1:$AA$120,20,0)</f>
        <v>42700</v>
      </c>
      <c r="J42" s="29" t="s">
        <v>49</v>
      </c>
      <c r="K42" s="29" t="s">
        <v>50</v>
      </c>
      <c r="L42" s="77" t="s">
        <v>180</v>
      </c>
      <c r="M42" s="44">
        <v>273.0</v>
      </c>
      <c r="N42" s="45" t="s">
        <v>180</v>
      </c>
      <c r="O42" s="45" t="s">
        <v>51</v>
      </c>
      <c r="P42" s="45" t="s">
        <v>51</v>
      </c>
      <c r="Q42" s="46"/>
      <c r="R42" s="46">
        <v>320.0</v>
      </c>
      <c r="S42" s="45" t="s">
        <v>54</v>
      </c>
      <c r="T42" s="45" t="s">
        <v>54</v>
      </c>
      <c r="U42" s="45" t="s">
        <v>54</v>
      </c>
      <c r="V42" s="46" t="s">
        <v>52</v>
      </c>
      <c r="W42" s="44">
        <v>372.0</v>
      </c>
      <c r="X42" s="45" t="s">
        <v>54</v>
      </c>
      <c r="Y42" s="45" t="s">
        <v>54</v>
      </c>
      <c r="Z42" s="45" t="s">
        <v>54</v>
      </c>
      <c r="AA42" s="46" t="s">
        <v>54</v>
      </c>
      <c r="AB42" s="44">
        <v>429.0</v>
      </c>
      <c r="AC42" s="45" t="s">
        <v>54</v>
      </c>
      <c r="AD42" s="45" t="s">
        <v>54</v>
      </c>
      <c r="AE42" s="45" t="s">
        <v>54</v>
      </c>
      <c r="AF42" s="46" t="s">
        <v>54</v>
      </c>
      <c r="AG42" s="44">
        <v>482.0</v>
      </c>
      <c r="AH42" s="45" t="s">
        <v>54</v>
      </c>
      <c r="AI42" s="45" t="s">
        <v>52</v>
      </c>
      <c r="AJ42" s="45" t="s">
        <v>52</v>
      </c>
      <c r="AK42" s="46" t="s">
        <v>52</v>
      </c>
      <c r="AL42" s="47">
        <v>540.0</v>
      </c>
      <c r="AM42" s="45" t="s">
        <v>54</v>
      </c>
      <c r="AN42" s="45" t="s">
        <v>54</v>
      </c>
      <c r="AO42" s="45" t="s">
        <v>54</v>
      </c>
      <c r="AP42" s="46" t="s">
        <v>54</v>
      </c>
      <c r="AQ42" s="47">
        <v>592.0</v>
      </c>
      <c r="AR42" s="45" t="s">
        <v>52</v>
      </c>
      <c r="AS42" s="45" t="s">
        <v>54</v>
      </c>
      <c r="AT42" s="45" t="s">
        <v>52</v>
      </c>
      <c r="AU42" s="46" t="s">
        <v>52</v>
      </c>
      <c r="AV42" s="44">
        <v>648.0</v>
      </c>
      <c r="AW42" s="45" t="s">
        <v>52</v>
      </c>
      <c r="AX42" s="45" t="s">
        <v>54</v>
      </c>
      <c r="AY42" s="45" t="s">
        <v>52</v>
      </c>
      <c r="AZ42" s="46" t="s">
        <v>52</v>
      </c>
      <c r="BA42" s="44">
        <v>706.0</v>
      </c>
      <c r="BB42" s="45"/>
      <c r="BC42" s="45"/>
      <c r="BD42" s="45"/>
      <c r="BE42" s="46"/>
      <c r="BF42" s="47">
        <v>775.0</v>
      </c>
      <c r="BG42" s="45"/>
      <c r="BH42" s="45"/>
      <c r="BI42" s="45"/>
      <c r="BJ42" s="46"/>
      <c r="BK42" s="44"/>
      <c r="BL42" s="45"/>
      <c r="BM42" s="45"/>
      <c r="BN42" s="45"/>
      <c r="BO42" s="46"/>
      <c r="BP42" s="44"/>
      <c r="BQ42" s="45"/>
      <c r="BR42" s="45"/>
      <c r="BS42" s="45"/>
      <c r="BT42" s="46"/>
      <c r="BU42" s="36">
        <f t="shared" si="2"/>
        <v>54</v>
      </c>
      <c r="BV42" s="37" t="str">
        <f t="shared" si="3"/>
        <v>Enero</v>
      </c>
      <c r="BW42" s="37">
        <f t="shared" si="4"/>
        <v>44947</v>
      </c>
      <c r="BX42" s="37">
        <v>44743.0</v>
      </c>
      <c r="BY42" s="39">
        <v>44767.0</v>
      </c>
      <c r="BZ42" s="37">
        <f t="shared" si="5"/>
        <v>44947</v>
      </c>
      <c r="CA42" s="39"/>
      <c r="CB42" s="37" t="str">
        <f t="shared" si="6"/>
        <v/>
      </c>
      <c r="CC42" s="48"/>
      <c r="CD42" s="26" t="s">
        <v>181</v>
      </c>
    </row>
    <row r="43" ht="16.5" customHeight="1">
      <c r="A43" s="49"/>
      <c r="B43" s="75">
        <v>39.0</v>
      </c>
      <c r="C43" s="25">
        <v>6090.0</v>
      </c>
      <c r="D43" s="26" t="s">
        <v>182</v>
      </c>
      <c r="E43" s="27" t="str">
        <f>VLOOKUP(C43,ReporteVoucher!$A$1:$AA$120,7,0)</f>
        <v>Matías Nicolás Señor</v>
      </c>
      <c r="F43" s="28" t="s">
        <v>183</v>
      </c>
      <c r="G43" s="29">
        <f>VLOOKUP(C43,ReporteVoucher!$A$1:$AB$120,28,0)</f>
        <v>500000</v>
      </c>
      <c r="H43" s="30">
        <f t="shared" si="7"/>
        <v>0.05</v>
      </c>
      <c r="I43" s="29">
        <f>VLOOKUP(C43,ReporteVoucher!$A$1:$AA$120,20,0)</f>
        <v>25000</v>
      </c>
      <c r="J43" s="29" t="s">
        <v>49</v>
      </c>
      <c r="K43" s="29" t="s">
        <v>50</v>
      </c>
      <c r="L43" s="77" t="s">
        <v>180</v>
      </c>
      <c r="M43" s="44" t="s">
        <v>180</v>
      </c>
      <c r="N43" s="45" t="s">
        <v>180</v>
      </c>
      <c r="O43" s="45"/>
      <c r="P43" s="45"/>
      <c r="Q43" s="46" t="s">
        <v>180</v>
      </c>
      <c r="R43" s="46">
        <v>264.0</v>
      </c>
      <c r="S43" s="45"/>
      <c r="T43" s="45" t="s">
        <v>54</v>
      </c>
      <c r="U43" s="45" t="s">
        <v>54</v>
      </c>
      <c r="V43" s="46" t="s">
        <v>54</v>
      </c>
      <c r="W43" s="44">
        <v>373.0</v>
      </c>
      <c r="X43" s="45"/>
      <c r="Y43" s="45" t="s">
        <v>52</v>
      </c>
      <c r="Z43" s="45" t="s">
        <v>52</v>
      </c>
      <c r="AA43" s="46" t="s">
        <v>54</v>
      </c>
      <c r="AB43" s="44">
        <v>430.0</v>
      </c>
      <c r="AC43" s="45" t="s">
        <v>54</v>
      </c>
      <c r="AD43" s="45" t="s">
        <v>59</v>
      </c>
      <c r="AE43" s="45" t="s">
        <v>52</v>
      </c>
      <c r="AF43" s="46" t="s">
        <v>52</v>
      </c>
      <c r="AG43" s="44">
        <v>483.0</v>
      </c>
      <c r="AH43" s="45" t="s">
        <v>54</v>
      </c>
      <c r="AI43" s="45" t="s">
        <v>54</v>
      </c>
      <c r="AJ43" s="45" t="s">
        <v>54</v>
      </c>
      <c r="AK43" s="46" t="s">
        <v>54</v>
      </c>
      <c r="AL43" s="47">
        <v>541.0</v>
      </c>
      <c r="AM43" s="45" t="s">
        <v>54</v>
      </c>
      <c r="AN43" s="45" t="s">
        <v>52</v>
      </c>
      <c r="AO43" s="45" t="s">
        <v>52</v>
      </c>
      <c r="AP43" s="46" t="s">
        <v>52</v>
      </c>
      <c r="AQ43" s="44" t="s">
        <v>78</v>
      </c>
      <c r="AR43" s="45" t="s">
        <v>54</v>
      </c>
      <c r="AS43" s="45" t="s">
        <v>54</v>
      </c>
      <c r="AT43" s="45" t="s">
        <v>54</v>
      </c>
      <c r="AU43" s="46" t="s">
        <v>54</v>
      </c>
      <c r="AV43" s="44">
        <v>649.0</v>
      </c>
      <c r="AW43" s="45" t="s">
        <v>54</v>
      </c>
      <c r="AX43" s="45" t="s">
        <v>54</v>
      </c>
      <c r="AY43" s="45" t="s">
        <v>54</v>
      </c>
      <c r="AZ43" s="46" t="s">
        <v>54</v>
      </c>
      <c r="BA43" s="44">
        <v>707.0</v>
      </c>
      <c r="BB43" s="45" t="s">
        <v>54</v>
      </c>
      <c r="BC43" s="45" t="s">
        <v>54</v>
      </c>
      <c r="BD43" s="45" t="s">
        <v>54</v>
      </c>
      <c r="BE43" s="46" t="s">
        <v>54</v>
      </c>
      <c r="BF43" s="47">
        <v>776.0</v>
      </c>
      <c r="BG43" s="45" t="s">
        <v>54</v>
      </c>
      <c r="BH43" s="45" t="s">
        <v>54</v>
      </c>
      <c r="BI43" s="45" t="s">
        <v>52</v>
      </c>
      <c r="BJ43" s="46" t="s">
        <v>52</v>
      </c>
      <c r="BK43" s="44"/>
      <c r="BL43" s="45"/>
      <c r="BM43" s="45"/>
      <c r="BN43" s="45"/>
      <c r="BO43" s="46"/>
      <c r="BP43" s="44"/>
      <c r="BQ43" s="45"/>
      <c r="BR43" s="45"/>
      <c r="BS43" s="45"/>
      <c r="BT43" s="46"/>
      <c r="BU43" s="36">
        <f t="shared" si="2"/>
        <v>-150</v>
      </c>
      <c r="BV43" s="37" t="str">
        <f t="shared" si="3"/>
        <v>Julio</v>
      </c>
      <c r="BW43" s="37">
        <f t="shared" si="4"/>
        <v>44743</v>
      </c>
      <c r="BX43" s="37">
        <v>44743.0</v>
      </c>
      <c r="BY43" s="48"/>
      <c r="BZ43" s="37" t="str">
        <f t="shared" si="5"/>
        <v/>
      </c>
      <c r="CA43" s="39"/>
      <c r="CB43" s="37" t="str">
        <f t="shared" si="6"/>
        <v/>
      </c>
      <c r="CC43" s="48"/>
      <c r="CD43" s="26"/>
    </row>
    <row r="44" ht="15.0" customHeight="1">
      <c r="A44" s="49"/>
      <c r="B44" s="75">
        <v>40.0</v>
      </c>
      <c r="C44" s="25">
        <v>6110.0</v>
      </c>
      <c r="D44" s="26" t="s">
        <v>184</v>
      </c>
      <c r="E44" s="27" t="str">
        <f>VLOOKUP(C44,ReporteVoucher!$A$1:$AA$120,7,0)</f>
        <v>Alfredo Santamaría</v>
      </c>
      <c r="F44" s="28" t="s">
        <v>185</v>
      </c>
      <c r="G44" s="29">
        <f>VLOOKUP(C44,ReporteVoucher!$A$1:$AB$120,28,0)</f>
        <v>513157</v>
      </c>
      <c r="H44" s="30">
        <f t="shared" si="7"/>
        <v>0.07000001949</v>
      </c>
      <c r="I44" s="29">
        <f>VLOOKUP(C44,ReporteVoucher!$A$1:$AA$120,20,0)</f>
        <v>35921</v>
      </c>
      <c r="J44" s="29" t="s">
        <v>49</v>
      </c>
      <c r="K44" s="29" t="s">
        <v>50</v>
      </c>
      <c r="L44" s="77" t="s">
        <v>180</v>
      </c>
      <c r="M44" s="44">
        <v>267.0</v>
      </c>
      <c r="N44" s="45" t="s">
        <v>180</v>
      </c>
      <c r="O44" s="45"/>
      <c r="P44" s="45"/>
      <c r="Q44" s="46" t="s">
        <v>180</v>
      </c>
      <c r="R44" s="44">
        <v>321.0</v>
      </c>
      <c r="S44" s="45" t="s">
        <v>54</v>
      </c>
      <c r="T44" s="45" t="s">
        <v>54</v>
      </c>
      <c r="U44" s="45" t="s">
        <v>54</v>
      </c>
      <c r="V44" s="46" t="s">
        <v>54</v>
      </c>
      <c r="W44" s="44">
        <v>374.0</v>
      </c>
      <c r="X44" s="45" t="s">
        <v>54</v>
      </c>
      <c r="Y44" s="45" t="s">
        <v>54</v>
      </c>
      <c r="Z44" s="45" t="s">
        <v>54</v>
      </c>
      <c r="AA44" s="46" t="s">
        <v>54</v>
      </c>
      <c r="AB44" s="44">
        <v>427.0</v>
      </c>
      <c r="AC44" s="45" t="s">
        <v>54</v>
      </c>
      <c r="AD44" s="45" t="s">
        <v>54</v>
      </c>
      <c r="AE44" s="45" t="s">
        <v>54</v>
      </c>
      <c r="AF44" s="46" t="s">
        <v>54</v>
      </c>
      <c r="AG44" s="44">
        <v>496.0</v>
      </c>
      <c r="AH44" s="45" t="s">
        <v>54</v>
      </c>
      <c r="AI44" s="45" t="s">
        <v>54</v>
      </c>
      <c r="AJ44" s="45" t="s">
        <v>54</v>
      </c>
      <c r="AK44" s="46" t="s">
        <v>54</v>
      </c>
      <c r="AL44" s="44">
        <v>510.0</v>
      </c>
      <c r="AM44" s="45" t="s">
        <v>54</v>
      </c>
      <c r="AN44" s="45" t="s">
        <v>54</v>
      </c>
      <c r="AO44" s="45" t="s">
        <v>54</v>
      </c>
      <c r="AP44" s="46" t="s">
        <v>54</v>
      </c>
      <c r="AQ44" s="44">
        <v>593.0</v>
      </c>
      <c r="AR44" s="45" t="s">
        <v>54</v>
      </c>
      <c r="AS44" s="45" t="s">
        <v>54</v>
      </c>
      <c r="AT44" s="45" t="s">
        <v>54</v>
      </c>
      <c r="AU44" s="46" t="s">
        <v>54</v>
      </c>
      <c r="AV44" s="47">
        <v>650.0</v>
      </c>
      <c r="AW44" s="45" t="s">
        <v>54</v>
      </c>
      <c r="AX44" s="45" t="s">
        <v>54</v>
      </c>
      <c r="AY44" s="45" t="s">
        <v>54</v>
      </c>
      <c r="AZ44" s="46" t="s">
        <v>54</v>
      </c>
      <c r="BA44" s="44">
        <v>708.0</v>
      </c>
      <c r="BB44" s="45" t="s">
        <v>52</v>
      </c>
      <c r="BC44" s="45" t="s">
        <v>54</v>
      </c>
      <c r="BD44" s="45" t="s">
        <v>54</v>
      </c>
      <c r="BE44" s="46" t="s">
        <v>54</v>
      </c>
      <c r="BF44" s="47">
        <v>777.0</v>
      </c>
      <c r="BG44" s="45" t="s">
        <v>52</v>
      </c>
      <c r="BH44" s="45" t="s">
        <v>54</v>
      </c>
      <c r="BI44" s="45" t="s">
        <v>54</v>
      </c>
      <c r="BJ44" s="46" t="s">
        <v>52</v>
      </c>
      <c r="BK44" s="44"/>
      <c r="BL44" s="45"/>
      <c r="BM44" s="45"/>
      <c r="BN44" s="45"/>
      <c r="BO44" s="46"/>
      <c r="BP44" s="44"/>
      <c r="BQ44" s="45"/>
      <c r="BR44" s="45"/>
      <c r="BS44" s="45"/>
      <c r="BT44" s="46"/>
      <c r="BU44" s="36">
        <f t="shared" si="2"/>
        <v>92</v>
      </c>
      <c r="BV44" s="37" t="str">
        <f t="shared" si="3"/>
        <v>Febrero</v>
      </c>
      <c r="BW44" s="37">
        <f t="shared" si="4"/>
        <v>44985</v>
      </c>
      <c r="BX44" s="37">
        <v>44774.0</v>
      </c>
      <c r="BY44" s="39">
        <v>44805.0</v>
      </c>
      <c r="BZ44" s="37">
        <f t="shared" si="5"/>
        <v>44985</v>
      </c>
      <c r="CA44" s="39"/>
      <c r="CB44" s="37" t="str">
        <f t="shared" si="6"/>
        <v/>
      </c>
      <c r="CC44" s="48"/>
      <c r="CD44" s="26" t="s">
        <v>186</v>
      </c>
    </row>
    <row r="45" ht="15.75" customHeight="1">
      <c r="A45" s="49"/>
      <c r="B45" s="43">
        <v>41.0</v>
      </c>
      <c r="C45" s="25">
        <v>6347.0</v>
      </c>
      <c r="D45" s="26" t="s">
        <v>187</v>
      </c>
      <c r="E45" s="27" t="s">
        <v>188</v>
      </c>
      <c r="F45" s="28" t="s">
        <v>189</v>
      </c>
      <c r="G45" s="29">
        <f>VLOOKUP(C45,ReporteVoucher!$A$1:$AB$120,28,0)</f>
        <v>430000</v>
      </c>
      <c r="H45" s="30">
        <f t="shared" si="7"/>
        <v>0.07</v>
      </c>
      <c r="I45" s="29">
        <f>VLOOKUP(C45,ReporteVoucher!$A$1:$AA$120,20,0)</f>
        <v>30100</v>
      </c>
      <c r="J45" s="29" t="s">
        <v>49</v>
      </c>
      <c r="K45" s="29" t="s">
        <v>50</v>
      </c>
      <c r="L45" s="77" t="s">
        <v>180</v>
      </c>
      <c r="M45" s="44" t="s">
        <v>180</v>
      </c>
      <c r="N45" s="45" t="s">
        <v>53</v>
      </c>
      <c r="O45" s="45" t="s">
        <v>51</v>
      </c>
      <c r="P45" s="45" t="s">
        <v>51</v>
      </c>
      <c r="Q45" s="46" t="s">
        <v>53</v>
      </c>
      <c r="R45" s="46">
        <v>282.0</v>
      </c>
      <c r="S45" s="45" t="s">
        <v>78</v>
      </c>
      <c r="T45" s="45" t="s">
        <v>54</v>
      </c>
      <c r="U45" s="45" t="s">
        <v>54</v>
      </c>
      <c r="V45" s="46" t="s">
        <v>78</v>
      </c>
      <c r="W45" s="44">
        <v>375.0</v>
      </c>
      <c r="X45" s="45" t="s">
        <v>78</v>
      </c>
      <c r="Y45" s="45" t="s">
        <v>54</v>
      </c>
      <c r="Z45" s="45" t="s">
        <v>54</v>
      </c>
      <c r="AA45" s="46" t="s">
        <v>78</v>
      </c>
      <c r="AB45" s="44">
        <v>431.0</v>
      </c>
      <c r="AC45" s="45" t="s">
        <v>78</v>
      </c>
      <c r="AD45" s="45" t="s">
        <v>59</v>
      </c>
      <c r="AE45" s="45" t="s">
        <v>52</v>
      </c>
      <c r="AF45" s="46" t="s">
        <v>78</v>
      </c>
      <c r="AG45" s="44">
        <v>484.0</v>
      </c>
      <c r="AH45" s="45" t="s">
        <v>78</v>
      </c>
      <c r="AI45" s="45" t="s">
        <v>52</v>
      </c>
      <c r="AJ45" s="45" t="s">
        <v>52</v>
      </c>
      <c r="AK45" s="46" t="s">
        <v>78</v>
      </c>
      <c r="AL45" s="47">
        <v>542.0</v>
      </c>
      <c r="AM45" s="45" t="s">
        <v>78</v>
      </c>
      <c r="AN45" s="45" t="s">
        <v>54</v>
      </c>
      <c r="AO45" s="45" t="s">
        <v>54</v>
      </c>
      <c r="AP45" s="46" t="s">
        <v>78</v>
      </c>
      <c r="AQ45" s="47">
        <v>594.0</v>
      </c>
      <c r="AR45" s="45" t="s">
        <v>78</v>
      </c>
      <c r="AS45" s="45" t="s">
        <v>54</v>
      </c>
      <c r="AT45" s="45" t="s">
        <v>54</v>
      </c>
      <c r="AU45" s="46" t="s">
        <v>78</v>
      </c>
      <c r="AV45" s="44">
        <v>651.0</v>
      </c>
      <c r="AW45" s="45" t="s">
        <v>78</v>
      </c>
      <c r="AX45" s="45" t="s">
        <v>54</v>
      </c>
      <c r="AY45" s="45" t="s">
        <v>54</v>
      </c>
      <c r="AZ45" s="46" t="s">
        <v>53</v>
      </c>
      <c r="BA45" s="44"/>
      <c r="BB45" s="45"/>
      <c r="BC45" s="45" t="s">
        <v>52</v>
      </c>
      <c r="BD45" s="45" t="s">
        <v>52</v>
      </c>
      <c r="BE45" s="46"/>
      <c r="BF45" s="47">
        <v>778.0</v>
      </c>
      <c r="BG45" s="45"/>
      <c r="BH45" s="45"/>
      <c r="BI45" s="45"/>
      <c r="BJ45" s="46"/>
      <c r="BK45" s="44"/>
      <c r="BL45" s="45"/>
      <c r="BM45" s="45"/>
      <c r="BN45" s="45"/>
      <c r="BO45" s="46"/>
      <c r="BP45" s="44"/>
      <c r="BQ45" s="45"/>
      <c r="BR45" s="45"/>
      <c r="BS45" s="45"/>
      <c r="BT45" s="46"/>
      <c r="BU45" s="36">
        <f t="shared" si="2"/>
        <v>117</v>
      </c>
      <c r="BV45" s="37" t="str">
        <f t="shared" si="3"/>
        <v>Marzo</v>
      </c>
      <c r="BW45" s="37">
        <f t="shared" si="4"/>
        <v>45010</v>
      </c>
      <c r="BX45" s="37">
        <v>44774.0</v>
      </c>
      <c r="BY45" s="39">
        <v>44830.0</v>
      </c>
      <c r="BZ45" s="37">
        <f t="shared" si="5"/>
        <v>45010</v>
      </c>
      <c r="CA45" s="39"/>
      <c r="CB45" s="37" t="str">
        <f t="shared" si="6"/>
        <v/>
      </c>
      <c r="CC45" s="48"/>
      <c r="CD45" s="26" t="s">
        <v>190</v>
      </c>
    </row>
    <row r="46" ht="16.5" customHeight="1">
      <c r="A46" s="49"/>
      <c r="B46" s="43">
        <v>42.0</v>
      </c>
      <c r="C46" s="25">
        <v>6084.0</v>
      </c>
      <c r="D46" s="26" t="s">
        <v>191</v>
      </c>
      <c r="E46" s="27" t="str">
        <f>VLOOKUP(C46,ReporteVoucher!$A$1:$AA$120,7,0)</f>
        <v>Loredana Del Carmen Peña</v>
      </c>
      <c r="F46" s="28" t="s">
        <v>192</v>
      </c>
      <c r="G46" s="29">
        <f>VLOOKUP(C46,ReporteVoucher!$A$1:$AB$120,28,0)</f>
        <v>513157</v>
      </c>
      <c r="H46" s="30">
        <f t="shared" si="7"/>
        <v>0.07000001949</v>
      </c>
      <c r="I46" s="29">
        <f>VLOOKUP(C46,ReporteVoucher!$A$1:$AA$120,20,0)</f>
        <v>35921</v>
      </c>
      <c r="J46" s="78" t="s">
        <v>49</v>
      </c>
      <c r="K46" s="78" t="s">
        <v>50</v>
      </c>
      <c r="L46" s="77" t="s">
        <v>180</v>
      </c>
      <c r="M46" s="44">
        <v>266.0</v>
      </c>
      <c r="N46" s="45" t="s">
        <v>180</v>
      </c>
      <c r="O46" s="45" t="s">
        <v>52</v>
      </c>
      <c r="P46" s="45" t="s">
        <v>52</v>
      </c>
      <c r="Q46" s="46" t="s">
        <v>180</v>
      </c>
      <c r="R46" s="44">
        <v>322.0</v>
      </c>
      <c r="S46" s="45"/>
      <c r="T46" s="45" t="s">
        <v>54</v>
      </c>
      <c r="U46" s="45" t="s">
        <v>52</v>
      </c>
      <c r="V46" s="46" t="s">
        <v>54</v>
      </c>
      <c r="W46" s="44">
        <v>376.0</v>
      </c>
      <c r="X46" s="45" t="s">
        <v>54</v>
      </c>
      <c r="Y46" s="45" t="s">
        <v>54</v>
      </c>
      <c r="Z46" s="45" t="s">
        <v>54</v>
      </c>
      <c r="AA46" s="46"/>
      <c r="AB46" s="44">
        <v>432.0</v>
      </c>
      <c r="AC46" s="45" t="s">
        <v>52</v>
      </c>
      <c r="AD46" s="45" t="s">
        <v>54</v>
      </c>
      <c r="AE46" s="45" t="s">
        <v>54</v>
      </c>
      <c r="AF46" s="46"/>
      <c r="AG46" s="44">
        <v>485.0</v>
      </c>
      <c r="AH46" s="45" t="s">
        <v>54</v>
      </c>
      <c r="AI46" s="45" t="s">
        <v>52</v>
      </c>
      <c r="AJ46" s="45" t="s">
        <v>52</v>
      </c>
      <c r="AK46" s="46"/>
      <c r="AL46" s="47">
        <v>543.0</v>
      </c>
      <c r="AM46" s="45" t="s">
        <v>54</v>
      </c>
      <c r="AN46" s="45" t="s">
        <v>54</v>
      </c>
      <c r="AO46" s="45" t="s">
        <v>52</v>
      </c>
      <c r="AP46" s="46"/>
      <c r="AQ46" s="47">
        <v>595.0</v>
      </c>
      <c r="AR46" s="45" t="s">
        <v>54</v>
      </c>
      <c r="AS46" s="45" t="s">
        <v>54</v>
      </c>
      <c r="AT46" s="45" t="s">
        <v>54</v>
      </c>
      <c r="AU46" s="46"/>
      <c r="AV46" s="44">
        <v>652.0</v>
      </c>
      <c r="AW46" s="45" t="s">
        <v>52</v>
      </c>
      <c r="AX46" s="45" t="s">
        <v>52</v>
      </c>
      <c r="AY46" s="45" t="s">
        <v>52</v>
      </c>
      <c r="AZ46" s="46"/>
      <c r="BA46" s="44">
        <v>709.0</v>
      </c>
      <c r="BB46" s="45"/>
      <c r="BC46" s="45" t="s">
        <v>52</v>
      </c>
      <c r="BD46" s="45" t="s">
        <v>52</v>
      </c>
      <c r="BE46" s="46"/>
      <c r="BF46" s="47">
        <v>779.0</v>
      </c>
      <c r="BG46" s="45"/>
      <c r="BH46" s="45"/>
      <c r="BI46" s="45"/>
      <c r="BJ46" s="46"/>
      <c r="BK46" s="44"/>
      <c r="BL46" s="45"/>
      <c r="BM46" s="45"/>
      <c r="BN46" s="45"/>
      <c r="BO46" s="46"/>
      <c r="BP46" s="44"/>
      <c r="BQ46" s="45"/>
      <c r="BR46" s="45"/>
      <c r="BS46" s="45"/>
      <c r="BT46" s="46"/>
      <c r="BU46" s="36">
        <f t="shared" si="2"/>
        <v>120</v>
      </c>
      <c r="BV46" s="37" t="str">
        <f t="shared" si="3"/>
        <v>Marzo</v>
      </c>
      <c r="BW46" s="37">
        <f t="shared" si="4"/>
        <v>45013</v>
      </c>
      <c r="BX46" s="37">
        <v>44774.0</v>
      </c>
      <c r="BY46" s="39">
        <v>44833.0</v>
      </c>
      <c r="BZ46" s="37">
        <f t="shared" si="5"/>
        <v>45013</v>
      </c>
      <c r="CA46" s="39"/>
      <c r="CB46" s="37" t="str">
        <f t="shared" si="6"/>
        <v/>
      </c>
      <c r="CC46" s="48"/>
      <c r="CD46" s="26" t="s">
        <v>193</v>
      </c>
    </row>
    <row r="47" ht="15.0" customHeight="1">
      <c r="A47" s="49"/>
      <c r="B47" s="75">
        <v>43.0</v>
      </c>
      <c r="C47" s="25">
        <v>7116.0</v>
      </c>
      <c r="D47" s="26" t="s">
        <v>194</v>
      </c>
      <c r="E47" s="27" t="str">
        <f>VLOOKUP(C47,ReporteVoucher!$A$1:$AA$120,7,0)</f>
        <v>Angélica Maribel Araya</v>
      </c>
      <c r="F47" s="28" t="s">
        <v>195</v>
      </c>
      <c r="G47" s="29">
        <f>VLOOKUP(C47,ReporteVoucher!$A$1:$AB$120,28,0)</f>
        <v>482630</v>
      </c>
      <c r="H47" s="30">
        <f t="shared" si="7"/>
        <v>0.0699997928</v>
      </c>
      <c r="I47" s="29">
        <f>VLOOKUP(C47,ReporteVoucher!$A$1:$AA$120,20,0)</f>
        <v>33784</v>
      </c>
      <c r="J47" s="78"/>
      <c r="K47" s="78"/>
      <c r="L47" s="77"/>
      <c r="M47" s="44"/>
      <c r="N47" s="45"/>
      <c r="O47" s="45"/>
      <c r="P47" s="45"/>
      <c r="Q47" s="46"/>
      <c r="R47" s="44"/>
      <c r="S47" s="45" t="s">
        <v>54</v>
      </c>
      <c r="T47" s="45" t="s">
        <v>54</v>
      </c>
      <c r="U47" s="45" t="s">
        <v>54</v>
      </c>
      <c r="V47" s="46"/>
      <c r="W47" s="44">
        <v>332.0</v>
      </c>
      <c r="X47" s="45" t="s">
        <v>54</v>
      </c>
      <c r="Y47" s="45" t="s">
        <v>54</v>
      </c>
      <c r="Z47" s="45" t="s">
        <v>54</v>
      </c>
      <c r="AA47" s="46"/>
      <c r="AB47" s="44">
        <v>433.0</v>
      </c>
      <c r="AC47" s="45" t="s">
        <v>52</v>
      </c>
      <c r="AD47" s="45" t="s">
        <v>54</v>
      </c>
      <c r="AE47" s="45" t="s">
        <v>54</v>
      </c>
      <c r="AF47" s="46"/>
      <c r="AG47" s="44">
        <v>486.0</v>
      </c>
      <c r="AH47" s="45" t="s">
        <v>54</v>
      </c>
      <c r="AI47" s="45" t="s">
        <v>54</v>
      </c>
      <c r="AJ47" s="45" t="s">
        <v>54</v>
      </c>
      <c r="AK47" s="46"/>
      <c r="AL47" s="47">
        <v>544.0</v>
      </c>
      <c r="AM47" s="45" t="s">
        <v>54</v>
      </c>
      <c r="AN47" s="45" t="s">
        <v>54</v>
      </c>
      <c r="AO47" s="45" t="s">
        <v>54</v>
      </c>
      <c r="AP47" s="46"/>
      <c r="AQ47" s="47">
        <v>596.0</v>
      </c>
      <c r="AR47" s="45" t="s">
        <v>54</v>
      </c>
      <c r="AS47" s="45" t="s">
        <v>54</v>
      </c>
      <c r="AT47" s="45" t="s">
        <v>54</v>
      </c>
      <c r="AU47" s="46"/>
      <c r="AV47" s="44">
        <v>653.0</v>
      </c>
      <c r="AW47" s="45" t="s">
        <v>54</v>
      </c>
      <c r="AX47" s="45" t="s">
        <v>54</v>
      </c>
      <c r="AY47" s="45" t="s">
        <v>52</v>
      </c>
      <c r="AZ47" s="46"/>
      <c r="BA47" s="44">
        <v>710.0</v>
      </c>
      <c r="BB47" s="45" t="s">
        <v>54</v>
      </c>
      <c r="BC47" s="45" t="s">
        <v>54</v>
      </c>
      <c r="BD47" s="45" t="s">
        <v>52</v>
      </c>
      <c r="BE47" s="46" t="s">
        <v>54</v>
      </c>
      <c r="BF47" s="47">
        <v>780.0</v>
      </c>
      <c r="BG47" s="45" t="s">
        <v>52</v>
      </c>
      <c r="BH47" s="45"/>
      <c r="BI47" s="45"/>
      <c r="BJ47" s="46"/>
      <c r="BK47" s="44"/>
      <c r="BL47" s="45"/>
      <c r="BM47" s="45"/>
      <c r="BN47" s="45"/>
      <c r="BO47" s="46"/>
      <c r="BP47" s="44"/>
      <c r="BQ47" s="45"/>
      <c r="BR47" s="45"/>
      <c r="BS47" s="45"/>
      <c r="BT47" s="46"/>
      <c r="BU47" s="36">
        <f t="shared" si="2"/>
        <v>-97</v>
      </c>
      <c r="BV47" s="37" t="str">
        <f t="shared" si="3"/>
        <v>Agosto</v>
      </c>
      <c r="BW47" s="37">
        <f t="shared" si="4"/>
        <v>44796</v>
      </c>
      <c r="BX47" s="37">
        <v>44593.0</v>
      </c>
      <c r="BY47" s="39">
        <v>44616.0</v>
      </c>
      <c r="BZ47" s="37">
        <f t="shared" si="5"/>
        <v>44796</v>
      </c>
      <c r="CA47" s="39"/>
      <c r="CB47" s="37" t="str">
        <f t="shared" si="6"/>
        <v/>
      </c>
      <c r="CC47" s="48"/>
      <c r="CD47" s="26" t="s">
        <v>196</v>
      </c>
    </row>
    <row r="48" ht="15.75" customHeight="1">
      <c r="A48" s="49"/>
      <c r="B48" s="75">
        <v>44.0</v>
      </c>
      <c r="C48" s="25">
        <v>7212.0</v>
      </c>
      <c r="D48" s="26" t="s">
        <v>197</v>
      </c>
      <c r="E48" s="27" t="str">
        <f>VLOOKUP(C48,ReporteVoucher!$A$1:$AA$120,7,0)</f>
        <v>Luis Alberto Farias</v>
      </c>
      <c r="F48" s="28" t="s">
        <v>198</v>
      </c>
      <c r="G48" s="29">
        <f>VLOOKUP(C48,ReporteVoucher!$A$1:$AB$120,28,0)</f>
        <v>375379</v>
      </c>
      <c r="H48" s="30">
        <f t="shared" si="7"/>
        <v>0.07000125207</v>
      </c>
      <c r="I48" s="29">
        <f>VLOOKUP(C48,ReporteVoucher!$A$1:$AA$120,20,0)</f>
        <v>26277</v>
      </c>
      <c r="J48" s="78"/>
      <c r="K48" s="78"/>
      <c r="L48" s="77"/>
      <c r="M48" s="44"/>
      <c r="N48" s="45"/>
      <c r="O48" s="45"/>
      <c r="P48" s="45"/>
      <c r="Q48" s="46"/>
      <c r="R48" s="44"/>
      <c r="S48" s="45"/>
      <c r="T48" s="45"/>
      <c r="U48" s="45"/>
      <c r="V48" s="46"/>
      <c r="W48" s="44">
        <v>380.0</v>
      </c>
      <c r="X48" s="45" t="s">
        <v>54</v>
      </c>
      <c r="Y48" s="45" t="s">
        <v>54</v>
      </c>
      <c r="Z48" s="45" t="s">
        <v>54</v>
      </c>
      <c r="AA48" s="46" t="s">
        <v>54</v>
      </c>
      <c r="AB48" s="44">
        <v>434.0</v>
      </c>
      <c r="AC48" s="45"/>
      <c r="AD48" s="45" t="s">
        <v>54</v>
      </c>
      <c r="AE48" s="45" t="s">
        <v>54</v>
      </c>
      <c r="AF48" s="46" t="s">
        <v>54</v>
      </c>
      <c r="AG48" s="44">
        <v>487.0</v>
      </c>
      <c r="AH48" s="45" t="s">
        <v>54</v>
      </c>
      <c r="AI48" s="45" t="s">
        <v>54</v>
      </c>
      <c r="AJ48" s="45" t="s">
        <v>54</v>
      </c>
      <c r="AK48" s="46"/>
      <c r="AL48" s="47">
        <v>545.0</v>
      </c>
      <c r="AM48" s="45" t="s">
        <v>54</v>
      </c>
      <c r="AN48" s="45" t="s">
        <v>54</v>
      </c>
      <c r="AO48" s="45" t="s">
        <v>54</v>
      </c>
      <c r="AP48" s="46" t="s">
        <v>54</v>
      </c>
      <c r="AQ48" s="47">
        <v>597.0</v>
      </c>
      <c r="AR48" s="45" t="s">
        <v>54</v>
      </c>
      <c r="AS48" s="45" t="s">
        <v>54</v>
      </c>
      <c r="AT48" s="45" t="s">
        <v>54</v>
      </c>
      <c r="AU48" s="46" t="s">
        <v>54</v>
      </c>
      <c r="AV48" s="44">
        <v>654.0</v>
      </c>
      <c r="AW48" s="45" t="s">
        <v>54</v>
      </c>
      <c r="AX48" s="45" t="s">
        <v>54</v>
      </c>
      <c r="AY48" s="45" t="s">
        <v>54</v>
      </c>
      <c r="AZ48" s="46" t="s">
        <v>199</v>
      </c>
      <c r="BA48" s="44">
        <v>711.0</v>
      </c>
      <c r="BB48" s="45"/>
      <c r="BC48" s="45" t="s">
        <v>54</v>
      </c>
      <c r="BD48" s="45" t="s">
        <v>54</v>
      </c>
      <c r="BE48" s="46" t="s">
        <v>143</v>
      </c>
      <c r="BF48" s="47">
        <v>781.0</v>
      </c>
      <c r="BG48" s="45"/>
      <c r="BH48" s="45" t="s">
        <v>52</v>
      </c>
      <c r="BI48" s="45" t="s">
        <v>52</v>
      </c>
      <c r="BJ48" s="46" t="s">
        <v>143</v>
      </c>
      <c r="BK48" s="44"/>
      <c r="BL48" s="45"/>
      <c r="BM48" s="45"/>
      <c r="BN48" s="45"/>
      <c r="BO48" s="46" t="s">
        <v>143</v>
      </c>
      <c r="BP48" s="44"/>
      <c r="BQ48" s="45"/>
      <c r="BR48" s="45"/>
      <c r="BS48" s="45"/>
      <c r="BT48" s="46" t="s">
        <v>143</v>
      </c>
      <c r="BU48" s="36">
        <f t="shared" si="2"/>
        <v>-88</v>
      </c>
      <c r="BV48" s="37" t="str">
        <f t="shared" si="3"/>
        <v>Septiembre</v>
      </c>
      <c r="BW48" s="37">
        <f t="shared" si="4"/>
        <v>44805</v>
      </c>
      <c r="BX48" s="37">
        <v>44805.0</v>
      </c>
      <c r="BY48" s="48"/>
      <c r="BZ48" s="37" t="str">
        <f t="shared" si="5"/>
        <v/>
      </c>
      <c r="CA48" s="39"/>
      <c r="CB48" s="37" t="str">
        <f t="shared" si="6"/>
        <v/>
      </c>
      <c r="CC48" s="48"/>
      <c r="CD48" s="26"/>
    </row>
    <row r="49" ht="15.0" customHeight="1">
      <c r="A49" s="49"/>
      <c r="B49" s="25">
        <v>45.0</v>
      </c>
      <c r="C49" s="25">
        <v>7211.0</v>
      </c>
      <c r="D49" s="26" t="s">
        <v>200</v>
      </c>
      <c r="E49" s="27" t="str">
        <f>VLOOKUP(C49,ReporteVoucher!$A$1:$AA$120,7,0)</f>
        <v>Evelyn Cecilia Rivera</v>
      </c>
      <c r="F49" s="28" t="s">
        <v>201</v>
      </c>
      <c r="G49" s="29">
        <f>VLOOKUP(C49,ReporteVoucher!$A$1:$AB$120,28,0)</f>
        <v>804383</v>
      </c>
      <c r="H49" s="30">
        <f t="shared" si="7"/>
        <v>0.07000023621</v>
      </c>
      <c r="I49" s="29">
        <f>VLOOKUP(C49,ReporteVoucher!$A$1:$AA$120,20,0)</f>
        <v>56307</v>
      </c>
      <c r="J49" s="29"/>
      <c r="K49" s="29"/>
      <c r="L49" s="77"/>
      <c r="M49" s="44"/>
      <c r="N49" s="45"/>
      <c r="O49" s="45"/>
      <c r="P49" s="45"/>
      <c r="Q49" s="46"/>
      <c r="R49" s="44"/>
      <c r="S49" s="45"/>
      <c r="T49" s="45" t="s">
        <v>54</v>
      </c>
      <c r="U49" s="45" t="s">
        <v>54</v>
      </c>
      <c r="V49" s="46"/>
      <c r="W49" s="44">
        <v>385.0</v>
      </c>
      <c r="X49" s="45"/>
      <c r="Y49" s="45" t="s">
        <v>54</v>
      </c>
      <c r="Z49" s="45" t="s">
        <v>54</v>
      </c>
      <c r="AA49" s="46"/>
      <c r="AB49" s="44">
        <v>436.0</v>
      </c>
      <c r="AC49" s="45"/>
      <c r="AD49" s="45" t="s">
        <v>54</v>
      </c>
      <c r="AE49" s="45" t="s">
        <v>54</v>
      </c>
      <c r="AF49" s="46"/>
      <c r="AG49" s="44">
        <v>488.0</v>
      </c>
      <c r="AH49" s="45" t="s">
        <v>54</v>
      </c>
      <c r="AI49" s="45" t="s">
        <v>54</v>
      </c>
      <c r="AJ49" s="45" t="s">
        <v>54</v>
      </c>
      <c r="AK49" s="46"/>
      <c r="AL49" s="47">
        <v>546.0</v>
      </c>
      <c r="AM49" s="45" t="s">
        <v>54</v>
      </c>
      <c r="AN49" s="45" t="s">
        <v>54</v>
      </c>
      <c r="AO49" s="45" t="s">
        <v>54</v>
      </c>
      <c r="AP49" s="46"/>
      <c r="AQ49" s="47">
        <v>598.0</v>
      </c>
      <c r="AR49" s="45" t="s">
        <v>54</v>
      </c>
      <c r="AS49" s="45" t="s">
        <v>54</v>
      </c>
      <c r="AT49" s="45" t="s">
        <v>54</v>
      </c>
      <c r="AU49" s="46" t="s">
        <v>143</v>
      </c>
      <c r="AV49" s="44">
        <v>655.0</v>
      </c>
      <c r="AW49" s="45" t="s">
        <v>54</v>
      </c>
      <c r="AX49" s="45" t="s">
        <v>54</v>
      </c>
      <c r="AY49" s="45" t="s">
        <v>54</v>
      </c>
      <c r="AZ49" s="46" t="s">
        <v>143</v>
      </c>
      <c r="BA49" s="44">
        <v>712.0</v>
      </c>
      <c r="BB49" s="45" t="s">
        <v>54</v>
      </c>
      <c r="BC49" s="45" t="s">
        <v>54</v>
      </c>
      <c r="BD49" s="45" t="s">
        <v>54</v>
      </c>
      <c r="BE49" s="46" t="s">
        <v>143</v>
      </c>
      <c r="BF49" s="47">
        <v>782.0</v>
      </c>
      <c r="BG49" s="45" t="s">
        <v>52</v>
      </c>
      <c r="BH49" s="45" t="s">
        <v>52</v>
      </c>
      <c r="BI49" s="45" t="s">
        <v>52</v>
      </c>
      <c r="BJ49" s="46" t="s">
        <v>143</v>
      </c>
      <c r="BK49" s="44"/>
      <c r="BL49" s="45"/>
      <c r="BM49" s="45"/>
      <c r="BN49" s="45"/>
      <c r="BO49" s="46"/>
      <c r="BP49" s="44"/>
      <c r="BQ49" s="45"/>
      <c r="BR49" s="45"/>
      <c r="BS49" s="45"/>
      <c r="BT49" s="46"/>
      <c r="BU49" s="36">
        <f t="shared" si="2"/>
        <v>-88</v>
      </c>
      <c r="BV49" s="37" t="str">
        <f t="shared" si="3"/>
        <v>Septiembre</v>
      </c>
      <c r="BW49" s="37">
        <f t="shared" si="4"/>
        <v>44805</v>
      </c>
      <c r="BX49" s="37">
        <v>44805.0</v>
      </c>
      <c r="BY49" s="48"/>
      <c r="BZ49" s="37" t="str">
        <f t="shared" si="5"/>
        <v/>
      </c>
      <c r="CA49" s="39"/>
      <c r="CB49" s="37" t="str">
        <f t="shared" si="6"/>
        <v/>
      </c>
      <c r="CC49" s="48"/>
      <c r="CD49" s="26"/>
    </row>
    <row r="50" ht="15.75" customHeight="1">
      <c r="A50" s="49"/>
      <c r="B50" s="75">
        <v>46.0</v>
      </c>
      <c r="C50" s="25">
        <v>7281.0</v>
      </c>
      <c r="D50" s="26" t="s">
        <v>202</v>
      </c>
      <c r="E50" s="27" t="str">
        <f>VLOOKUP(C50,ReporteVoucher!$A$1:$AA$120,7,0)</f>
        <v>Sergio Erasmo Sobarzo</v>
      </c>
      <c r="F50" s="28" t="s">
        <v>203</v>
      </c>
      <c r="G50" s="29">
        <f>VLOOKUP(C50,ReporteVoucher!$A$1:$AB$120,28,0)</f>
        <v>482630</v>
      </c>
      <c r="H50" s="30">
        <f t="shared" si="7"/>
        <v>0.0699997928</v>
      </c>
      <c r="I50" s="29">
        <f>VLOOKUP(C50,ReporteVoucher!$A$1:$AA$120,20,0)</f>
        <v>33784</v>
      </c>
      <c r="J50" s="78"/>
      <c r="K50" s="78"/>
      <c r="L50" s="77"/>
      <c r="M50" s="44"/>
      <c r="N50" s="45"/>
      <c r="O50" s="45"/>
      <c r="P50" s="45"/>
      <c r="Q50" s="46"/>
      <c r="R50" s="44"/>
      <c r="S50" s="45"/>
      <c r="T50" s="45"/>
      <c r="U50" s="45"/>
      <c r="V50" s="46"/>
      <c r="W50" s="55">
        <v>383.0</v>
      </c>
      <c r="X50" s="45"/>
      <c r="Y50" s="45" t="s">
        <v>52</v>
      </c>
      <c r="Z50" s="45" t="s">
        <v>52</v>
      </c>
      <c r="AA50" s="46" t="s">
        <v>78</v>
      </c>
      <c r="AB50" s="44">
        <v>435.0</v>
      </c>
      <c r="AC50" s="45" t="s">
        <v>143</v>
      </c>
      <c r="AD50" s="45" t="s">
        <v>59</v>
      </c>
      <c r="AE50" s="45" t="s">
        <v>59</v>
      </c>
      <c r="AF50" s="46" t="s">
        <v>78</v>
      </c>
      <c r="AG50" s="44">
        <v>489.0</v>
      </c>
      <c r="AH50" s="45"/>
      <c r="AI50" s="45" t="s">
        <v>54</v>
      </c>
      <c r="AJ50" s="45" t="s">
        <v>54</v>
      </c>
      <c r="AK50" s="46" t="s">
        <v>78</v>
      </c>
      <c r="AL50" s="47">
        <v>547.0</v>
      </c>
      <c r="AM50" s="45" t="s">
        <v>143</v>
      </c>
      <c r="AN50" s="45" t="s">
        <v>54</v>
      </c>
      <c r="AO50" s="45" t="s">
        <v>54</v>
      </c>
      <c r="AP50" s="46" t="s">
        <v>78</v>
      </c>
      <c r="AQ50" s="47">
        <v>599.0</v>
      </c>
      <c r="AR50" s="45" t="s">
        <v>143</v>
      </c>
      <c r="AS50" s="45" t="s">
        <v>52</v>
      </c>
      <c r="AT50" s="45" t="s">
        <v>54</v>
      </c>
      <c r="AU50" s="46" t="s">
        <v>78</v>
      </c>
      <c r="AV50" s="44">
        <v>656.0</v>
      </c>
      <c r="AW50" s="45" t="s">
        <v>143</v>
      </c>
      <c r="AX50" s="45" t="s">
        <v>52</v>
      </c>
      <c r="AY50" s="45" t="s">
        <v>54</v>
      </c>
      <c r="AZ50" s="46" t="s">
        <v>143</v>
      </c>
      <c r="BA50" s="55">
        <v>713.0</v>
      </c>
      <c r="BB50" s="45" t="s">
        <v>143</v>
      </c>
      <c r="BC50" s="45" t="s">
        <v>52</v>
      </c>
      <c r="BD50" s="45" t="s">
        <v>54</v>
      </c>
      <c r="BE50" s="46" t="s">
        <v>143</v>
      </c>
      <c r="BF50" s="47">
        <v>783.0</v>
      </c>
      <c r="BG50" s="45" t="s">
        <v>143</v>
      </c>
      <c r="BH50" s="45"/>
      <c r="BI50" s="45"/>
      <c r="BJ50" s="46" t="s">
        <v>143</v>
      </c>
      <c r="BK50" s="44"/>
      <c r="BL50" s="45" t="s">
        <v>143</v>
      </c>
      <c r="BM50" s="45"/>
      <c r="BN50" s="45"/>
      <c r="BO50" s="46" t="s">
        <v>143</v>
      </c>
      <c r="BP50" s="44"/>
      <c r="BQ50" s="45"/>
      <c r="BR50" s="45"/>
      <c r="BS50" s="45"/>
      <c r="BT50" s="46"/>
      <c r="BU50" s="36">
        <f t="shared" si="2"/>
        <v>-88</v>
      </c>
      <c r="BV50" s="37" t="str">
        <f t="shared" si="3"/>
        <v>Septiembre</v>
      </c>
      <c r="BW50" s="37">
        <f t="shared" si="4"/>
        <v>44805</v>
      </c>
      <c r="BX50" s="37">
        <v>44805.0</v>
      </c>
      <c r="BY50" s="48"/>
      <c r="BZ50" s="37" t="str">
        <f t="shared" si="5"/>
        <v/>
      </c>
      <c r="CA50" s="39"/>
      <c r="CB50" s="37" t="str">
        <f t="shared" si="6"/>
        <v/>
      </c>
      <c r="CC50" s="48"/>
      <c r="CD50" s="26"/>
    </row>
    <row r="51" ht="15.0" customHeight="1">
      <c r="A51" s="49"/>
      <c r="B51" s="75">
        <v>47.0</v>
      </c>
      <c r="C51" s="25">
        <v>7675.0</v>
      </c>
      <c r="D51" s="26" t="s">
        <v>204</v>
      </c>
      <c r="E51" s="27" t="str">
        <f>VLOOKUP(C51,ReporteVoucher!$A$1:$AA$120,7,0)</f>
        <v>Matías Sebastián Rojas</v>
      </c>
      <c r="F51" s="28" t="s">
        <v>205</v>
      </c>
      <c r="G51" s="29">
        <f>VLOOKUP(C51,ReporteVoucher!$A$1:$AB$120,28,0)</f>
        <v>450454</v>
      </c>
      <c r="H51" s="30">
        <f t="shared" si="7"/>
        <v>0.0700004884</v>
      </c>
      <c r="I51" s="29">
        <f>VLOOKUP(C51,ReporteVoucher!$A$1:$AA$120,20,0)</f>
        <v>31532</v>
      </c>
      <c r="J51" s="78"/>
      <c r="K51" s="78"/>
      <c r="L51" s="77"/>
      <c r="M51" s="44"/>
      <c r="N51" s="45"/>
      <c r="O51" s="45"/>
      <c r="P51" s="45"/>
      <c r="Q51" s="46"/>
      <c r="R51" s="44"/>
      <c r="S51" s="45"/>
      <c r="T51" s="45"/>
      <c r="U51" s="45"/>
      <c r="V51" s="46"/>
      <c r="W51" s="44">
        <v>389.0</v>
      </c>
      <c r="X51" s="45" t="s">
        <v>54</v>
      </c>
      <c r="Y51" s="79" t="s">
        <v>52</v>
      </c>
      <c r="Z51" s="45" t="s">
        <v>52</v>
      </c>
      <c r="AA51" s="46"/>
      <c r="AB51" s="44">
        <v>437.0</v>
      </c>
      <c r="AC51" s="45" t="s">
        <v>54</v>
      </c>
      <c r="AD51" s="45" t="s">
        <v>54</v>
      </c>
      <c r="AE51" s="45" t="s">
        <v>54</v>
      </c>
      <c r="AF51" s="46" t="s">
        <v>143</v>
      </c>
      <c r="AG51" s="44">
        <v>490.0</v>
      </c>
      <c r="AH51" s="45" t="s">
        <v>54</v>
      </c>
      <c r="AI51" s="45" t="s">
        <v>54</v>
      </c>
      <c r="AJ51" s="45" t="s">
        <v>54</v>
      </c>
      <c r="AK51" s="46" t="s">
        <v>143</v>
      </c>
      <c r="AL51" s="47">
        <v>548.0</v>
      </c>
      <c r="AM51" s="45" t="s">
        <v>54</v>
      </c>
      <c r="AN51" s="45" t="s">
        <v>54</v>
      </c>
      <c r="AO51" s="45" t="s">
        <v>54</v>
      </c>
      <c r="AP51" s="46" t="s">
        <v>143</v>
      </c>
      <c r="AQ51" s="47">
        <v>600.0</v>
      </c>
      <c r="AR51" s="45" t="s">
        <v>54</v>
      </c>
      <c r="AS51" s="45" t="s">
        <v>54</v>
      </c>
      <c r="AT51" s="45" t="s">
        <v>54</v>
      </c>
      <c r="AU51" s="46" t="s">
        <v>143</v>
      </c>
      <c r="AV51" s="44">
        <v>657.0</v>
      </c>
      <c r="AW51" s="45" t="s">
        <v>54</v>
      </c>
      <c r="AX51" s="45" t="s">
        <v>54</v>
      </c>
      <c r="AY51" s="45" t="s">
        <v>54</v>
      </c>
      <c r="AZ51" s="46" t="s">
        <v>143</v>
      </c>
      <c r="BA51" s="44">
        <v>714.0</v>
      </c>
      <c r="BB51" s="45"/>
      <c r="BC51" s="45" t="s">
        <v>52</v>
      </c>
      <c r="BD51" s="45" t="s">
        <v>54</v>
      </c>
      <c r="BE51" s="46" t="s">
        <v>143</v>
      </c>
      <c r="BF51" s="47">
        <v>785.0</v>
      </c>
      <c r="BG51" s="45"/>
      <c r="BH51" s="45" t="s">
        <v>52</v>
      </c>
      <c r="BI51" s="45" t="s">
        <v>52</v>
      </c>
      <c r="BJ51" s="46" t="s">
        <v>143</v>
      </c>
      <c r="BK51" s="44"/>
      <c r="BL51" s="45"/>
      <c r="BM51" s="45"/>
      <c r="BN51" s="45"/>
      <c r="BO51" s="46" t="s">
        <v>143</v>
      </c>
      <c r="BP51" s="44"/>
      <c r="BQ51" s="45"/>
      <c r="BR51" s="45"/>
      <c r="BS51" s="45"/>
      <c r="BT51" s="46"/>
      <c r="BU51" s="36">
        <f t="shared" si="2"/>
        <v>-88</v>
      </c>
      <c r="BV51" s="37" t="str">
        <f t="shared" si="3"/>
        <v>Septiembre</v>
      </c>
      <c r="BW51" s="37">
        <f t="shared" si="4"/>
        <v>44805</v>
      </c>
      <c r="BX51" s="37">
        <v>44805.0</v>
      </c>
      <c r="BY51" s="48"/>
      <c r="BZ51" s="37" t="str">
        <f t="shared" si="5"/>
        <v/>
      </c>
      <c r="CA51" s="39"/>
      <c r="CB51" s="37" t="str">
        <f t="shared" si="6"/>
        <v/>
      </c>
      <c r="CC51" s="48"/>
      <c r="CD51" s="26"/>
    </row>
    <row r="52" ht="18.0" customHeight="1">
      <c r="A52" s="49"/>
      <c r="B52" s="75">
        <v>48.0</v>
      </c>
      <c r="C52" s="25">
        <v>8040.0</v>
      </c>
      <c r="D52" s="26" t="s">
        <v>206</v>
      </c>
      <c r="E52" s="27" t="str">
        <f>VLOOKUP(C52,ReporteVoucher!$A$1:$AA$120,7,0)</f>
        <v>Carolina Beatriz Roa</v>
      </c>
      <c r="F52" s="28" t="s">
        <v>207</v>
      </c>
      <c r="G52" s="29">
        <f>VLOOKUP(C52,ReporteVoucher!$A$1:$AB$120,28,0)</f>
        <v>757654</v>
      </c>
      <c r="H52" s="30">
        <f t="shared" si="7"/>
        <v>0.07000029037</v>
      </c>
      <c r="I52" s="29">
        <f>VLOOKUP(C52,ReporteVoucher!$A$1:$AA$120,20,0)</f>
        <v>53036</v>
      </c>
      <c r="J52" s="78"/>
      <c r="K52" s="78"/>
      <c r="L52" s="77"/>
      <c r="M52" s="44"/>
      <c r="N52" s="45"/>
      <c r="O52" s="45"/>
      <c r="P52" s="45"/>
      <c r="Q52" s="46"/>
      <c r="R52" s="44"/>
      <c r="S52" s="45"/>
      <c r="T52" s="45"/>
      <c r="U52" s="45"/>
      <c r="V52" s="46"/>
      <c r="W52" s="44"/>
      <c r="X52" s="45"/>
      <c r="Y52" s="45"/>
      <c r="Z52" s="45"/>
      <c r="AA52" s="46"/>
      <c r="AB52" s="44">
        <v>390.0</v>
      </c>
      <c r="AC52" s="45"/>
      <c r="AD52" s="45"/>
      <c r="AE52" s="45"/>
      <c r="AF52" s="46"/>
      <c r="AG52" s="44">
        <v>491.0</v>
      </c>
      <c r="AH52" s="45" t="s">
        <v>54</v>
      </c>
      <c r="AI52" s="45" t="s">
        <v>52</v>
      </c>
      <c r="AJ52" s="45" t="s">
        <v>52</v>
      </c>
      <c r="AK52" s="46"/>
      <c r="AL52" s="47">
        <v>549.0</v>
      </c>
      <c r="AM52" s="45" t="s">
        <v>54</v>
      </c>
      <c r="AN52" s="45" t="s">
        <v>54</v>
      </c>
      <c r="AO52" s="45" t="s">
        <v>54</v>
      </c>
      <c r="AP52" s="46" t="s">
        <v>143</v>
      </c>
      <c r="AQ52" s="47">
        <v>601.0</v>
      </c>
      <c r="AR52" s="45" t="s">
        <v>54</v>
      </c>
      <c r="AS52" s="45" t="s">
        <v>54</v>
      </c>
      <c r="AT52" s="45" t="s">
        <v>52</v>
      </c>
      <c r="AU52" s="46" t="s">
        <v>143</v>
      </c>
      <c r="AV52" s="44">
        <v>658.0</v>
      </c>
      <c r="AW52" s="45"/>
      <c r="AX52" s="45" t="s">
        <v>54</v>
      </c>
      <c r="AY52" s="45" t="s">
        <v>54</v>
      </c>
      <c r="AZ52" s="46" t="s">
        <v>143</v>
      </c>
      <c r="BA52" s="44">
        <v>715.0</v>
      </c>
      <c r="BB52" s="45"/>
      <c r="BC52" s="45" t="s">
        <v>52</v>
      </c>
      <c r="BD52" s="45" t="s">
        <v>52</v>
      </c>
      <c r="BE52" s="46" t="s">
        <v>143</v>
      </c>
      <c r="BF52" s="47">
        <v>786.0</v>
      </c>
      <c r="BG52" s="45"/>
      <c r="BH52" s="45"/>
      <c r="BI52" s="45"/>
      <c r="BJ52" s="46" t="s">
        <v>143</v>
      </c>
      <c r="BK52" s="44"/>
      <c r="BL52" s="45"/>
      <c r="BM52" s="45"/>
      <c r="BN52" s="45"/>
      <c r="BO52" s="46" t="s">
        <v>143</v>
      </c>
      <c r="BP52" s="44"/>
      <c r="BQ52" s="45"/>
      <c r="BR52" s="45"/>
      <c r="BS52" s="45"/>
      <c r="BT52" s="46" t="s">
        <v>143</v>
      </c>
      <c r="BU52" s="36">
        <f t="shared" si="2"/>
        <v>-58</v>
      </c>
      <c r="BV52" s="37" t="str">
        <f t="shared" si="3"/>
        <v>Octubre</v>
      </c>
      <c r="BW52" s="37">
        <f t="shared" si="4"/>
        <v>44835</v>
      </c>
      <c r="BX52" s="37">
        <v>44835.0</v>
      </c>
      <c r="BY52" s="48"/>
      <c r="BZ52" s="37" t="str">
        <f t="shared" si="5"/>
        <v/>
      </c>
      <c r="CA52" s="39"/>
      <c r="CB52" s="37" t="str">
        <f t="shared" si="6"/>
        <v/>
      </c>
      <c r="CC52" s="48"/>
      <c r="CD52" s="26"/>
    </row>
    <row r="53" ht="15.75" customHeight="1">
      <c r="A53" s="23"/>
      <c r="B53" s="25">
        <v>49.0</v>
      </c>
      <c r="C53" s="25">
        <v>8366.0</v>
      </c>
      <c r="D53" s="26" t="s">
        <v>208</v>
      </c>
      <c r="E53" s="27" t="str">
        <f>VLOOKUP(C53,ReporteVoucher!$A$1:$AA$120,7,0)</f>
        <v>Carolina Andrea Godoy</v>
      </c>
      <c r="F53" s="28" t="s">
        <v>209</v>
      </c>
      <c r="G53" s="29">
        <f>VLOOKUP(C53,ReporteVoucher!$A$1:$AB$120,28,0)</f>
        <v>649418</v>
      </c>
      <c r="H53" s="30">
        <f t="shared" si="7"/>
        <v>0.06999959964</v>
      </c>
      <c r="I53" s="29">
        <f>VLOOKUP(C53,ReporteVoucher!$A$1:$AA$120,20,0)</f>
        <v>45459</v>
      </c>
      <c r="J53" s="80"/>
      <c r="K53" s="80"/>
      <c r="L53" s="81"/>
      <c r="M53" s="55"/>
      <c r="N53" s="52"/>
      <c r="O53" s="52"/>
      <c r="P53" s="52"/>
      <c r="Q53" s="53"/>
      <c r="R53" s="55"/>
      <c r="S53" s="52"/>
      <c r="T53" s="52"/>
      <c r="U53" s="52"/>
      <c r="V53" s="53"/>
      <c r="W53" s="55"/>
      <c r="X53" s="52"/>
      <c r="Y53" s="52"/>
      <c r="Z53" s="52"/>
      <c r="AA53" s="53"/>
      <c r="AB53" s="55"/>
      <c r="AC53" s="52"/>
      <c r="AD53" s="52"/>
      <c r="AE53" s="52"/>
      <c r="AF53" s="53"/>
      <c r="AG53" s="55"/>
      <c r="AH53" s="52" t="s">
        <v>54</v>
      </c>
      <c r="AI53" s="52" t="s">
        <v>54</v>
      </c>
      <c r="AJ53" s="52" t="s">
        <v>54</v>
      </c>
      <c r="AK53" s="53" t="s">
        <v>52</v>
      </c>
      <c r="AL53" s="55"/>
      <c r="AM53" s="52" t="s">
        <v>54</v>
      </c>
      <c r="AN53" s="52" t="s">
        <v>54</v>
      </c>
      <c r="AO53" s="52" t="s">
        <v>54</v>
      </c>
      <c r="AP53" s="53" t="s">
        <v>54</v>
      </c>
      <c r="AQ53" s="55"/>
      <c r="AR53" s="52" t="s">
        <v>54</v>
      </c>
      <c r="AS53" s="52" t="s">
        <v>54</v>
      </c>
      <c r="AT53" s="52" t="s">
        <v>54</v>
      </c>
      <c r="AU53" s="53" t="s">
        <v>52</v>
      </c>
      <c r="AV53" s="47">
        <v>667.0</v>
      </c>
      <c r="AW53" s="52" t="s">
        <v>54</v>
      </c>
      <c r="AX53" s="52" t="s">
        <v>54</v>
      </c>
      <c r="AY53" s="52" t="s">
        <v>54</v>
      </c>
      <c r="AZ53" s="53" t="s">
        <v>54</v>
      </c>
      <c r="BA53" s="55">
        <v>729.0</v>
      </c>
      <c r="BB53" s="52" t="s">
        <v>54</v>
      </c>
      <c r="BC53" s="52" t="s">
        <v>54</v>
      </c>
      <c r="BD53" s="52" t="s">
        <v>54</v>
      </c>
      <c r="BE53" s="53" t="s">
        <v>54</v>
      </c>
      <c r="BF53" s="54">
        <v>787.0</v>
      </c>
      <c r="BG53" s="52" t="s">
        <v>52</v>
      </c>
      <c r="BH53" s="52" t="s">
        <v>54</v>
      </c>
      <c r="BI53" s="52" t="s">
        <v>54</v>
      </c>
      <c r="BJ53" s="53" t="s">
        <v>52</v>
      </c>
      <c r="BK53" s="55"/>
      <c r="BL53" s="52"/>
      <c r="BM53" s="52"/>
      <c r="BN53" s="52"/>
      <c r="BO53" s="53"/>
      <c r="BP53" s="55"/>
      <c r="BQ53" s="52"/>
      <c r="BR53" s="52"/>
      <c r="BS53" s="52"/>
      <c r="BT53" s="53"/>
      <c r="BU53" s="36">
        <f t="shared" si="2"/>
        <v>-58</v>
      </c>
      <c r="BV53" s="37" t="str">
        <f t="shared" si="3"/>
        <v>Octubre</v>
      </c>
      <c r="BW53" s="37">
        <f t="shared" si="4"/>
        <v>44835</v>
      </c>
      <c r="BX53" s="37">
        <v>44835.0</v>
      </c>
      <c r="BY53" s="56"/>
      <c r="BZ53" s="37" t="str">
        <f t="shared" si="5"/>
        <v/>
      </c>
      <c r="CA53" s="39"/>
      <c r="CB53" s="37" t="str">
        <f t="shared" si="6"/>
        <v/>
      </c>
      <c r="CC53" s="56"/>
      <c r="CD53" s="57"/>
      <c r="CE53" s="58"/>
      <c r="CF53" s="58"/>
      <c r="CG53" s="58"/>
      <c r="CH53" s="58"/>
      <c r="CI53" s="58"/>
      <c r="CJ53" s="58"/>
      <c r="CK53" s="58"/>
      <c r="CL53" s="58"/>
      <c r="CM53" s="58"/>
      <c r="CN53" s="58"/>
      <c r="CO53" s="58"/>
      <c r="CP53" s="58"/>
      <c r="CQ53" s="58"/>
      <c r="CR53" s="58"/>
      <c r="CS53" s="58"/>
      <c r="CT53" s="58"/>
      <c r="CU53" s="58"/>
      <c r="CV53" s="58"/>
      <c r="CW53" s="58"/>
      <c r="CX53" s="58"/>
      <c r="CY53" s="58"/>
      <c r="CZ53" s="58"/>
      <c r="DA53" s="58"/>
      <c r="DB53" s="58"/>
      <c r="DC53" s="58"/>
      <c r="DD53" s="58"/>
      <c r="DE53" s="58"/>
      <c r="DF53" s="58"/>
      <c r="DG53" s="58"/>
    </row>
    <row r="54" ht="15.75" customHeight="1">
      <c r="A54" s="49"/>
      <c r="B54" s="75">
        <v>50.0</v>
      </c>
      <c r="C54" s="25">
        <v>8367.0</v>
      </c>
      <c r="D54" s="26" t="s">
        <v>210</v>
      </c>
      <c r="E54" s="27" t="str">
        <f>VLOOKUP(C54,ReporteVoucher!$A$1:$AA$120,7,0)</f>
        <v>Carola  Peñaloza</v>
      </c>
      <c r="F54" s="28" t="s">
        <v>211</v>
      </c>
      <c r="G54" s="29">
        <f>VLOOKUP(C54,ReporteVoucher!$A$1:$AB$120,28,0)</f>
        <v>440000</v>
      </c>
      <c r="H54" s="30">
        <f t="shared" si="7"/>
        <v>0.07</v>
      </c>
      <c r="I54" s="29">
        <f>VLOOKUP(C54,ReporteVoucher!$A$1:$AA$120,20,0)</f>
        <v>30800</v>
      </c>
      <c r="J54" s="78"/>
      <c r="K54" s="78"/>
      <c r="L54" s="77"/>
      <c r="M54" s="44"/>
      <c r="N54" s="45"/>
      <c r="O54" s="45"/>
      <c r="P54" s="45"/>
      <c r="Q54" s="46"/>
      <c r="R54" s="44"/>
      <c r="S54" s="45"/>
      <c r="T54" s="45"/>
      <c r="U54" s="45"/>
      <c r="V54" s="46"/>
      <c r="W54" s="44"/>
      <c r="X54" s="45"/>
      <c r="Y54" s="45"/>
      <c r="Z54" s="45"/>
      <c r="AA54" s="46" t="s">
        <v>78</v>
      </c>
      <c r="AB54" s="44"/>
      <c r="AC54" s="45"/>
      <c r="AD54" s="45"/>
      <c r="AE54" s="45"/>
      <c r="AF54" s="46" t="s">
        <v>78</v>
      </c>
      <c r="AG54" s="44">
        <v>444.0</v>
      </c>
      <c r="AH54" s="45" t="s">
        <v>54</v>
      </c>
      <c r="AI54" s="45" t="s">
        <v>54</v>
      </c>
      <c r="AJ54" s="45" t="s">
        <v>54</v>
      </c>
      <c r="AK54" s="46" t="s">
        <v>78</v>
      </c>
      <c r="AL54" s="54">
        <v>550.0</v>
      </c>
      <c r="AM54" s="45" t="s">
        <v>54</v>
      </c>
      <c r="AN54" s="45" t="s">
        <v>54</v>
      </c>
      <c r="AO54" s="45" t="s">
        <v>54</v>
      </c>
      <c r="AP54" s="46" t="s">
        <v>78</v>
      </c>
      <c r="AQ54" s="47">
        <v>602.0</v>
      </c>
      <c r="AR54" s="45" t="s">
        <v>54</v>
      </c>
      <c r="AS54" s="45" t="s">
        <v>54</v>
      </c>
      <c r="AT54" s="45" t="s">
        <v>54</v>
      </c>
      <c r="AU54" s="46" t="s">
        <v>78</v>
      </c>
      <c r="AV54" s="44" t="s">
        <v>133</v>
      </c>
      <c r="AW54" s="45" t="s">
        <v>54</v>
      </c>
      <c r="AX54" s="45" t="s">
        <v>54</v>
      </c>
      <c r="AY54" s="45" t="s">
        <v>54</v>
      </c>
      <c r="AZ54" s="46" t="s">
        <v>78</v>
      </c>
      <c r="BA54" s="44">
        <v>716.0</v>
      </c>
      <c r="BB54" s="45"/>
      <c r="BC54" s="45"/>
      <c r="BD54" s="45"/>
      <c r="BE54" s="46" t="s">
        <v>78</v>
      </c>
      <c r="BF54" s="47">
        <v>788.0</v>
      </c>
      <c r="BG54" s="45"/>
      <c r="BH54" s="45"/>
      <c r="BI54" s="45"/>
      <c r="BJ54" s="46" t="s">
        <v>78</v>
      </c>
      <c r="BK54" s="44"/>
      <c r="BL54" s="45"/>
      <c r="BM54" s="45"/>
      <c r="BN54" s="45"/>
      <c r="BO54" s="46" t="s">
        <v>78</v>
      </c>
      <c r="BP54" s="44"/>
      <c r="BQ54" s="45"/>
      <c r="BR54" s="45"/>
      <c r="BS54" s="45"/>
      <c r="BT54" s="46" t="s">
        <v>78</v>
      </c>
      <c r="BU54" s="36">
        <f t="shared" si="2"/>
        <v>65</v>
      </c>
      <c r="BV54" s="37" t="str">
        <f t="shared" si="3"/>
        <v>Febrero</v>
      </c>
      <c r="BW54" s="37">
        <f t="shared" si="4"/>
        <v>44958</v>
      </c>
      <c r="BX54" s="37">
        <v>44958.0</v>
      </c>
      <c r="BY54" s="48"/>
      <c r="BZ54" s="37" t="str">
        <f t="shared" si="5"/>
        <v/>
      </c>
      <c r="CA54" s="39"/>
      <c r="CB54" s="37" t="str">
        <f t="shared" si="6"/>
        <v/>
      </c>
      <c r="CC54" s="48"/>
      <c r="CD54" s="26"/>
    </row>
    <row r="55" ht="15.75" customHeight="1">
      <c r="A55" s="49"/>
      <c r="B55" s="75">
        <v>51.0</v>
      </c>
      <c r="C55" s="25">
        <v>8766.0</v>
      </c>
      <c r="D55" s="26" t="s">
        <v>212</v>
      </c>
      <c r="E55" s="27" t="str">
        <f>VLOOKUP(C55,ReporteVoucher!$A$1:$AA$120,7,0)</f>
        <v>Juan Luis Correa</v>
      </c>
      <c r="F55" s="28" t="s">
        <v>213</v>
      </c>
      <c r="G55" s="29">
        <f>VLOOKUP(C55,ReporteVoucher!$A$1:$AB$120,28,0)</f>
        <v>794200</v>
      </c>
      <c r="H55" s="30">
        <f t="shared" si="7"/>
        <v>0.06</v>
      </c>
      <c r="I55" s="29">
        <f>VLOOKUP(C55,ReporteVoucher!$A$1:$AA$120,20,0)</f>
        <v>47652</v>
      </c>
      <c r="J55" s="78"/>
      <c r="K55" s="78"/>
      <c r="L55" s="77"/>
      <c r="M55" s="44"/>
      <c r="N55" s="45"/>
      <c r="O55" s="45"/>
      <c r="P55" s="45"/>
      <c r="Q55" s="46"/>
      <c r="R55" s="44"/>
      <c r="S55" s="45"/>
      <c r="T55" s="45"/>
      <c r="U55" s="45"/>
      <c r="V55" s="46"/>
      <c r="W55" s="44"/>
      <c r="X55" s="45"/>
      <c r="Y55" s="45"/>
      <c r="Z55" s="45"/>
      <c r="AA55" s="46"/>
      <c r="AB55" s="44"/>
      <c r="AC55" s="45" t="s">
        <v>54</v>
      </c>
      <c r="AD55" s="45" t="s">
        <v>54</v>
      </c>
      <c r="AE55" s="45" t="s">
        <v>54</v>
      </c>
      <c r="AF55" s="46" t="s">
        <v>54</v>
      </c>
      <c r="AG55" s="44"/>
      <c r="AH55" s="45" t="s">
        <v>54</v>
      </c>
      <c r="AI55" s="45" t="s">
        <v>54</v>
      </c>
      <c r="AJ55" s="45" t="s">
        <v>54</v>
      </c>
      <c r="AK55" s="46" t="s">
        <v>54</v>
      </c>
      <c r="AL55" s="44">
        <v>497.0</v>
      </c>
      <c r="AM55" s="45" t="s">
        <v>54</v>
      </c>
      <c r="AN55" s="45" t="s">
        <v>54</v>
      </c>
      <c r="AO55" s="45" t="s">
        <v>54</v>
      </c>
      <c r="AP55" s="46"/>
      <c r="AQ55" s="47">
        <v>603.0</v>
      </c>
      <c r="AR55" s="45" t="s">
        <v>54</v>
      </c>
      <c r="AS55" s="45" t="s">
        <v>54</v>
      </c>
      <c r="AT55" s="45" t="s">
        <v>54</v>
      </c>
      <c r="AU55" s="46" t="s">
        <v>54</v>
      </c>
      <c r="AV55" s="44">
        <v>659.0</v>
      </c>
      <c r="AW55" s="45"/>
      <c r="AX55" s="45" t="s">
        <v>54</v>
      </c>
      <c r="AY55" s="45" t="s">
        <v>54</v>
      </c>
      <c r="AZ55" s="46" t="s">
        <v>54</v>
      </c>
      <c r="BA55" s="44">
        <v>717.0</v>
      </c>
      <c r="BB55" s="45"/>
      <c r="BC55" s="45"/>
      <c r="BD55" s="45"/>
      <c r="BE55" s="46"/>
      <c r="BF55" s="47">
        <v>789.0</v>
      </c>
      <c r="BG55" s="45"/>
      <c r="BH55" s="45"/>
      <c r="BI55" s="45"/>
      <c r="BJ55" s="46"/>
      <c r="BK55" s="44"/>
      <c r="BL55" s="45"/>
      <c r="BM55" s="45"/>
      <c r="BN55" s="45"/>
      <c r="BO55" s="46"/>
      <c r="BP55" s="44"/>
      <c r="BQ55" s="45"/>
      <c r="BR55" s="45"/>
      <c r="BS55" s="45"/>
      <c r="BT55" s="46"/>
      <c r="BU55" s="36">
        <f t="shared" si="2"/>
        <v>-27</v>
      </c>
      <c r="BV55" s="37" t="str">
        <f t="shared" si="3"/>
        <v>Noviembre</v>
      </c>
      <c r="BW55" s="37">
        <f t="shared" si="4"/>
        <v>44866</v>
      </c>
      <c r="BX55" s="37">
        <v>44866.0</v>
      </c>
      <c r="BY55" s="48"/>
      <c r="BZ55" s="37" t="str">
        <f t="shared" si="5"/>
        <v/>
      </c>
      <c r="CA55" s="39"/>
      <c r="CB55" s="37" t="str">
        <f t="shared" si="6"/>
        <v/>
      </c>
      <c r="CC55" s="48"/>
      <c r="CD55" s="26"/>
    </row>
    <row r="56" ht="15.75" customHeight="1">
      <c r="A56" s="49"/>
      <c r="B56" s="75">
        <v>52.0</v>
      </c>
      <c r="C56" s="25">
        <v>8767.0</v>
      </c>
      <c r="D56" s="26" t="s">
        <v>214</v>
      </c>
      <c r="E56" s="27" t="str">
        <f>VLOOKUP(C56,ReporteVoucher!$A$1:$AA$120,7,0)</f>
        <v>Claudia Alejandra Bascuñan</v>
      </c>
      <c r="F56" s="28" t="s">
        <v>215</v>
      </c>
      <c r="G56" s="29">
        <f>VLOOKUP(C56,ReporteVoucher!$A$1:$AB$120,28,0)</f>
        <v>450000</v>
      </c>
      <c r="H56" s="30">
        <f t="shared" si="7"/>
        <v>0.07</v>
      </c>
      <c r="I56" s="29">
        <f>VLOOKUP(C56,ReporteVoucher!$A$1:$AA$120,20,0)</f>
        <v>31500</v>
      </c>
      <c r="J56" s="78"/>
      <c r="K56" s="78"/>
      <c r="L56" s="77"/>
      <c r="M56" s="44"/>
      <c r="N56" s="45"/>
      <c r="O56" s="45"/>
      <c r="P56" s="45"/>
      <c r="Q56" s="46"/>
      <c r="R56" s="44"/>
      <c r="S56" s="45"/>
      <c r="T56" s="45"/>
      <c r="U56" s="45"/>
      <c r="V56" s="46"/>
      <c r="W56" s="44"/>
      <c r="X56" s="45"/>
      <c r="Y56" s="45"/>
      <c r="Z56" s="45"/>
      <c r="AA56" s="46"/>
      <c r="AB56" s="44"/>
      <c r="AC56" s="45"/>
      <c r="AD56" s="45"/>
      <c r="AE56" s="45"/>
      <c r="AF56" s="46"/>
      <c r="AG56" s="44"/>
      <c r="AH56" s="45" t="s">
        <v>54</v>
      </c>
      <c r="AI56" s="45" t="s">
        <v>54</v>
      </c>
      <c r="AJ56" s="45" t="s">
        <v>54</v>
      </c>
      <c r="AK56" s="46"/>
      <c r="AL56" s="44">
        <v>498.0</v>
      </c>
      <c r="AM56" s="45" t="s">
        <v>54</v>
      </c>
      <c r="AN56" s="45" t="s">
        <v>54</v>
      </c>
      <c r="AO56" s="45" t="s">
        <v>54</v>
      </c>
      <c r="AP56" s="46"/>
      <c r="AQ56" s="47">
        <v>604.0</v>
      </c>
      <c r="AR56" s="45" t="s">
        <v>54</v>
      </c>
      <c r="AS56" s="45" t="s">
        <v>54</v>
      </c>
      <c r="AT56" s="45" t="s">
        <v>54</v>
      </c>
      <c r="AU56" s="46"/>
      <c r="AV56" s="44">
        <v>660.0</v>
      </c>
      <c r="AW56" s="45" t="s">
        <v>54</v>
      </c>
      <c r="AX56" s="45" t="s">
        <v>52</v>
      </c>
      <c r="AY56" s="45" t="s">
        <v>52</v>
      </c>
      <c r="AZ56" s="46" t="s">
        <v>52</v>
      </c>
      <c r="BA56" s="44">
        <v>718.0</v>
      </c>
      <c r="BB56" s="45"/>
      <c r="BC56" s="45" t="s">
        <v>52</v>
      </c>
      <c r="BD56" s="45" t="s">
        <v>52</v>
      </c>
      <c r="BE56" s="46" t="s">
        <v>52</v>
      </c>
      <c r="BF56" s="47">
        <v>790.0</v>
      </c>
      <c r="BG56" s="45"/>
      <c r="BH56" s="45"/>
      <c r="BI56" s="45"/>
      <c r="BJ56" s="46"/>
      <c r="BK56" s="44"/>
      <c r="BL56" s="45"/>
      <c r="BM56" s="45"/>
      <c r="BN56" s="45"/>
      <c r="BO56" s="46"/>
      <c r="BP56" s="44"/>
      <c r="BQ56" s="45"/>
      <c r="BR56" s="45"/>
      <c r="BS56" s="45"/>
      <c r="BT56" s="46"/>
      <c r="BU56" s="36">
        <f t="shared" si="2"/>
        <v>-27</v>
      </c>
      <c r="BV56" s="37" t="str">
        <f t="shared" si="3"/>
        <v>Noviembre</v>
      </c>
      <c r="BW56" s="37">
        <f t="shared" si="4"/>
        <v>44866</v>
      </c>
      <c r="BX56" s="37">
        <v>44866.0</v>
      </c>
      <c r="BY56" s="48"/>
      <c r="BZ56" s="37" t="str">
        <f t="shared" si="5"/>
        <v/>
      </c>
      <c r="CA56" s="39"/>
      <c r="CB56" s="37" t="str">
        <f t="shared" si="6"/>
        <v/>
      </c>
      <c r="CC56" s="48"/>
      <c r="CD56" s="26"/>
    </row>
    <row r="57" ht="15.75" customHeight="1">
      <c r="A57" s="49"/>
      <c r="B57" s="75">
        <v>53.0</v>
      </c>
      <c r="C57" s="25">
        <v>8768.0</v>
      </c>
      <c r="D57" s="26" t="s">
        <v>216</v>
      </c>
      <c r="E57" s="27" t="str">
        <f>VLOOKUP(C57,ReporteVoucher!$A$1:$AA$120,7,0)</f>
        <v>Yelimar de los Angeles Rendon</v>
      </c>
      <c r="F57" s="28" t="s">
        <v>217</v>
      </c>
      <c r="G57" s="29">
        <f>VLOOKUP(C57,ReporteVoucher!$A$1:$AB$120,28,0)</f>
        <v>480000</v>
      </c>
      <c r="H57" s="30">
        <f t="shared" si="7"/>
        <v>0.07</v>
      </c>
      <c r="I57" s="29">
        <f>VLOOKUP(C57,ReporteVoucher!$A$1:$AA$120,20,0)</f>
        <v>33600</v>
      </c>
      <c r="J57" s="78"/>
      <c r="K57" s="78"/>
      <c r="L57" s="77"/>
      <c r="M57" s="44"/>
      <c r="N57" s="45"/>
      <c r="O57" s="45"/>
      <c r="P57" s="45"/>
      <c r="Q57" s="46"/>
      <c r="R57" s="44"/>
      <c r="S57" s="45"/>
      <c r="T57" s="45"/>
      <c r="U57" s="45"/>
      <c r="V57" s="46"/>
      <c r="W57" s="44"/>
      <c r="X57" s="45"/>
      <c r="Y57" s="45"/>
      <c r="Z57" s="45"/>
      <c r="AA57" s="46"/>
      <c r="AB57" s="44"/>
      <c r="AC57" s="45"/>
      <c r="AD57" s="45"/>
      <c r="AE57" s="45"/>
      <c r="AF57" s="46" t="s">
        <v>78</v>
      </c>
      <c r="AG57" s="44"/>
      <c r="AH57" s="45" t="s">
        <v>54</v>
      </c>
      <c r="AI57" s="45" t="s">
        <v>54</v>
      </c>
      <c r="AJ57" s="45" t="s">
        <v>54</v>
      </c>
      <c r="AK57" s="46" t="s">
        <v>78</v>
      </c>
      <c r="AL57" s="44">
        <v>499.0</v>
      </c>
      <c r="AM57" s="45" t="s">
        <v>54</v>
      </c>
      <c r="AN57" s="45" t="s">
        <v>54</v>
      </c>
      <c r="AO57" s="45" t="s">
        <v>54</v>
      </c>
      <c r="AP57" s="46" t="s">
        <v>78</v>
      </c>
      <c r="AQ57" s="47">
        <v>605.0</v>
      </c>
      <c r="AR57" s="45" t="s">
        <v>54</v>
      </c>
      <c r="AS57" s="45" t="s">
        <v>52</v>
      </c>
      <c r="AT57" s="45" t="s">
        <v>52</v>
      </c>
      <c r="AU57" s="46" t="s">
        <v>78</v>
      </c>
      <c r="AV57" s="44">
        <v>661.0</v>
      </c>
      <c r="AW57" s="45" t="s">
        <v>54</v>
      </c>
      <c r="AX57" s="45" t="s">
        <v>52</v>
      </c>
      <c r="AY57" s="45" t="s">
        <v>52</v>
      </c>
      <c r="AZ57" s="46" t="s">
        <v>78</v>
      </c>
      <c r="BA57" s="44">
        <v>719.0</v>
      </c>
      <c r="BB57" s="45" t="s">
        <v>54</v>
      </c>
      <c r="BC57" s="45"/>
      <c r="BD57" s="45"/>
      <c r="BE57" s="46" t="s">
        <v>78</v>
      </c>
      <c r="BF57" s="47">
        <v>791.0</v>
      </c>
      <c r="BG57" s="45" t="s">
        <v>54</v>
      </c>
      <c r="BH57" s="45"/>
      <c r="BI57" s="45"/>
      <c r="BJ57" s="46" t="s">
        <v>78</v>
      </c>
      <c r="BK57" s="44"/>
      <c r="BL57" s="45"/>
      <c r="BM57" s="45"/>
      <c r="BN57" s="45"/>
      <c r="BO57" s="46" t="s">
        <v>78</v>
      </c>
      <c r="BP57" s="44"/>
      <c r="BQ57" s="45"/>
      <c r="BR57" s="45"/>
      <c r="BS57" s="45"/>
      <c r="BT57" s="46" t="s">
        <v>78</v>
      </c>
      <c r="BU57" s="36">
        <f t="shared" si="2"/>
        <v>-27</v>
      </c>
      <c r="BV57" s="37" t="str">
        <f t="shared" si="3"/>
        <v>Noviembre</v>
      </c>
      <c r="BW57" s="37">
        <f t="shared" si="4"/>
        <v>44866</v>
      </c>
      <c r="BX57" s="37">
        <v>44866.0</v>
      </c>
      <c r="BY57" s="48"/>
      <c r="BZ57" s="37" t="str">
        <f t="shared" si="5"/>
        <v/>
      </c>
      <c r="CA57" s="39"/>
      <c r="CB57" s="37" t="str">
        <f t="shared" si="6"/>
        <v/>
      </c>
      <c r="CC57" s="48"/>
      <c r="CD57" s="26"/>
    </row>
    <row r="58" ht="15.75" customHeight="1">
      <c r="A58" s="49"/>
      <c r="B58" s="75">
        <v>54.0</v>
      </c>
      <c r="C58" s="25">
        <v>9271.0</v>
      </c>
      <c r="D58" s="26" t="s">
        <v>218</v>
      </c>
      <c r="E58" s="27" t="str">
        <f>VLOOKUP(C58,ReporteVoucher!$A$1:$AA$120,7,0)</f>
        <v>Anna Ratova</v>
      </c>
      <c r="F58" s="28" t="s">
        <v>219</v>
      </c>
      <c r="G58" s="29">
        <f>VLOOKUP(C58,ReporteVoucher!$A$1:$AB$120,28,0)</f>
        <v>700000</v>
      </c>
      <c r="H58" s="30">
        <f t="shared" si="7"/>
        <v>0.07</v>
      </c>
      <c r="I58" s="29">
        <f>VLOOKUP(C58,ReporteVoucher!$A$1:$AA$120,20,0)</f>
        <v>49000</v>
      </c>
      <c r="J58" s="78"/>
      <c r="K58" s="78"/>
      <c r="L58" s="77"/>
      <c r="M58" s="44"/>
      <c r="N58" s="45"/>
      <c r="O58" s="45"/>
      <c r="P58" s="45"/>
      <c r="Q58" s="46"/>
      <c r="R58" s="44"/>
      <c r="S58" s="45"/>
      <c r="T58" s="45"/>
      <c r="U58" s="45"/>
      <c r="V58" s="46"/>
      <c r="W58" s="44"/>
      <c r="X58" s="45"/>
      <c r="Y58" s="45"/>
      <c r="Z58" s="45"/>
      <c r="AA58" s="46"/>
      <c r="AB58" s="44"/>
      <c r="AC58" s="45" t="s">
        <v>78</v>
      </c>
      <c r="AD58" s="45"/>
      <c r="AE58" s="45"/>
      <c r="AF58" s="46" t="s">
        <v>78</v>
      </c>
      <c r="AG58" s="44"/>
      <c r="AH58" s="45" t="s">
        <v>78</v>
      </c>
      <c r="AI58" s="45" t="s">
        <v>54</v>
      </c>
      <c r="AJ58" s="45" t="s">
        <v>54</v>
      </c>
      <c r="AK58" s="46" t="s">
        <v>78</v>
      </c>
      <c r="AL58" s="44">
        <v>551.0</v>
      </c>
      <c r="AM58" s="45" t="s">
        <v>78</v>
      </c>
      <c r="AN58" s="45" t="s">
        <v>54</v>
      </c>
      <c r="AO58" s="45" t="s">
        <v>54</v>
      </c>
      <c r="AP58" s="46" t="s">
        <v>78</v>
      </c>
      <c r="AQ58" s="82"/>
      <c r="AR58" s="45" t="s">
        <v>78</v>
      </c>
      <c r="AS58" s="45" t="s">
        <v>54</v>
      </c>
      <c r="AT58" s="45" t="s">
        <v>54</v>
      </c>
      <c r="AU58" s="46" t="s">
        <v>78</v>
      </c>
      <c r="AV58" s="44">
        <v>606.0</v>
      </c>
      <c r="AW58" s="45" t="s">
        <v>78</v>
      </c>
      <c r="AX58" s="45" t="s">
        <v>54</v>
      </c>
      <c r="AY58" s="45" t="s">
        <v>54</v>
      </c>
      <c r="AZ58" s="46" t="s">
        <v>78</v>
      </c>
      <c r="BA58" s="44">
        <v>720.0</v>
      </c>
      <c r="BB58" s="45" t="s">
        <v>78</v>
      </c>
      <c r="BC58" s="45"/>
      <c r="BD58" s="45"/>
      <c r="BE58" s="46" t="s">
        <v>78</v>
      </c>
      <c r="BF58" s="47">
        <v>792.0</v>
      </c>
      <c r="BG58" s="45" t="s">
        <v>78</v>
      </c>
      <c r="BH58" s="45"/>
      <c r="BI58" s="45"/>
      <c r="BJ58" s="46" t="s">
        <v>78</v>
      </c>
      <c r="BK58" s="44"/>
      <c r="BL58" s="45" t="s">
        <v>78</v>
      </c>
      <c r="BM58" s="45"/>
      <c r="BN58" s="45"/>
      <c r="BO58" s="46" t="s">
        <v>78</v>
      </c>
      <c r="BP58" s="44"/>
      <c r="BQ58" s="45" t="s">
        <v>78</v>
      </c>
      <c r="BR58" s="45"/>
      <c r="BS58" s="45"/>
      <c r="BT58" s="46" t="s">
        <v>78</v>
      </c>
      <c r="BU58" s="36">
        <f t="shared" si="2"/>
        <v>65</v>
      </c>
      <c r="BV58" s="37" t="str">
        <f t="shared" si="3"/>
        <v>Febrero</v>
      </c>
      <c r="BW58" s="37">
        <f t="shared" si="4"/>
        <v>44958</v>
      </c>
      <c r="BX58" s="37">
        <v>44958.0</v>
      </c>
      <c r="BY58" s="48"/>
      <c r="BZ58" s="37" t="str">
        <f t="shared" si="5"/>
        <v/>
      </c>
      <c r="CA58" s="39"/>
      <c r="CB58" s="37" t="str">
        <f t="shared" si="6"/>
        <v/>
      </c>
      <c r="CC58" s="48"/>
      <c r="CD58" s="26"/>
    </row>
    <row r="59" ht="15.75" customHeight="1">
      <c r="A59" s="49"/>
      <c r="B59" s="75">
        <v>55.0</v>
      </c>
      <c r="C59" s="25">
        <v>8500.0</v>
      </c>
      <c r="D59" s="26" t="s">
        <v>220</v>
      </c>
      <c r="E59" s="27" t="str">
        <f>VLOOKUP(C59,ReporteVoucher!$A$1:$AA$120,7,0)</f>
        <v>Verónica Francisca Vallejos</v>
      </c>
      <c r="F59" s="28" t="s">
        <v>221</v>
      </c>
      <c r="G59" s="29">
        <f>VLOOKUP(C59,ReporteVoucher!$A$1:$AB$120,28,0)</f>
        <v>450177</v>
      </c>
      <c r="H59" s="30">
        <f t="shared" si="7"/>
        <v>0.06999913367</v>
      </c>
      <c r="I59" s="29">
        <f>VLOOKUP(C59,ReporteVoucher!$A$1:$AA$120,20,0)</f>
        <v>31512</v>
      </c>
      <c r="J59" s="78"/>
      <c r="K59" s="78"/>
      <c r="L59" s="77"/>
      <c r="M59" s="44"/>
      <c r="N59" s="45"/>
      <c r="O59" s="45"/>
      <c r="P59" s="45"/>
      <c r="Q59" s="46"/>
      <c r="R59" s="44"/>
      <c r="S59" s="45"/>
      <c r="T59" s="45"/>
      <c r="U59" s="45"/>
      <c r="V59" s="46"/>
      <c r="W59" s="44"/>
      <c r="X59" s="45"/>
      <c r="Y59" s="45"/>
      <c r="Z59" s="45"/>
      <c r="AA59" s="46"/>
      <c r="AB59" s="44"/>
      <c r="AC59" s="45"/>
      <c r="AD59" s="45"/>
      <c r="AE59" s="45"/>
      <c r="AF59" s="46"/>
      <c r="AG59" s="44">
        <v>494.0</v>
      </c>
      <c r="AH59" s="45" t="s">
        <v>54</v>
      </c>
      <c r="AI59" s="45" t="s">
        <v>54</v>
      </c>
      <c r="AJ59" s="45" t="s">
        <v>54</v>
      </c>
      <c r="AK59" s="46"/>
      <c r="AL59" s="44"/>
      <c r="AM59" s="45" t="s">
        <v>52</v>
      </c>
      <c r="AN59" s="45" t="s">
        <v>52</v>
      </c>
      <c r="AO59" s="45" t="s">
        <v>54</v>
      </c>
      <c r="AP59" s="46"/>
      <c r="AQ59" s="47">
        <v>607.0</v>
      </c>
      <c r="AR59" s="45" t="s">
        <v>54</v>
      </c>
      <c r="AS59" s="45" t="s">
        <v>54</v>
      </c>
      <c r="AT59" s="45" t="s">
        <v>54</v>
      </c>
      <c r="AU59" s="46" t="s">
        <v>54</v>
      </c>
      <c r="AV59" s="44">
        <v>662.0</v>
      </c>
      <c r="AW59" s="45" t="s">
        <v>54</v>
      </c>
      <c r="AX59" s="45" t="s">
        <v>54</v>
      </c>
      <c r="AY59" s="45" t="s">
        <v>54</v>
      </c>
      <c r="AZ59" s="46" t="s">
        <v>54</v>
      </c>
      <c r="BA59" s="44">
        <v>721.0</v>
      </c>
      <c r="BB59" s="45"/>
      <c r="BC59" s="45"/>
      <c r="BD59" s="45"/>
      <c r="BE59" s="46"/>
      <c r="BF59" s="47">
        <v>793.0</v>
      </c>
      <c r="BG59" s="45"/>
      <c r="BH59" s="45"/>
      <c r="BI59" s="45"/>
      <c r="BJ59" s="46"/>
      <c r="BK59" s="44"/>
      <c r="BL59" s="45"/>
      <c r="BM59" s="45"/>
      <c r="BN59" s="45"/>
      <c r="BO59" s="46"/>
      <c r="BP59" s="44"/>
      <c r="BQ59" s="45"/>
      <c r="BR59" s="45"/>
      <c r="BS59" s="45"/>
      <c r="BT59" s="46"/>
      <c r="BU59" s="36">
        <f t="shared" si="2"/>
        <v>-27</v>
      </c>
      <c r="BV59" s="37" t="str">
        <f t="shared" si="3"/>
        <v>Noviembre</v>
      </c>
      <c r="BW59" s="37">
        <f t="shared" si="4"/>
        <v>44866</v>
      </c>
      <c r="BX59" s="37">
        <v>44866.0</v>
      </c>
      <c r="BY59" s="48"/>
      <c r="BZ59" s="37" t="str">
        <f t="shared" si="5"/>
        <v/>
      </c>
      <c r="CA59" s="39"/>
      <c r="CB59" s="37" t="str">
        <f t="shared" si="6"/>
        <v/>
      </c>
      <c r="CC59" s="48"/>
      <c r="CD59" s="26"/>
    </row>
    <row r="60" ht="15.75" customHeight="1">
      <c r="A60" s="49"/>
      <c r="B60" s="75">
        <v>56.0</v>
      </c>
      <c r="C60" s="25">
        <v>9270.0</v>
      </c>
      <c r="D60" s="26" t="s">
        <v>222</v>
      </c>
      <c r="E60" s="27" t="str">
        <f>VLOOKUP(C60,ReporteVoucher!$A$1:$AA$120,7,0)</f>
        <v>Camila Alexandra Monasterio</v>
      </c>
      <c r="F60" s="28" t="s">
        <v>223</v>
      </c>
      <c r="G60" s="29">
        <f>VLOOKUP(C60,ReporteVoucher!$A$1:$AB$120,28,0)</f>
        <v>400000</v>
      </c>
      <c r="H60" s="30">
        <f t="shared" si="7"/>
        <v>0.07</v>
      </c>
      <c r="I60" s="29">
        <f>VLOOKUP(C60,ReporteVoucher!$A$1:$AA$120,20,0)</f>
        <v>28000</v>
      </c>
      <c r="J60" s="78"/>
      <c r="K60" s="78"/>
      <c r="L60" s="77"/>
      <c r="M60" s="44"/>
      <c r="N60" s="45"/>
      <c r="O60" s="45"/>
      <c r="P60" s="45"/>
      <c r="Q60" s="46"/>
      <c r="R60" s="44"/>
      <c r="S60" s="45"/>
      <c r="T60" s="45"/>
      <c r="U60" s="45"/>
      <c r="V60" s="46"/>
      <c r="W60" s="44"/>
      <c r="X60" s="45"/>
      <c r="Y60" s="45"/>
      <c r="Z60" s="45"/>
      <c r="AA60" s="46"/>
      <c r="AB60" s="44"/>
      <c r="AC60" s="45"/>
      <c r="AD60" s="45"/>
      <c r="AE60" s="45"/>
      <c r="AF60" s="46"/>
      <c r="AG60" s="44"/>
      <c r="AH60" s="45" t="s">
        <v>54</v>
      </c>
      <c r="AI60" s="45" t="s">
        <v>54</v>
      </c>
      <c r="AJ60" s="45" t="s">
        <v>54</v>
      </c>
      <c r="AK60" s="46" t="s">
        <v>54</v>
      </c>
      <c r="AL60" s="44"/>
      <c r="AM60" s="45"/>
      <c r="AN60" s="45" t="s">
        <v>54</v>
      </c>
      <c r="AO60" s="45" t="s">
        <v>54</v>
      </c>
      <c r="AP60" s="46" t="s">
        <v>54</v>
      </c>
      <c r="AQ60" s="44"/>
      <c r="AR60" s="45" t="s">
        <v>54</v>
      </c>
      <c r="AS60" s="45" t="s">
        <v>54</v>
      </c>
      <c r="AT60" s="45" t="s">
        <v>54</v>
      </c>
      <c r="AU60" s="46" t="s">
        <v>54</v>
      </c>
      <c r="AV60" s="44"/>
      <c r="AW60" s="45" t="s">
        <v>54</v>
      </c>
      <c r="AX60" s="45" t="s">
        <v>54</v>
      </c>
      <c r="AY60" s="45" t="s">
        <v>52</v>
      </c>
      <c r="AZ60" s="46" t="s">
        <v>54</v>
      </c>
      <c r="BA60" s="44">
        <v>730.0</v>
      </c>
      <c r="BB60" s="45"/>
      <c r="BC60" s="45"/>
      <c r="BD60" s="45"/>
      <c r="BE60" s="46"/>
      <c r="BF60" s="47">
        <v>794.0</v>
      </c>
      <c r="BG60" s="45"/>
      <c r="BH60" s="45"/>
      <c r="BI60" s="45"/>
      <c r="BJ60" s="46"/>
      <c r="BK60" s="44"/>
      <c r="BL60" s="45"/>
      <c r="BM60" s="45"/>
      <c r="BN60" s="45"/>
      <c r="BO60" s="46"/>
      <c r="BP60" s="44"/>
      <c r="BQ60" s="45"/>
      <c r="BR60" s="45"/>
      <c r="BS60" s="45"/>
      <c r="BT60" s="46"/>
      <c r="BU60" s="36">
        <f t="shared" si="2"/>
        <v>3</v>
      </c>
      <c r="BV60" s="37" t="str">
        <f t="shared" si="3"/>
        <v>Diciembre</v>
      </c>
      <c r="BW60" s="37">
        <f t="shared" si="4"/>
        <v>44896</v>
      </c>
      <c r="BX60" s="37">
        <v>44896.0</v>
      </c>
      <c r="BY60" s="48"/>
      <c r="BZ60" s="37" t="str">
        <f t="shared" si="5"/>
        <v/>
      </c>
      <c r="CA60" s="39"/>
      <c r="CB60" s="37" t="str">
        <f t="shared" si="6"/>
        <v/>
      </c>
      <c r="CC60" s="48"/>
      <c r="CD60" s="26"/>
    </row>
    <row r="61" ht="15.75" customHeight="1">
      <c r="A61" s="49"/>
      <c r="B61" s="25">
        <v>57.0</v>
      </c>
      <c r="C61" s="25">
        <v>9273.0</v>
      </c>
      <c r="D61" s="26" t="s">
        <v>224</v>
      </c>
      <c r="E61" s="27" t="str">
        <f>VLOOKUP(C61,ReporteVoucher!$A$1:$AA$120,7,0)</f>
        <v>Alfredo Santamaría</v>
      </c>
      <c r="F61" s="28" t="s">
        <v>225</v>
      </c>
      <c r="G61" s="29">
        <f>VLOOKUP(C61,ReporteVoucher!$A$1:$AB$120,28,0)</f>
        <v>341705</v>
      </c>
      <c r="H61" s="30">
        <f t="shared" si="7"/>
        <v>0.06999897572</v>
      </c>
      <c r="I61" s="29">
        <f>VLOOKUP(C61,ReporteVoucher!$A$1:$AA$120,20,0)</f>
        <v>23919</v>
      </c>
      <c r="J61" s="78"/>
      <c r="K61" s="78"/>
      <c r="L61" s="77"/>
      <c r="M61" s="44"/>
      <c r="N61" s="45"/>
      <c r="O61" s="45"/>
      <c r="P61" s="45"/>
      <c r="Q61" s="46"/>
      <c r="R61" s="44"/>
      <c r="S61" s="45"/>
      <c r="T61" s="45"/>
      <c r="U61" s="45"/>
      <c r="V61" s="46"/>
      <c r="W61" s="44"/>
      <c r="X61" s="45"/>
      <c r="Y61" s="45"/>
      <c r="Z61" s="45"/>
      <c r="AA61" s="46"/>
      <c r="AB61" s="44"/>
      <c r="AC61" s="45"/>
      <c r="AD61" s="45"/>
      <c r="AE61" s="45"/>
      <c r="AF61" s="46"/>
      <c r="AG61" s="44"/>
      <c r="AH61" s="45" t="s">
        <v>78</v>
      </c>
      <c r="AI61" s="45" t="s">
        <v>78</v>
      </c>
      <c r="AJ61" s="45" t="s">
        <v>78</v>
      </c>
      <c r="AK61" s="46"/>
      <c r="AL61" s="44"/>
      <c r="AM61" s="45" t="s">
        <v>78</v>
      </c>
      <c r="AN61" s="45" t="s">
        <v>78</v>
      </c>
      <c r="AO61" s="45" t="s">
        <v>78</v>
      </c>
      <c r="AP61" s="46" t="s">
        <v>78</v>
      </c>
      <c r="AQ61" s="44"/>
      <c r="AR61" s="45"/>
      <c r="AS61" s="45"/>
      <c r="AT61" s="45"/>
      <c r="AU61" s="46"/>
      <c r="AV61" s="47"/>
      <c r="AW61" s="45"/>
      <c r="AX61" s="45"/>
      <c r="AY61" s="45"/>
      <c r="AZ61" s="46"/>
      <c r="BA61" s="44"/>
      <c r="BB61" s="45"/>
      <c r="BC61" s="45"/>
      <c r="BD61" s="45"/>
      <c r="BE61" s="46"/>
      <c r="BF61" s="47">
        <v>799.0</v>
      </c>
      <c r="BG61" s="45"/>
      <c r="BH61" s="45"/>
      <c r="BI61" s="45"/>
      <c r="BJ61" s="46"/>
      <c r="BK61" s="44"/>
      <c r="BL61" s="45"/>
      <c r="BM61" s="45"/>
      <c r="BN61" s="45"/>
      <c r="BO61" s="46"/>
      <c r="BP61" s="44"/>
      <c r="BQ61" s="45"/>
      <c r="BR61" s="45"/>
      <c r="BS61" s="45"/>
      <c r="BT61" s="46"/>
      <c r="BU61" s="36">
        <f t="shared" si="2"/>
        <v>34</v>
      </c>
      <c r="BV61" s="37" t="str">
        <f t="shared" si="3"/>
        <v>Enero</v>
      </c>
      <c r="BW61" s="37">
        <f t="shared" si="4"/>
        <v>44927</v>
      </c>
      <c r="BX61" s="37">
        <v>44927.0</v>
      </c>
      <c r="BY61" s="48"/>
      <c r="BZ61" s="37" t="str">
        <f t="shared" si="5"/>
        <v/>
      </c>
      <c r="CA61" s="39"/>
      <c r="CB61" s="37" t="str">
        <f t="shared" si="6"/>
        <v/>
      </c>
      <c r="CC61" s="48"/>
      <c r="CD61" s="26"/>
    </row>
    <row r="62" ht="15.75" customHeight="1">
      <c r="A62" s="49"/>
      <c r="B62" s="75">
        <v>58.0</v>
      </c>
      <c r="C62" s="25">
        <v>9272.0</v>
      </c>
      <c r="D62" s="26" t="s">
        <v>226</v>
      </c>
      <c r="E62" s="27" t="str">
        <f>VLOOKUP(C62,ReporteVoucher!$A$1:$AA$120,7,0)</f>
        <v>Javier Ignacio Valderrama</v>
      </c>
      <c r="F62" s="28" t="s">
        <v>227</v>
      </c>
      <c r="G62" s="29">
        <f>VLOOKUP(C62,ReporteVoucher!$A$1:$AB$120,28,0)</f>
        <v>450000</v>
      </c>
      <c r="H62" s="30">
        <f t="shared" si="7"/>
        <v>0.07</v>
      </c>
      <c r="I62" s="29">
        <f>VLOOKUP(C62,ReporteVoucher!$A$1:$AA$120,20,0)</f>
        <v>31500</v>
      </c>
      <c r="J62" s="78"/>
      <c r="K62" s="78"/>
      <c r="L62" s="77"/>
      <c r="M62" s="44"/>
      <c r="N62" s="45"/>
      <c r="O62" s="45"/>
      <c r="P62" s="45"/>
      <c r="Q62" s="46"/>
      <c r="R62" s="44"/>
      <c r="S62" s="45"/>
      <c r="T62" s="45"/>
      <c r="U62" s="45"/>
      <c r="V62" s="46"/>
      <c r="W62" s="44"/>
      <c r="X62" s="45"/>
      <c r="Y62" s="45"/>
      <c r="Z62" s="45"/>
      <c r="AA62" s="46"/>
      <c r="AB62" s="44"/>
      <c r="AC62" s="45"/>
      <c r="AD62" s="45"/>
      <c r="AE62" s="45"/>
      <c r="AF62" s="46"/>
      <c r="AG62" s="44"/>
      <c r="AH62" s="45" t="s">
        <v>54</v>
      </c>
      <c r="AI62" s="45" t="s">
        <v>54</v>
      </c>
      <c r="AJ62" s="45" t="s">
        <v>54</v>
      </c>
      <c r="AK62" s="46" t="s">
        <v>54</v>
      </c>
      <c r="AL62" s="44">
        <v>520.0</v>
      </c>
      <c r="AM62" s="45" t="s">
        <v>54</v>
      </c>
      <c r="AN62" s="45" t="s">
        <v>54</v>
      </c>
      <c r="AO62" s="45" t="s">
        <v>54</v>
      </c>
      <c r="AP62" s="46" t="s">
        <v>54</v>
      </c>
      <c r="AQ62" s="47">
        <v>608.0</v>
      </c>
      <c r="AR62" s="45" t="s">
        <v>54</v>
      </c>
      <c r="AS62" s="45" t="s">
        <v>54</v>
      </c>
      <c r="AT62" s="45" t="s">
        <v>54</v>
      </c>
      <c r="AU62" s="46" t="s">
        <v>54</v>
      </c>
      <c r="AV62" s="44">
        <v>603.0</v>
      </c>
      <c r="AW62" s="45"/>
      <c r="AX62" s="45" t="s">
        <v>54</v>
      </c>
      <c r="AY62" s="45" t="s">
        <v>54</v>
      </c>
      <c r="AZ62" s="46" t="s">
        <v>52</v>
      </c>
      <c r="BA62" s="44">
        <v>727.0</v>
      </c>
      <c r="BB62" s="45" t="s">
        <v>54</v>
      </c>
      <c r="BC62" s="45"/>
      <c r="BD62" s="45"/>
      <c r="BE62" s="46"/>
      <c r="BF62" s="47">
        <v>795.0</v>
      </c>
      <c r="BG62" s="45" t="s">
        <v>54</v>
      </c>
      <c r="BH62" s="45"/>
      <c r="BI62" s="45"/>
      <c r="BJ62" s="46"/>
      <c r="BK62" s="44"/>
      <c r="BL62" s="45"/>
      <c r="BM62" s="45"/>
      <c r="BN62" s="45"/>
      <c r="BO62" s="46"/>
      <c r="BP62" s="44"/>
      <c r="BQ62" s="45"/>
      <c r="BR62" s="45"/>
      <c r="BS62" s="45"/>
      <c r="BT62" s="46"/>
      <c r="BU62" s="36">
        <f t="shared" si="2"/>
        <v>34</v>
      </c>
      <c r="BV62" s="37" t="str">
        <f t="shared" si="3"/>
        <v>Enero</v>
      </c>
      <c r="BW62" s="37">
        <f t="shared" si="4"/>
        <v>44927</v>
      </c>
      <c r="BX62" s="37">
        <v>44927.0</v>
      </c>
      <c r="BY62" s="48"/>
      <c r="BZ62" s="37" t="str">
        <f t="shared" si="5"/>
        <v/>
      </c>
      <c r="CA62" s="39"/>
      <c r="CB62" s="37" t="str">
        <f t="shared" si="6"/>
        <v/>
      </c>
      <c r="CC62" s="48"/>
      <c r="CD62" s="26"/>
    </row>
    <row r="63" ht="15.75" customHeight="1">
      <c r="A63" s="49"/>
      <c r="B63" s="75">
        <v>59.0</v>
      </c>
      <c r="C63" s="25">
        <v>10147.0</v>
      </c>
      <c r="D63" s="26" t="s">
        <v>228</v>
      </c>
      <c r="E63" s="27" t="str">
        <f>VLOOKUP(C63,ReporteVoucher!$A$1:$AA$120,7,0)</f>
        <v>Alexander Carlos Dechent</v>
      </c>
      <c r="F63" s="28" t="s">
        <v>229</v>
      </c>
      <c r="G63" s="29">
        <f>VLOOKUP(C63,ReporteVoucher!$A$1:$AB$120,28,0)</f>
        <v>670000</v>
      </c>
      <c r="H63" s="30">
        <f t="shared" si="7"/>
        <v>0.07</v>
      </c>
      <c r="I63" s="29">
        <f>VLOOKUP(C63,ReporteVoucher!$A$1:$AA$120,20,0)</f>
        <v>46900</v>
      </c>
      <c r="J63" s="78"/>
      <c r="K63" s="78"/>
      <c r="L63" s="77"/>
      <c r="M63" s="44"/>
      <c r="N63" s="45"/>
      <c r="O63" s="45"/>
      <c r="P63" s="45"/>
      <c r="Q63" s="46"/>
      <c r="R63" s="44"/>
      <c r="S63" s="45"/>
      <c r="T63" s="45"/>
      <c r="U63" s="45"/>
      <c r="V63" s="46"/>
      <c r="W63" s="44"/>
      <c r="X63" s="45"/>
      <c r="Y63" s="45"/>
      <c r="Z63" s="45"/>
      <c r="AA63" s="46"/>
      <c r="AB63" s="44"/>
      <c r="AC63" s="45"/>
      <c r="AD63" s="45"/>
      <c r="AE63" s="45"/>
      <c r="AF63" s="46"/>
      <c r="AG63" s="44"/>
      <c r="AH63" s="45"/>
      <c r="AI63" s="45"/>
      <c r="AJ63" s="45"/>
      <c r="AK63" s="46"/>
      <c r="AL63" s="44"/>
      <c r="AM63" s="45"/>
      <c r="AN63" s="45"/>
      <c r="AO63" s="45"/>
      <c r="AP63" s="46"/>
      <c r="AQ63" s="47">
        <v>553.0</v>
      </c>
      <c r="AR63" s="45"/>
      <c r="AS63" s="45"/>
      <c r="AT63" s="45"/>
      <c r="AU63" s="46"/>
      <c r="AV63" s="44">
        <v>664.0</v>
      </c>
      <c r="AW63" s="45" t="s">
        <v>54</v>
      </c>
      <c r="AX63" s="45" t="s">
        <v>54</v>
      </c>
      <c r="AY63" s="45" t="s">
        <v>54</v>
      </c>
      <c r="AZ63" s="46" t="s">
        <v>54</v>
      </c>
      <c r="BA63" s="44">
        <v>728.0</v>
      </c>
      <c r="BB63" s="45"/>
      <c r="BC63" s="45"/>
      <c r="BD63" s="45"/>
      <c r="BE63" s="46"/>
      <c r="BF63" s="47">
        <v>796.0</v>
      </c>
      <c r="BG63" s="45"/>
      <c r="BH63" s="45"/>
      <c r="BI63" s="45"/>
      <c r="BJ63" s="46"/>
      <c r="BK63" s="44"/>
      <c r="BL63" s="45"/>
      <c r="BM63" s="45"/>
      <c r="BN63" s="45"/>
      <c r="BO63" s="46"/>
      <c r="BP63" s="44"/>
      <c r="BQ63" s="45"/>
      <c r="BR63" s="45"/>
      <c r="BS63" s="45"/>
      <c r="BT63" s="46"/>
      <c r="BU63" s="36">
        <f t="shared" si="2"/>
        <v>34</v>
      </c>
      <c r="BV63" s="37" t="str">
        <f t="shared" si="3"/>
        <v>Enero</v>
      </c>
      <c r="BW63" s="37">
        <f t="shared" si="4"/>
        <v>44927</v>
      </c>
      <c r="BX63" s="37">
        <v>44927.0</v>
      </c>
      <c r="BY63" s="48"/>
      <c r="BZ63" s="37" t="str">
        <f t="shared" si="5"/>
        <v/>
      </c>
      <c r="CA63" s="39"/>
      <c r="CB63" s="37" t="str">
        <f t="shared" si="6"/>
        <v/>
      </c>
      <c r="CC63" s="48"/>
      <c r="CD63" s="26"/>
    </row>
    <row r="64" ht="15.75" customHeight="1">
      <c r="A64" s="49"/>
      <c r="B64" s="25">
        <v>60.0</v>
      </c>
      <c r="C64" s="25">
        <v>11142.0</v>
      </c>
      <c r="D64" s="26" t="s">
        <v>230</v>
      </c>
      <c r="E64" s="27" t="s">
        <v>231</v>
      </c>
      <c r="F64" s="28" t="s">
        <v>232</v>
      </c>
      <c r="G64" s="29">
        <f>VLOOKUP(C64,ReporteVoucher!$A$1:$AB$120,28,0)</f>
        <v>500000</v>
      </c>
      <c r="H64" s="30">
        <f t="shared" si="7"/>
        <v>0.05</v>
      </c>
      <c r="I64" s="29">
        <f>VLOOKUP(C64,ReporteVoucher!$A$1:$AA$120,20,0)</f>
        <v>25000</v>
      </c>
      <c r="J64" s="78"/>
      <c r="K64" s="78"/>
      <c r="L64" s="77"/>
      <c r="M64" s="44"/>
      <c r="N64" s="45"/>
      <c r="O64" s="45"/>
      <c r="P64" s="45"/>
      <c r="Q64" s="46"/>
      <c r="R64" s="44"/>
      <c r="S64" s="45"/>
      <c r="T64" s="45"/>
      <c r="U64" s="45"/>
      <c r="V64" s="46"/>
      <c r="W64" s="44"/>
      <c r="X64" s="45"/>
      <c r="Y64" s="45"/>
      <c r="Z64" s="45"/>
      <c r="AA64" s="46"/>
      <c r="AB64" s="44"/>
      <c r="AC64" s="45"/>
      <c r="AD64" s="45"/>
      <c r="AE64" s="45"/>
      <c r="AF64" s="46"/>
      <c r="AG64" s="44"/>
      <c r="AH64" s="45"/>
      <c r="AI64" s="45"/>
      <c r="AJ64" s="45"/>
      <c r="AK64" s="46"/>
      <c r="AL64" s="44"/>
      <c r="AM64" s="45"/>
      <c r="AN64" s="45"/>
      <c r="AO64" s="45"/>
      <c r="AP64" s="46"/>
      <c r="AQ64" s="44"/>
      <c r="AR64" s="45"/>
      <c r="AS64" s="45"/>
      <c r="AT64" s="45"/>
      <c r="AU64" s="46"/>
      <c r="AV64" s="44"/>
      <c r="AW64" s="45"/>
      <c r="AX64" s="45" t="s">
        <v>54</v>
      </c>
      <c r="AY64" s="45" t="s">
        <v>54</v>
      </c>
      <c r="AZ64" s="46" t="s">
        <v>54</v>
      </c>
      <c r="BA64" s="44">
        <v>731.0</v>
      </c>
      <c r="BB64" s="45" t="s">
        <v>52</v>
      </c>
      <c r="BC64" s="45" t="s">
        <v>52</v>
      </c>
      <c r="BD64" s="45"/>
      <c r="BE64" s="46" t="s">
        <v>52</v>
      </c>
      <c r="BF64" s="47">
        <v>797.0</v>
      </c>
      <c r="BG64" s="45"/>
      <c r="BH64" s="45"/>
      <c r="BI64" s="45"/>
      <c r="BJ64" s="46"/>
      <c r="BK64" s="44"/>
      <c r="BL64" s="45"/>
      <c r="BM64" s="45"/>
      <c r="BN64" s="45"/>
      <c r="BO64" s="46"/>
      <c r="BP64" s="44"/>
      <c r="BQ64" s="45"/>
      <c r="BR64" s="45"/>
      <c r="BS64" s="45"/>
      <c r="BT64" s="46"/>
      <c r="BU64" s="36">
        <f t="shared" si="2"/>
        <v>65</v>
      </c>
      <c r="BV64" s="37" t="str">
        <f t="shared" si="3"/>
        <v>Febrero</v>
      </c>
      <c r="BW64" s="37">
        <f t="shared" si="4"/>
        <v>44958</v>
      </c>
      <c r="BX64" s="37">
        <v>44958.0</v>
      </c>
      <c r="BY64" s="48"/>
      <c r="BZ64" s="37" t="str">
        <f t="shared" si="5"/>
        <v/>
      </c>
      <c r="CA64" s="39"/>
      <c r="CB64" s="37" t="str">
        <f t="shared" si="6"/>
        <v/>
      </c>
      <c r="CC64" s="48"/>
      <c r="CD64" s="26"/>
    </row>
    <row r="65" ht="15.75" customHeight="1">
      <c r="A65" s="49"/>
      <c r="B65" s="25">
        <v>61.0</v>
      </c>
      <c r="C65" s="25">
        <v>11141.0</v>
      </c>
      <c r="D65" s="26" t="s">
        <v>233</v>
      </c>
      <c r="E65" s="27" t="s">
        <v>234</v>
      </c>
      <c r="F65" s="28" t="s">
        <v>235</v>
      </c>
      <c r="G65" s="29">
        <f>VLOOKUP(C65,ReporteVoucher!$A$1:$AB$120,28,0)</f>
        <v>530000</v>
      </c>
      <c r="H65" s="30">
        <f t="shared" si="7"/>
        <v>0.07</v>
      </c>
      <c r="I65" s="29">
        <f>VLOOKUP(C65,ReporteVoucher!$A$1:$AA$120,20,0)</f>
        <v>37100</v>
      </c>
      <c r="J65" s="78"/>
      <c r="K65" s="78"/>
      <c r="L65" s="77"/>
      <c r="M65" s="44"/>
      <c r="N65" s="45"/>
      <c r="O65" s="45"/>
      <c r="P65" s="45"/>
      <c r="Q65" s="46"/>
      <c r="R65" s="44"/>
      <c r="S65" s="45"/>
      <c r="T65" s="45"/>
      <c r="U65" s="45"/>
      <c r="V65" s="46"/>
      <c r="W65" s="44"/>
      <c r="X65" s="45"/>
      <c r="Y65" s="45"/>
      <c r="Z65" s="45"/>
      <c r="AA65" s="46"/>
      <c r="AB65" s="44"/>
      <c r="AC65" s="45"/>
      <c r="AD65" s="45"/>
      <c r="AE65" s="45"/>
      <c r="AF65" s="46"/>
      <c r="AG65" s="44"/>
      <c r="AH65" s="45"/>
      <c r="AI65" s="45"/>
      <c r="AJ65" s="45"/>
      <c r="AK65" s="46"/>
      <c r="AL65" s="44"/>
      <c r="AM65" s="45"/>
      <c r="AN65" s="45"/>
      <c r="AO65" s="45"/>
      <c r="AP65" s="46"/>
      <c r="AQ65" s="44"/>
      <c r="AR65" s="45"/>
      <c r="AS65" s="45"/>
      <c r="AT65" s="45"/>
      <c r="AU65" s="46"/>
      <c r="AV65" s="44"/>
      <c r="AW65" s="45"/>
      <c r="AX65" s="45"/>
      <c r="AY65" s="45"/>
      <c r="AZ65" s="46"/>
      <c r="BA65" s="44"/>
      <c r="BB65" s="45" t="s">
        <v>54</v>
      </c>
      <c r="BC65" s="45" t="s">
        <v>54</v>
      </c>
      <c r="BD65" s="45" t="s">
        <v>54</v>
      </c>
      <c r="BE65" s="46" t="s">
        <v>54</v>
      </c>
      <c r="BF65" s="47">
        <v>801.0</v>
      </c>
      <c r="BG65" s="45"/>
      <c r="BH65" s="45"/>
      <c r="BI65" s="45"/>
      <c r="BJ65" s="46"/>
      <c r="BK65" s="44"/>
      <c r="BL65" s="45"/>
      <c r="BM65" s="45"/>
      <c r="BN65" s="45"/>
      <c r="BO65" s="46"/>
      <c r="BP65" s="44"/>
      <c r="BQ65" s="45"/>
      <c r="BR65" s="45"/>
      <c r="BS65" s="45"/>
      <c r="BT65" s="46"/>
      <c r="BU65" s="36">
        <f t="shared" si="2"/>
        <v>65</v>
      </c>
      <c r="BV65" s="37" t="str">
        <f t="shared" si="3"/>
        <v>Febrero</v>
      </c>
      <c r="BW65" s="37">
        <f t="shared" si="4"/>
        <v>44958</v>
      </c>
      <c r="BX65" s="37">
        <v>44958.0</v>
      </c>
      <c r="BY65" s="48"/>
      <c r="BZ65" s="37" t="str">
        <f t="shared" si="5"/>
        <v/>
      </c>
      <c r="CA65" s="39"/>
      <c r="CB65" s="37" t="str">
        <f t="shared" si="6"/>
        <v/>
      </c>
      <c r="CC65" s="48"/>
      <c r="CD65" s="26"/>
    </row>
    <row r="66" ht="15.75" customHeight="1">
      <c r="A66" s="49"/>
      <c r="B66" s="25">
        <v>62.0</v>
      </c>
      <c r="C66" s="25">
        <v>11144.0</v>
      </c>
      <c r="D66" s="26" t="s">
        <v>236</v>
      </c>
      <c r="E66" s="27" t="s">
        <v>237</v>
      </c>
      <c r="F66" s="28" t="s">
        <v>238</v>
      </c>
      <c r="G66" s="29">
        <f>VLOOKUP(C66,ReporteVoucher!$A$1:$AB$120,28,0)</f>
        <v>400000</v>
      </c>
      <c r="H66" s="30">
        <f t="shared" si="7"/>
        <v>0.07</v>
      </c>
      <c r="I66" s="29">
        <f>VLOOKUP(C66,ReporteVoucher!$A$1:$AA$120,20,0)</f>
        <v>28000</v>
      </c>
      <c r="J66" s="78"/>
      <c r="K66" s="78"/>
      <c r="L66" s="77"/>
      <c r="M66" s="44"/>
      <c r="N66" s="45"/>
      <c r="O66" s="45"/>
      <c r="P66" s="45"/>
      <c r="Q66" s="46"/>
      <c r="R66" s="44"/>
      <c r="S66" s="45"/>
      <c r="T66" s="45"/>
      <c r="U66" s="45"/>
      <c r="V66" s="46"/>
      <c r="W66" s="44"/>
      <c r="X66" s="45"/>
      <c r="Y66" s="45"/>
      <c r="Z66" s="45"/>
      <c r="AA66" s="46"/>
      <c r="AB66" s="44"/>
      <c r="AC66" s="45"/>
      <c r="AD66" s="45"/>
      <c r="AE66" s="45"/>
      <c r="AF66" s="46"/>
      <c r="AG66" s="44"/>
      <c r="AH66" s="45"/>
      <c r="AI66" s="45"/>
      <c r="AJ66" s="45"/>
      <c r="AK66" s="46"/>
      <c r="AL66" s="44"/>
      <c r="AM66" s="45"/>
      <c r="AN66" s="45"/>
      <c r="AO66" s="45"/>
      <c r="AP66" s="46"/>
      <c r="AQ66" s="44"/>
      <c r="AR66" s="45"/>
      <c r="AS66" s="45"/>
      <c r="AT66" s="45"/>
      <c r="AU66" s="46"/>
      <c r="AV66" s="44"/>
      <c r="AW66" s="45"/>
      <c r="AX66" s="45"/>
      <c r="AY66" s="45"/>
      <c r="AZ66" s="46"/>
      <c r="BA66" s="44"/>
      <c r="BB66" s="45"/>
      <c r="BC66" s="45" t="s">
        <v>54</v>
      </c>
      <c r="BD66" s="45" t="s">
        <v>54</v>
      </c>
      <c r="BE66" s="46" t="s">
        <v>54</v>
      </c>
      <c r="BF66" s="44"/>
      <c r="BG66" s="45"/>
      <c r="BH66" s="45"/>
      <c r="BI66" s="45"/>
      <c r="BJ66" s="46"/>
      <c r="BK66" s="44"/>
      <c r="BL66" s="45"/>
      <c r="BM66" s="45"/>
      <c r="BN66" s="45"/>
      <c r="BO66" s="46"/>
      <c r="BP66" s="44"/>
      <c r="BQ66" s="45"/>
      <c r="BR66" s="45"/>
      <c r="BS66" s="45"/>
      <c r="BT66" s="46"/>
      <c r="BU66" s="36">
        <f t="shared" si="2"/>
        <v>65</v>
      </c>
      <c r="BV66" s="37" t="str">
        <f t="shared" si="3"/>
        <v>Febrero</v>
      </c>
      <c r="BW66" s="37">
        <f t="shared" si="4"/>
        <v>44958</v>
      </c>
      <c r="BX66" s="37">
        <v>44958.0</v>
      </c>
      <c r="BY66" s="48"/>
      <c r="BZ66" s="37" t="str">
        <f t="shared" si="5"/>
        <v/>
      </c>
      <c r="CA66" s="39"/>
      <c r="CB66" s="37" t="str">
        <f t="shared" si="6"/>
        <v/>
      </c>
      <c r="CC66" s="48"/>
      <c r="CD66" s="26"/>
    </row>
    <row r="67" ht="15.75" customHeight="1">
      <c r="A67" s="49"/>
      <c r="B67" s="25">
        <v>63.0</v>
      </c>
      <c r="C67" s="25">
        <v>11143.0</v>
      </c>
      <c r="D67" s="26" t="s">
        <v>239</v>
      </c>
      <c r="E67" s="27" t="s">
        <v>240</v>
      </c>
      <c r="F67" s="28" t="s">
        <v>241</v>
      </c>
      <c r="G67" s="29">
        <f>VLOOKUP(C67,ReporteVoucher!$A$1:$AB$120,28,0)</f>
        <v>360000</v>
      </c>
      <c r="H67" s="30">
        <f t="shared" si="7"/>
        <v>0.07</v>
      </c>
      <c r="I67" s="29">
        <f>VLOOKUP(C67,ReporteVoucher!$A$1:$AA$120,20,0)</f>
        <v>25200</v>
      </c>
      <c r="J67" s="78"/>
      <c r="K67" s="78"/>
      <c r="L67" s="77"/>
      <c r="M67" s="44"/>
      <c r="N67" s="45"/>
      <c r="O67" s="45"/>
      <c r="P67" s="45"/>
      <c r="Q67" s="46"/>
      <c r="R67" s="44"/>
      <c r="S67" s="45"/>
      <c r="T67" s="45"/>
      <c r="U67" s="45"/>
      <c r="V67" s="46"/>
      <c r="W67" s="44"/>
      <c r="X67" s="45"/>
      <c r="Y67" s="45"/>
      <c r="Z67" s="45"/>
      <c r="AA67" s="46"/>
      <c r="AB67" s="44"/>
      <c r="AC67" s="45"/>
      <c r="AD67" s="45"/>
      <c r="AE67" s="45"/>
      <c r="AF67" s="46"/>
      <c r="AG67" s="44"/>
      <c r="AH67" s="45"/>
      <c r="AI67" s="45"/>
      <c r="AJ67" s="45"/>
      <c r="AK67" s="46"/>
      <c r="AL67" s="44"/>
      <c r="AM67" s="45"/>
      <c r="AN67" s="45"/>
      <c r="AO67" s="45"/>
      <c r="AP67" s="46"/>
      <c r="AQ67" s="44"/>
      <c r="AR67" s="45"/>
      <c r="AS67" s="45"/>
      <c r="AT67" s="45"/>
      <c r="AU67" s="46"/>
      <c r="AV67" s="44"/>
      <c r="AW67" s="45"/>
      <c r="AX67" s="45"/>
      <c r="AY67" s="45"/>
      <c r="AZ67" s="46"/>
      <c r="BA67" s="44"/>
      <c r="BB67" s="45" t="s">
        <v>52</v>
      </c>
      <c r="BC67" s="45" t="s">
        <v>54</v>
      </c>
      <c r="BD67" s="45" t="s">
        <v>54</v>
      </c>
      <c r="BE67" s="46" t="s">
        <v>54</v>
      </c>
      <c r="BF67" s="44"/>
      <c r="BG67" s="45"/>
      <c r="BH67" s="45"/>
      <c r="BI67" s="45"/>
      <c r="BJ67" s="46"/>
      <c r="BK67" s="44"/>
      <c r="BL67" s="45"/>
      <c r="BM67" s="45"/>
      <c r="BN67" s="45"/>
      <c r="BO67" s="46"/>
      <c r="BP67" s="44"/>
      <c r="BQ67" s="45"/>
      <c r="BR67" s="45"/>
      <c r="BS67" s="45"/>
      <c r="BT67" s="46"/>
      <c r="BU67" s="36">
        <f t="shared" si="2"/>
        <v>65</v>
      </c>
      <c r="BV67" s="37" t="str">
        <f t="shared" si="3"/>
        <v>Febrero</v>
      </c>
      <c r="BW67" s="37">
        <f t="shared" si="4"/>
        <v>44958</v>
      </c>
      <c r="BX67" s="37">
        <v>44958.0</v>
      </c>
      <c r="BY67" s="48"/>
      <c r="BZ67" s="37" t="str">
        <f t="shared" si="5"/>
        <v/>
      </c>
      <c r="CA67" s="39"/>
      <c r="CB67" s="37" t="str">
        <f t="shared" si="6"/>
        <v/>
      </c>
      <c r="CC67" s="48"/>
      <c r="CD67" s="26"/>
    </row>
    <row r="68" ht="15.75" customHeight="1">
      <c r="A68" s="49"/>
      <c r="B68" s="25">
        <v>64.0</v>
      </c>
      <c r="C68" s="25">
        <v>11398.0</v>
      </c>
      <c r="D68" s="26" t="s">
        <v>242</v>
      </c>
      <c r="E68" s="27" t="str">
        <f>VLOOKUP(C68,ReporteVoucher!$A$1:$AA$120,7,0)</f>
        <v>Patricia Wilhelm</v>
      </c>
      <c r="F68" s="28" t="s">
        <v>243</v>
      </c>
      <c r="G68" s="29">
        <f>VLOOKUP(C68,ReporteVoucher!$A$1:$AB$120,28,0)</f>
        <v>800000</v>
      </c>
      <c r="H68" s="30">
        <f t="shared" si="7"/>
        <v>0.07</v>
      </c>
      <c r="I68" s="29">
        <f>VLOOKUP(C68,ReporteVoucher!$A$1:$AA$120,20,0)</f>
        <v>56000</v>
      </c>
      <c r="J68" s="78"/>
      <c r="K68" s="78"/>
      <c r="L68" s="77"/>
      <c r="M68" s="44"/>
      <c r="N68" s="45"/>
      <c r="O68" s="45"/>
      <c r="P68" s="45"/>
      <c r="Q68" s="46"/>
      <c r="R68" s="44"/>
      <c r="S68" s="45"/>
      <c r="T68" s="45"/>
      <c r="U68" s="45"/>
      <c r="V68" s="46"/>
      <c r="W68" s="44"/>
      <c r="X68" s="45"/>
      <c r="Y68" s="45"/>
      <c r="Z68" s="45"/>
      <c r="AA68" s="46"/>
      <c r="AB68" s="44"/>
      <c r="AC68" s="45"/>
      <c r="AD68" s="45"/>
      <c r="AE68" s="45"/>
      <c r="AF68" s="46"/>
      <c r="AG68" s="44"/>
      <c r="AH68" s="45"/>
      <c r="AI68" s="45"/>
      <c r="AJ68" s="45"/>
      <c r="AK68" s="46"/>
      <c r="AL68" s="44"/>
      <c r="AM68" s="45"/>
      <c r="AN68" s="45"/>
      <c r="AO68" s="45"/>
      <c r="AP68" s="46"/>
      <c r="AQ68" s="44"/>
      <c r="AR68" s="45"/>
      <c r="AS68" s="45"/>
      <c r="AT68" s="45"/>
      <c r="AU68" s="46"/>
      <c r="AV68" s="44"/>
      <c r="AW68" s="45"/>
      <c r="AX68" s="45"/>
      <c r="AY68" s="45"/>
      <c r="AZ68" s="46"/>
      <c r="BA68" s="44"/>
      <c r="BB68" s="45"/>
      <c r="BC68" s="45"/>
      <c r="BD68" s="45"/>
      <c r="BE68" s="46"/>
      <c r="BF68" s="47">
        <v>805.0</v>
      </c>
      <c r="BG68" s="45"/>
      <c r="BH68" s="45"/>
      <c r="BI68" s="45"/>
      <c r="BJ68" s="46"/>
      <c r="BK68" s="44"/>
      <c r="BL68" s="45"/>
      <c r="BM68" s="45"/>
      <c r="BN68" s="45"/>
      <c r="BO68" s="46"/>
      <c r="BP68" s="44"/>
      <c r="BQ68" s="45"/>
      <c r="BR68" s="45"/>
      <c r="BS68" s="45"/>
      <c r="BT68" s="46"/>
      <c r="BU68" s="36">
        <f t="shared" si="2"/>
        <v>65</v>
      </c>
      <c r="BV68" s="37" t="str">
        <f t="shared" si="3"/>
        <v>Febrero</v>
      </c>
      <c r="BW68" s="37">
        <f t="shared" si="4"/>
        <v>44958</v>
      </c>
      <c r="BX68" s="37">
        <v>44958.0</v>
      </c>
      <c r="BY68" s="48"/>
      <c r="BZ68" s="37" t="str">
        <f t="shared" si="5"/>
        <v/>
      </c>
      <c r="CA68" s="39"/>
      <c r="CB68" s="37" t="str">
        <f t="shared" si="6"/>
        <v/>
      </c>
      <c r="CC68" s="48"/>
      <c r="CD68" s="26"/>
    </row>
    <row r="69" ht="15.75" customHeight="1">
      <c r="A69" s="49"/>
      <c r="B69" s="25">
        <v>65.0</v>
      </c>
      <c r="C69" s="25">
        <v>12068.0</v>
      </c>
      <c r="D69" s="26" t="s">
        <v>224</v>
      </c>
      <c r="E69" s="27" t="s">
        <v>244</v>
      </c>
      <c r="F69" s="28" t="s">
        <v>245</v>
      </c>
      <c r="G69" s="29">
        <f>VLOOKUP(C69,ReporteVoucher!$A$1:$AB$120,28,0)</f>
        <v>85000</v>
      </c>
      <c r="H69" s="30">
        <f t="shared" si="7"/>
        <v>0.07</v>
      </c>
      <c r="I69" s="29">
        <f>VLOOKUP(C69,ReporteVoucher!$A$1:$AA$120,20,0)</f>
        <v>5950</v>
      </c>
      <c r="J69" s="78"/>
      <c r="K69" s="78"/>
      <c r="L69" s="77"/>
      <c r="M69" s="44"/>
      <c r="N69" s="45"/>
      <c r="O69" s="45"/>
      <c r="P69" s="45"/>
      <c r="Q69" s="46"/>
      <c r="R69" s="44"/>
      <c r="S69" s="45"/>
      <c r="T69" s="45"/>
      <c r="U69" s="45"/>
      <c r="V69" s="46"/>
      <c r="W69" s="44"/>
      <c r="X69" s="45"/>
      <c r="Y69" s="45"/>
      <c r="Z69" s="45"/>
      <c r="AA69" s="46"/>
      <c r="AB69" s="44"/>
      <c r="AC69" s="45"/>
      <c r="AD69" s="45"/>
      <c r="AE69" s="45"/>
      <c r="AF69" s="46"/>
      <c r="AG69" s="44"/>
      <c r="AH69" s="45"/>
      <c r="AI69" s="45"/>
      <c r="AJ69" s="45"/>
      <c r="AK69" s="46"/>
      <c r="AL69" s="44"/>
      <c r="AM69" s="45"/>
      <c r="AN69" s="45"/>
      <c r="AO69" s="45"/>
      <c r="AP69" s="46"/>
      <c r="AQ69" s="44"/>
      <c r="AR69" s="45"/>
      <c r="AS69" s="45"/>
      <c r="AT69" s="45"/>
      <c r="AU69" s="46"/>
      <c r="AV69" s="44"/>
      <c r="AW69" s="45" t="s">
        <v>143</v>
      </c>
      <c r="AX69" s="45" t="s">
        <v>143</v>
      </c>
      <c r="AY69" s="45" t="s">
        <v>143</v>
      </c>
      <c r="AZ69" s="46" t="s">
        <v>143</v>
      </c>
      <c r="BA69" s="44"/>
      <c r="BB69" s="45" t="s">
        <v>143</v>
      </c>
      <c r="BC69" s="45" t="s">
        <v>143</v>
      </c>
      <c r="BD69" s="45" t="s">
        <v>143</v>
      </c>
      <c r="BE69" s="46" t="s">
        <v>143</v>
      </c>
      <c r="BF69" s="44"/>
      <c r="BG69" s="45" t="s">
        <v>143</v>
      </c>
      <c r="BH69" s="45" t="s">
        <v>143</v>
      </c>
      <c r="BI69" s="45" t="s">
        <v>143</v>
      </c>
      <c r="BJ69" s="46" t="s">
        <v>143</v>
      </c>
      <c r="BK69" s="44"/>
      <c r="BL69" s="45" t="s">
        <v>143</v>
      </c>
      <c r="BM69" s="45" t="s">
        <v>143</v>
      </c>
      <c r="BN69" s="45" t="s">
        <v>143</v>
      </c>
      <c r="BO69" s="46" t="s">
        <v>143</v>
      </c>
      <c r="BP69" s="44"/>
      <c r="BQ69" s="45" t="s">
        <v>143</v>
      </c>
      <c r="BR69" s="45" t="s">
        <v>143</v>
      </c>
      <c r="BS69" s="45" t="s">
        <v>143</v>
      </c>
      <c r="BT69" s="46" t="s">
        <v>143</v>
      </c>
      <c r="BU69" s="36">
        <f t="shared" si="2"/>
        <v>93</v>
      </c>
      <c r="BV69" s="37" t="str">
        <f t="shared" si="3"/>
        <v>Marzo</v>
      </c>
      <c r="BW69" s="37">
        <f t="shared" si="4"/>
        <v>44986</v>
      </c>
      <c r="BX69" s="37">
        <v>44986.0</v>
      </c>
      <c r="BY69" s="48"/>
      <c r="BZ69" s="37" t="str">
        <f t="shared" si="5"/>
        <v/>
      </c>
      <c r="CA69" s="39"/>
      <c r="CB69" s="37"/>
      <c r="CC69" s="48"/>
      <c r="CD69" s="26"/>
    </row>
    <row r="70" ht="15.0" customHeight="1">
      <c r="A70" s="49"/>
      <c r="B70" s="25">
        <v>66.0</v>
      </c>
      <c r="C70" s="25">
        <v>12069.0</v>
      </c>
      <c r="D70" s="26" t="s">
        <v>246</v>
      </c>
      <c r="E70" s="27" t="s">
        <v>234</v>
      </c>
      <c r="F70" s="28" t="s">
        <v>247</v>
      </c>
      <c r="G70" s="29">
        <f>VLOOKUP(C70,ReporteVoucher!$A$1:$AB$120,28,0)</f>
        <v>450000</v>
      </c>
      <c r="H70" s="30">
        <f t="shared" si="7"/>
        <v>0.07</v>
      </c>
      <c r="I70" s="29">
        <f>VLOOKUP(C70,ReporteVoucher!$A$1:$AA$120,20,0)</f>
        <v>31500</v>
      </c>
      <c r="J70" s="78"/>
      <c r="K70" s="78"/>
      <c r="L70" s="77"/>
      <c r="M70" s="44"/>
      <c r="N70" s="45"/>
      <c r="O70" s="45"/>
      <c r="P70" s="45"/>
      <c r="Q70" s="46"/>
      <c r="R70" s="44"/>
      <c r="S70" s="45"/>
      <c r="T70" s="45"/>
      <c r="U70" s="45"/>
      <c r="V70" s="46"/>
      <c r="W70" s="44"/>
      <c r="X70" s="45"/>
      <c r="Y70" s="45"/>
      <c r="Z70" s="45"/>
      <c r="AA70" s="46"/>
      <c r="AB70" s="44"/>
      <c r="AC70" s="45"/>
      <c r="AD70" s="45"/>
      <c r="AE70" s="45"/>
      <c r="AF70" s="46"/>
      <c r="AG70" s="44"/>
      <c r="AH70" s="45"/>
      <c r="AI70" s="45"/>
      <c r="AJ70" s="45"/>
      <c r="AK70" s="46"/>
      <c r="AL70" s="44"/>
      <c r="AM70" s="45"/>
      <c r="AN70" s="45"/>
      <c r="AO70" s="45"/>
      <c r="AP70" s="46"/>
      <c r="AQ70" s="44"/>
      <c r="AR70" s="45"/>
      <c r="AS70" s="45"/>
      <c r="AT70" s="45"/>
      <c r="AU70" s="46"/>
      <c r="AV70" s="44"/>
      <c r="AW70" s="45"/>
      <c r="AX70" s="45"/>
      <c r="AY70" s="45"/>
      <c r="AZ70" s="46"/>
      <c r="BA70" s="44">
        <v>702.0</v>
      </c>
      <c r="BB70" s="45"/>
      <c r="BC70" s="45"/>
      <c r="BD70" s="45"/>
      <c r="BE70" s="46"/>
      <c r="BF70" s="47">
        <v>800.0</v>
      </c>
      <c r="BG70" s="45"/>
      <c r="BH70" s="45"/>
      <c r="BI70" s="45"/>
      <c r="BJ70" s="46"/>
      <c r="BK70" s="44"/>
      <c r="BL70" s="45"/>
      <c r="BM70" s="45"/>
      <c r="BN70" s="45"/>
      <c r="BO70" s="46"/>
      <c r="BP70" s="44"/>
      <c r="BQ70" s="45"/>
      <c r="BR70" s="45"/>
      <c r="BS70" s="45"/>
      <c r="BT70" s="46"/>
      <c r="BU70" s="36">
        <f t="shared" si="2"/>
        <v>93</v>
      </c>
      <c r="BV70" s="37" t="str">
        <f t="shared" si="3"/>
        <v>Marzo</v>
      </c>
      <c r="BW70" s="37">
        <f t="shared" si="4"/>
        <v>44986</v>
      </c>
      <c r="BX70" s="37">
        <v>44986.0</v>
      </c>
      <c r="BY70" s="48"/>
      <c r="BZ70" s="37" t="str">
        <f t="shared" si="5"/>
        <v/>
      </c>
      <c r="CA70" s="39"/>
      <c r="CB70" s="37"/>
      <c r="CC70" s="48"/>
      <c r="CD70" s="26"/>
    </row>
    <row r="71" ht="15.75" customHeight="1">
      <c r="A71" s="49"/>
      <c r="B71" s="25">
        <v>67.0</v>
      </c>
      <c r="C71" s="25">
        <v>12471.0</v>
      </c>
      <c r="D71" s="26" t="s">
        <v>248</v>
      </c>
      <c r="E71" s="27" t="s">
        <v>249</v>
      </c>
      <c r="F71" s="28" t="s">
        <v>250</v>
      </c>
      <c r="G71" s="29">
        <f>VLOOKUP(C71,ReporteVoucher!$A$1:$AB$120,28,0)</f>
        <v>600000</v>
      </c>
      <c r="H71" s="30">
        <f t="shared" si="7"/>
        <v>0.07</v>
      </c>
      <c r="I71" s="29">
        <f>VLOOKUP(C71,ReporteVoucher!$A$1:$AA$120,20,0)</f>
        <v>42000</v>
      </c>
      <c r="J71" s="78"/>
      <c r="K71" s="78"/>
      <c r="L71" s="77"/>
      <c r="M71" s="44"/>
      <c r="N71" s="45"/>
      <c r="O71" s="45"/>
      <c r="P71" s="45"/>
      <c r="Q71" s="46"/>
      <c r="R71" s="44"/>
      <c r="S71" s="45"/>
      <c r="T71" s="45"/>
      <c r="U71" s="45"/>
      <c r="V71" s="46"/>
      <c r="W71" s="44"/>
      <c r="X71" s="45"/>
      <c r="Y71" s="45"/>
      <c r="Z71" s="45"/>
      <c r="AA71" s="46"/>
      <c r="AB71" s="44"/>
      <c r="AC71" s="45"/>
      <c r="AD71" s="45"/>
      <c r="AE71" s="45"/>
      <c r="AF71" s="46"/>
      <c r="AG71" s="44"/>
      <c r="AH71" s="45"/>
      <c r="AI71" s="45"/>
      <c r="AJ71" s="45"/>
      <c r="AK71" s="46"/>
      <c r="AL71" s="44"/>
      <c r="AM71" s="45"/>
      <c r="AN71" s="45"/>
      <c r="AO71" s="45"/>
      <c r="AP71" s="46"/>
      <c r="AQ71" s="44"/>
      <c r="AR71" s="45"/>
      <c r="AS71" s="45"/>
      <c r="AT71" s="45"/>
      <c r="AU71" s="46"/>
      <c r="AV71" s="44"/>
      <c r="AW71" s="45"/>
      <c r="AX71" s="45"/>
      <c r="AY71" s="45"/>
      <c r="AZ71" s="46"/>
      <c r="BA71" s="44">
        <v>724.0</v>
      </c>
      <c r="BB71" s="45"/>
      <c r="BC71" s="45"/>
      <c r="BD71" s="45"/>
      <c r="BE71" s="46"/>
      <c r="BF71" s="47">
        <v>802.0</v>
      </c>
      <c r="BG71" s="45"/>
      <c r="BH71" s="45"/>
      <c r="BI71" s="45"/>
      <c r="BJ71" s="46"/>
      <c r="BK71" s="44"/>
      <c r="BL71" s="45"/>
      <c r="BM71" s="45"/>
      <c r="BN71" s="45"/>
      <c r="BO71" s="46"/>
      <c r="BP71" s="44"/>
      <c r="BQ71" s="45"/>
      <c r="BR71" s="45"/>
      <c r="BS71" s="45"/>
      <c r="BT71" s="46"/>
      <c r="BU71" s="36">
        <f t="shared" si="2"/>
        <v>93</v>
      </c>
      <c r="BV71" s="37" t="str">
        <f t="shared" si="3"/>
        <v>Marzo</v>
      </c>
      <c r="BW71" s="37">
        <f t="shared" si="4"/>
        <v>44986</v>
      </c>
      <c r="BX71" s="37">
        <v>44986.0</v>
      </c>
      <c r="BY71" s="48"/>
      <c r="BZ71" s="37" t="str">
        <f t="shared" si="5"/>
        <v/>
      </c>
      <c r="CA71" s="39"/>
      <c r="CB71" s="37"/>
      <c r="CC71" s="48"/>
      <c r="CD71" s="26"/>
    </row>
    <row r="72" ht="15.75" customHeight="1">
      <c r="A72" s="49"/>
      <c r="B72" s="75">
        <v>68.0</v>
      </c>
      <c r="C72" s="25">
        <v>12472.0</v>
      </c>
      <c r="D72" s="26" t="s">
        <v>251</v>
      </c>
      <c r="E72" s="27" t="s">
        <v>252</v>
      </c>
      <c r="F72" s="28" t="s">
        <v>253</v>
      </c>
      <c r="G72" s="29">
        <f>VLOOKUP(C72,ReporteVoucher!$A$1:$AB$120,28,0)</f>
        <v>380000</v>
      </c>
      <c r="H72" s="30">
        <f t="shared" si="7"/>
        <v>0.07</v>
      </c>
      <c r="I72" s="29">
        <f>VLOOKUP(C72,ReporteVoucher!$A$1:$AA$120,20,0)</f>
        <v>26600</v>
      </c>
      <c r="J72" s="78"/>
      <c r="K72" s="78"/>
      <c r="L72" s="77"/>
      <c r="M72" s="44"/>
      <c r="N72" s="45"/>
      <c r="O72" s="45"/>
      <c r="P72" s="45"/>
      <c r="Q72" s="46"/>
      <c r="R72" s="44"/>
      <c r="S72" s="45"/>
      <c r="T72" s="45"/>
      <c r="U72" s="45"/>
      <c r="V72" s="46"/>
      <c r="W72" s="44"/>
      <c r="X72" s="45"/>
      <c r="Y72" s="45"/>
      <c r="Z72" s="45"/>
      <c r="AA72" s="46"/>
      <c r="AB72" s="44"/>
      <c r="AC72" s="45"/>
      <c r="AD72" s="45"/>
      <c r="AE72" s="45"/>
      <c r="AF72" s="46"/>
      <c r="AG72" s="44"/>
      <c r="AH72" s="45"/>
      <c r="AI72" s="45"/>
      <c r="AJ72" s="45"/>
      <c r="AK72" s="46"/>
      <c r="AL72" s="44"/>
      <c r="AM72" s="45"/>
      <c r="AN72" s="45"/>
      <c r="AO72" s="45"/>
      <c r="AP72" s="46"/>
      <c r="AQ72" s="44"/>
      <c r="AR72" s="45"/>
      <c r="AS72" s="45"/>
      <c r="AT72" s="45"/>
      <c r="AU72" s="46"/>
      <c r="AV72" s="44"/>
      <c r="AW72" s="45"/>
      <c r="AX72" s="45"/>
      <c r="AY72" s="45"/>
      <c r="AZ72" s="46"/>
      <c r="BA72" s="44">
        <v>726.0</v>
      </c>
      <c r="BB72" s="45" t="s">
        <v>54</v>
      </c>
      <c r="BC72" s="45" t="s">
        <v>54</v>
      </c>
      <c r="BD72" s="45" t="s">
        <v>54</v>
      </c>
      <c r="BE72" s="46" t="s">
        <v>143</v>
      </c>
      <c r="BF72" s="44">
        <v>803.0</v>
      </c>
      <c r="BG72" s="45" t="s">
        <v>54</v>
      </c>
      <c r="BH72" s="45" t="s">
        <v>54</v>
      </c>
      <c r="BI72" s="45" t="s">
        <v>54</v>
      </c>
      <c r="BJ72" s="46" t="s">
        <v>78</v>
      </c>
      <c r="BK72" s="44"/>
      <c r="BL72" s="45"/>
      <c r="BM72" s="45"/>
      <c r="BN72" s="45"/>
      <c r="BO72" s="46" t="s">
        <v>143</v>
      </c>
      <c r="BP72" s="44"/>
      <c r="BQ72" s="45"/>
      <c r="BR72" s="45"/>
      <c r="BS72" s="45"/>
      <c r="BT72" s="46" t="s">
        <v>143</v>
      </c>
      <c r="BU72" s="36">
        <f t="shared" si="2"/>
        <v>93</v>
      </c>
      <c r="BV72" s="37" t="str">
        <f t="shared" si="3"/>
        <v>Marzo</v>
      </c>
      <c r="BW72" s="37">
        <f t="shared" si="4"/>
        <v>44986</v>
      </c>
      <c r="BX72" s="37">
        <v>44986.0</v>
      </c>
      <c r="BY72" s="48"/>
      <c r="BZ72" s="37" t="str">
        <f t="shared" si="5"/>
        <v/>
      </c>
      <c r="CA72" s="39"/>
      <c r="CB72" s="37" t="str">
        <f t="shared" ref="CB72:CB73" si="8">IF(CA72&gt;1,CA72+180,"")</f>
        <v/>
      </c>
      <c r="CC72" s="48"/>
      <c r="CD72" s="26"/>
    </row>
    <row r="73" ht="15.75" customHeight="1">
      <c r="A73" s="49"/>
      <c r="B73" s="25">
        <v>69.0</v>
      </c>
      <c r="C73" s="25">
        <v>12473.0</v>
      </c>
      <c r="D73" s="26" t="s">
        <v>254</v>
      </c>
      <c r="E73" s="27" t="s">
        <v>255</v>
      </c>
      <c r="F73" s="28" t="s">
        <v>256</v>
      </c>
      <c r="G73" s="29">
        <f>VLOOKUP(C73,ReporteVoucher!$A$1:$AB$120,28,0)</f>
        <v>600000</v>
      </c>
      <c r="H73" s="30">
        <f t="shared" si="7"/>
        <v>0.07</v>
      </c>
      <c r="I73" s="29">
        <f>VLOOKUP(C73,ReporteVoucher!$A$1:$AA$120,20,0)</f>
        <v>42000</v>
      </c>
      <c r="J73" s="78"/>
      <c r="K73" s="78"/>
      <c r="L73" s="77"/>
      <c r="M73" s="44"/>
      <c r="N73" s="45"/>
      <c r="O73" s="45"/>
      <c r="P73" s="45"/>
      <c r="Q73" s="46"/>
      <c r="R73" s="44"/>
      <c r="S73" s="45"/>
      <c r="T73" s="45"/>
      <c r="U73" s="45"/>
      <c r="V73" s="46"/>
      <c r="W73" s="44"/>
      <c r="X73" s="45"/>
      <c r="Y73" s="45"/>
      <c r="Z73" s="45"/>
      <c r="AA73" s="46"/>
      <c r="AB73" s="44"/>
      <c r="AC73" s="45"/>
      <c r="AD73" s="45"/>
      <c r="AE73" s="45"/>
      <c r="AF73" s="46"/>
      <c r="AG73" s="44"/>
      <c r="AH73" s="45"/>
      <c r="AI73" s="45"/>
      <c r="AJ73" s="45"/>
      <c r="AK73" s="46"/>
      <c r="AL73" s="44"/>
      <c r="AM73" s="45"/>
      <c r="AN73" s="45"/>
      <c r="AO73" s="45"/>
      <c r="AP73" s="46"/>
      <c r="AQ73" s="44"/>
      <c r="AR73" s="45"/>
      <c r="AS73" s="45"/>
      <c r="AT73" s="45"/>
      <c r="AU73" s="46"/>
      <c r="AV73" s="44"/>
      <c r="AW73" s="45"/>
      <c r="AX73" s="45"/>
      <c r="AY73" s="45"/>
      <c r="AZ73" s="46"/>
      <c r="BA73" s="44">
        <v>734.0</v>
      </c>
      <c r="BB73" s="45"/>
      <c r="BC73" s="45"/>
      <c r="BD73" s="45"/>
      <c r="BE73" s="46"/>
      <c r="BF73" s="44"/>
      <c r="BG73" s="45"/>
      <c r="BH73" s="45"/>
      <c r="BI73" s="45"/>
      <c r="BJ73" s="46"/>
      <c r="BK73" s="44"/>
      <c r="BL73" s="45"/>
      <c r="BM73" s="45"/>
      <c r="BN73" s="45"/>
      <c r="BO73" s="46"/>
      <c r="BP73" s="44"/>
      <c r="BQ73" s="45"/>
      <c r="BR73" s="45"/>
      <c r="BS73" s="45"/>
      <c r="BT73" s="46"/>
      <c r="BU73" s="36">
        <f t="shared" si="2"/>
        <v>93</v>
      </c>
      <c r="BV73" s="37" t="str">
        <f t="shared" si="3"/>
        <v>Marzo</v>
      </c>
      <c r="BW73" s="37">
        <f t="shared" si="4"/>
        <v>44986</v>
      </c>
      <c r="BX73" s="37">
        <v>44986.0</v>
      </c>
      <c r="BY73" s="48"/>
      <c r="BZ73" s="37" t="str">
        <f t="shared" si="5"/>
        <v/>
      </c>
      <c r="CA73" s="39"/>
      <c r="CB73" s="37" t="str">
        <f t="shared" si="8"/>
        <v/>
      </c>
      <c r="CC73" s="48"/>
      <c r="CD73" s="26"/>
    </row>
    <row r="74" ht="15.75" customHeight="1">
      <c r="A74" s="49"/>
      <c r="B74" s="25">
        <v>70.0</v>
      </c>
      <c r="C74" s="25">
        <v>12615.0</v>
      </c>
      <c r="D74" s="26" t="s">
        <v>257</v>
      </c>
      <c r="E74" s="27" t="s">
        <v>258</v>
      </c>
      <c r="F74" s="28" t="s">
        <v>259</v>
      </c>
      <c r="G74" s="29">
        <f>VLOOKUP(C74,ReporteVoucher!$A$1:$AB$120,28,0)</f>
        <v>500000</v>
      </c>
      <c r="H74" s="30">
        <f t="shared" si="7"/>
        <v>0.06</v>
      </c>
      <c r="I74" s="29">
        <f>VLOOKUP(C74,ReporteVoucher!$A$1:$AA$120,20,0)</f>
        <v>30000</v>
      </c>
      <c r="J74" s="78"/>
      <c r="K74" s="78"/>
      <c r="L74" s="77"/>
      <c r="M74" s="44"/>
      <c r="N74" s="45"/>
      <c r="O74" s="45"/>
      <c r="P74" s="45"/>
      <c r="Q74" s="46"/>
      <c r="R74" s="44"/>
      <c r="S74" s="45"/>
      <c r="T74" s="45"/>
      <c r="U74" s="45"/>
      <c r="V74" s="46"/>
      <c r="W74" s="44"/>
      <c r="X74" s="45"/>
      <c r="Y74" s="45"/>
      <c r="Z74" s="45"/>
      <c r="AA74" s="46"/>
      <c r="AB74" s="44"/>
      <c r="AC74" s="45"/>
      <c r="AD74" s="45"/>
      <c r="AE74" s="45"/>
      <c r="AF74" s="46"/>
      <c r="AG74" s="44"/>
      <c r="AH74" s="45"/>
      <c r="AI74" s="45"/>
      <c r="AJ74" s="45"/>
      <c r="AK74" s="46"/>
      <c r="AL74" s="44"/>
      <c r="AM74" s="45"/>
      <c r="AN74" s="45"/>
      <c r="AO74" s="45"/>
      <c r="AP74" s="46"/>
      <c r="AQ74" s="44"/>
      <c r="AR74" s="45"/>
      <c r="AS74" s="45"/>
      <c r="AT74" s="45"/>
      <c r="AU74" s="46"/>
      <c r="AV74" s="44"/>
      <c r="AW74" s="45"/>
      <c r="AX74" s="45"/>
      <c r="AY74" s="45"/>
      <c r="AZ74" s="46"/>
      <c r="BA74" s="44">
        <v>733.0</v>
      </c>
      <c r="BB74" s="45"/>
      <c r="BC74" s="45"/>
      <c r="BD74" s="45"/>
      <c r="BE74" s="46"/>
      <c r="BF74" s="44"/>
      <c r="BG74" s="45"/>
      <c r="BH74" s="45"/>
      <c r="BI74" s="45"/>
      <c r="BJ74" s="46"/>
      <c r="BK74" s="44"/>
      <c r="BL74" s="45"/>
      <c r="BM74" s="45"/>
      <c r="BN74" s="45"/>
      <c r="BO74" s="46"/>
      <c r="BP74" s="44"/>
      <c r="BQ74" s="45"/>
      <c r="BR74" s="45"/>
      <c r="BS74" s="45"/>
      <c r="BT74" s="46"/>
      <c r="BU74" s="36">
        <f t="shared" si="2"/>
        <v>93</v>
      </c>
      <c r="BV74" s="37" t="str">
        <f t="shared" si="3"/>
        <v>Marzo</v>
      </c>
      <c r="BW74" s="37">
        <f t="shared" si="4"/>
        <v>44986</v>
      </c>
      <c r="BX74" s="37">
        <v>44986.0</v>
      </c>
      <c r="BY74" s="48"/>
      <c r="BZ74" s="37" t="str">
        <f t="shared" si="5"/>
        <v/>
      </c>
      <c r="CA74" s="39"/>
      <c r="CB74" s="37"/>
      <c r="CC74" s="48"/>
      <c r="CD74" s="26"/>
    </row>
    <row r="75" ht="15.75" customHeight="1">
      <c r="A75" s="49"/>
      <c r="B75" s="25">
        <v>71.0</v>
      </c>
      <c r="C75" s="25">
        <v>12616.0</v>
      </c>
      <c r="D75" s="26" t="s">
        <v>260</v>
      </c>
      <c r="E75" s="27" t="s">
        <v>261</v>
      </c>
      <c r="F75" s="28" t="s">
        <v>262</v>
      </c>
      <c r="G75" s="29" t="str">
        <f>VLOOKUP(C75,ReporteVoucher!$A$1:$AB$120,28,0)</f>
        <v>#N/A</v>
      </c>
      <c r="H75" s="30">
        <f t="shared" si="7"/>
        <v>0</v>
      </c>
      <c r="I75" s="29" t="str">
        <f>VLOOKUP(C75,ReporteVoucher!$A$1:$AA$120,20,0)</f>
        <v>#N/A</v>
      </c>
      <c r="J75" s="78"/>
      <c r="K75" s="78"/>
      <c r="L75" s="77"/>
      <c r="M75" s="44"/>
      <c r="N75" s="45"/>
      <c r="O75" s="45"/>
      <c r="P75" s="45"/>
      <c r="Q75" s="46"/>
      <c r="R75" s="44"/>
      <c r="S75" s="45"/>
      <c r="T75" s="45"/>
      <c r="U75" s="45"/>
      <c r="V75" s="46"/>
      <c r="W75" s="44"/>
      <c r="X75" s="45"/>
      <c r="Y75" s="45"/>
      <c r="Z75" s="45"/>
      <c r="AA75" s="46"/>
      <c r="AB75" s="44"/>
      <c r="AC75" s="45"/>
      <c r="AD75" s="45"/>
      <c r="AE75" s="45"/>
      <c r="AF75" s="46"/>
      <c r="AG75" s="44"/>
      <c r="AH75" s="45"/>
      <c r="AI75" s="45"/>
      <c r="AJ75" s="45"/>
      <c r="AK75" s="46"/>
      <c r="AL75" s="44"/>
      <c r="AM75" s="45"/>
      <c r="AN75" s="45"/>
      <c r="AO75" s="45"/>
      <c r="AP75" s="46"/>
      <c r="AQ75" s="44"/>
      <c r="AR75" s="45"/>
      <c r="AS75" s="45"/>
      <c r="AT75" s="45"/>
      <c r="AU75" s="46"/>
      <c r="AV75" s="44"/>
      <c r="AW75" s="45"/>
      <c r="AX75" s="45"/>
      <c r="AY75" s="45"/>
      <c r="AZ75" s="46"/>
      <c r="BA75" s="44">
        <v>732.0</v>
      </c>
      <c r="BB75" s="45"/>
      <c r="BC75" s="45"/>
      <c r="BD75" s="45"/>
      <c r="BE75" s="46"/>
      <c r="BF75" s="44"/>
      <c r="BG75" s="45"/>
      <c r="BH75" s="45" t="s">
        <v>54</v>
      </c>
      <c r="BI75" s="45" t="s">
        <v>54</v>
      </c>
      <c r="BJ75" s="46" t="s">
        <v>78</v>
      </c>
      <c r="BK75" s="44"/>
      <c r="BL75" s="45"/>
      <c r="BM75" s="45"/>
      <c r="BN75" s="45"/>
      <c r="BO75" s="46" t="s">
        <v>78</v>
      </c>
      <c r="BP75" s="44"/>
      <c r="BQ75" s="45"/>
      <c r="BR75" s="45"/>
      <c r="BS75" s="45"/>
      <c r="BT75" s="46" t="s">
        <v>78</v>
      </c>
      <c r="BU75" s="36">
        <f t="shared" si="2"/>
        <v>93</v>
      </c>
      <c r="BV75" s="37" t="str">
        <f t="shared" si="3"/>
        <v>Marzo</v>
      </c>
      <c r="BW75" s="37">
        <f t="shared" si="4"/>
        <v>44986</v>
      </c>
      <c r="BX75" s="37">
        <v>44986.0</v>
      </c>
      <c r="BY75" s="48"/>
      <c r="BZ75" s="37" t="str">
        <f t="shared" si="5"/>
        <v/>
      </c>
      <c r="CA75" s="39"/>
      <c r="CB75" s="37"/>
      <c r="CC75" s="48"/>
      <c r="CD75" s="26"/>
    </row>
    <row r="76" ht="15.75" customHeight="1">
      <c r="A76" s="49"/>
      <c r="B76" s="25">
        <v>72.0</v>
      </c>
      <c r="C76" s="25">
        <v>13794.0</v>
      </c>
      <c r="D76" s="26" t="s">
        <v>263</v>
      </c>
      <c r="E76" s="27" t="s">
        <v>264</v>
      </c>
      <c r="F76" s="28" t="s">
        <v>265</v>
      </c>
      <c r="G76" s="29" t="str">
        <f>VLOOKUP(C76,ReporteVoucher!$A$1:$AB$120,28,0)</f>
        <v>#N/A</v>
      </c>
      <c r="H76" s="30">
        <f t="shared" si="7"/>
        <v>0</v>
      </c>
      <c r="I76" s="29" t="str">
        <f>VLOOKUP(C76,ReporteVoucher!$A$1:$AA$120,20,0)</f>
        <v>#N/A</v>
      </c>
      <c r="J76" s="78"/>
      <c r="K76" s="78"/>
      <c r="L76" s="77"/>
      <c r="M76" s="44"/>
      <c r="N76" s="45"/>
      <c r="O76" s="45"/>
      <c r="P76" s="45"/>
      <c r="Q76" s="46"/>
      <c r="R76" s="44"/>
      <c r="S76" s="45"/>
      <c r="T76" s="45"/>
      <c r="U76" s="45"/>
      <c r="V76" s="46"/>
      <c r="W76" s="44"/>
      <c r="X76" s="45"/>
      <c r="Y76" s="45"/>
      <c r="Z76" s="45"/>
      <c r="AA76" s="46"/>
      <c r="AB76" s="44"/>
      <c r="AC76" s="45"/>
      <c r="AD76" s="45"/>
      <c r="AE76" s="45"/>
      <c r="AF76" s="46"/>
      <c r="AG76" s="44"/>
      <c r="AH76" s="45"/>
      <c r="AI76" s="45"/>
      <c r="AJ76" s="45"/>
      <c r="AK76" s="46"/>
      <c r="AL76" s="44"/>
      <c r="AM76" s="45"/>
      <c r="AN76" s="45"/>
      <c r="AO76" s="45"/>
      <c r="AP76" s="46"/>
      <c r="AQ76" s="44"/>
      <c r="AR76" s="45"/>
      <c r="AS76" s="45"/>
      <c r="AT76" s="45"/>
      <c r="AU76" s="46"/>
      <c r="AV76" s="44"/>
      <c r="AW76" s="45"/>
      <c r="AX76" s="45"/>
      <c r="AY76" s="45"/>
      <c r="AZ76" s="46"/>
      <c r="BA76" s="44"/>
      <c r="BB76" s="45"/>
      <c r="BC76" s="45"/>
      <c r="BD76" s="45"/>
      <c r="BE76" s="46"/>
      <c r="BF76" s="44"/>
      <c r="BG76" s="45"/>
      <c r="BH76" s="45" t="s">
        <v>54</v>
      </c>
      <c r="BI76" s="45" t="s">
        <v>54</v>
      </c>
      <c r="BJ76" s="46" t="s">
        <v>52</v>
      </c>
      <c r="BK76" s="44"/>
      <c r="BL76" s="45"/>
      <c r="BM76" s="45"/>
      <c r="BN76" s="45"/>
      <c r="BO76" s="46"/>
      <c r="BP76" s="44"/>
      <c r="BQ76" s="45"/>
      <c r="BR76" s="45"/>
      <c r="BS76" s="45"/>
      <c r="BT76" s="46"/>
      <c r="BU76" s="36"/>
      <c r="BV76" s="37"/>
      <c r="BW76" s="37" t="str">
        <f t="shared" si="4"/>
        <v/>
      </c>
      <c r="BX76" s="37"/>
      <c r="BY76" s="48"/>
      <c r="BZ76" s="37" t="str">
        <f t="shared" si="5"/>
        <v/>
      </c>
      <c r="CA76" s="39"/>
      <c r="CB76" s="37"/>
      <c r="CC76" s="48"/>
      <c r="CD76" s="26"/>
    </row>
    <row r="77" ht="15.75" customHeight="1">
      <c r="A77" s="49"/>
      <c r="B77" s="25">
        <v>73.0</v>
      </c>
      <c r="C77" s="25"/>
      <c r="D77" s="26" t="s">
        <v>266</v>
      </c>
      <c r="E77" s="27" t="s">
        <v>267</v>
      </c>
      <c r="F77" s="28" t="s">
        <v>268</v>
      </c>
      <c r="G77" s="29">
        <v>680000.0</v>
      </c>
      <c r="H77" s="30">
        <v>0.044</v>
      </c>
      <c r="I77" s="29">
        <f t="shared" ref="I77:I78" si="9">G77*H77</f>
        <v>29920</v>
      </c>
      <c r="J77" s="78"/>
      <c r="K77" s="78"/>
      <c r="L77" s="77"/>
      <c r="M77" s="44"/>
      <c r="N77" s="45"/>
      <c r="O77" s="45"/>
      <c r="P77" s="45"/>
      <c r="Q77" s="46"/>
      <c r="R77" s="44"/>
      <c r="S77" s="45"/>
      <c r="T77" s="45"/>
      <c r="U77" s="45"/>
      <c r="V77" s="46"/>
      <c r="W77" s="44"/>
      <c r="X77" s="45"/>
      <c r="Y77" s="45"/>
      <c r="Z77" s="45"/>
      <c r="AA77" s="46"/>
      <c r="AB77" s="44"/>
      <c r="AC77" s="45"/>
      <c r="AD77" s="45"/>
      <c r="AE77" s="45"/>
      <c r="AF77" s="46"/>
      <c r="AG77" s="44"/>
      <c r="AH77" s="45"/>
      <c r="AI77" s="45"/>
      <c r="AJ77" s="45"/>
      <c r="AK77" s="46"/>
      <c r="AL77" s="44"/>
      <c r="AM77" s="45"/>
      <c r="AN77" s="45"/>
      <c r="AO77" s="45"/>
      <c r="AP77" s="46"/>
      <c r="AQ77" s="44"/>
      <c r="AR77" s="45"/>
      <c r="AS77" s="45"/>
      <c r="AT77" s="45"/>
      <c r="AU77" s="46"/>
      <c r="AV77" s="44"/>
      <c r="AW77" s="45"/>
      <c r="AX77" s="45"/>
      <c r="AY77" s="45"/>
      <c r="AZ77" s="46"/>
      <c r="BA77" s="44"/>
      <c r="BB77" s="45"/>
      <c r="BC77" s="45"/>
      <c r="BD77" s="45"/>
      <c r="BE77" s="46"/>
      <c r="BF77" s="44"/>
      <c r="BG77" s="45"/>
      <c r="BH77" s="45"/>
      <c r="BI77" s="45"/>
      <c r="BJ77" s="46"/>
      <c r="BK77" s="44"/>
      <c r="BL77" s="45"/>
      <c r="BM77" s="45"/>
      <c r="BN77" s="45"/>
      <c r="BO77" s="46"/>
      <c r="BP77" s="44"/>
      <c r="BQ77" s="45"/>
      <c r="BR77" s="45"/>
      <c r="BS77" s="45"/>
      <c r="BT77" s="46"/>
      <c r="BU77" s="36"/>
      <c r="BV77" s="37"/>
      <c r="BW77" s="37" t="str">
        <f t="shared" si="4"/>
        <v/>
      </c>
      <c r="BX77" s="37"/>
      <c r="BY77" s="48"/>
      <c r="BZ77" s="37" t="str">
        <f t="shared" si="5"/>
        <v/>
      </c>
      <c r="CA77" s="39"/>
      <c r="CB77" s="37"/>
      <c r="CC77" s="48"/>
      <c r="CD77" s="26"/>
    </row>
    <row r="78" ht="15.75" customHeight="1">
      <c r="A78" s="49"/>
      <c r="B78" s="25">
        <v>74.0</v>
      </c>
      <c r="C78" s="25"/>
      <c r="D78" s="26" t="s">
        <v>269</v>
      </c>
      <c r="E78" s="27" t="s">
        <v>270</v>
      </c>
      <c r="F78" s="28" t="s">
        <v>271</v>
      </c>
      <c r="G78" s="29">
        <v>520000.0</v>
      </c>
      <c r="H78" s="30">
        <v>0.07</v>
      </c>
      <c r="I78" s="29">
        <f t="shared" si="9"/>
        <v>36400</v>
      </c>
      <c r="J78" s="78"/>
      <c r="K78" s="78"/>
      <c r="L78" s="77"/>
      <c r="M78" s="44"/>
      <c r="N78" s="45"/>
      <c r="O78" s="45"/>
      <c r="P78" s="45"/>
      <c r="Q78" s="46"/>
      <c r="R78" s="44"/>
      <c r="S78" s="45"/>
      <c r="T78" s="45"/>
      <c r="U78" s="45"/>
      <c r="V78" s="46"/>
      <c r="W78" s="44"/>
      <c r="X78" s="45"/>
      <c r="Y78" s="45"/>
      <c r="Z78" s="45"/>
      <c r="AA78" s="46"/>
      <c r="AB78" s="44"/>
      <c r="AC78" s="45"/>
      <c r="AD78" s="45"/>
      <c r="AE78" s="45"/>
      <c r="AF78" s="46"/>
      <c r="AG78" s="44"/>
      <c r="AH78" s="45"/>
      <c r="AI78" s="45"/>
      <c r="AJ78" s="45"/>
      <c r="AK78" s="46"/>
      <c r="AL78" s="44"/>
      <c r="AM78" s="45"/>
      <c r="AN78" s="45"/>
      <c r="AO78" s="45"/>
      <c r="AP78" s="46"/>
      <c r="AQ78" s="44"/>
      <c r="AR78" s="45"/>
      <c r="AS78" s="45"/>
      <c r="AT78" s="45"/>
      <c r="AU78" s="46"/>
      <c r="AV78" s="44"/>
      <c r="AW78" s="45"/>
      <c r="AX78" s="45"/>
      <c r="AY78" s="45"/>
      <c r="AZ78" s="46"/>
      <c r="BA78" s="44"/>
      <c r="BB78" s="45"/>
      <c r="BC78" s="45"/>
      <c r="BD78" s="45"/>
      <c r="BE78" s="46"/>
      <c r="BF78" s="44"/>
      <c r="BG78" s="45"/>
      <c r="BH78" s="45"/>
      <c r="BI78" s="45"/>
      <c r="BJ78" s="46"/>
      <c r="BK78" s="44"/>
      <c r="BL78" s="45"/>
      <c r="BM78" s="45"/>
      <c r="BN78" s="45"/>
      <c r="BO78" s="46"/>
      <c r="BP78" s="44"/>
      <c r="BQ78" s="45"/>
      <c r="BR78" s="45"/>
      <c r="BS78" s="45"/>
      <c r="BT78" s="46"/>
      <c r="BU78" s="36"/>
      <c r="BV78" s="37"/>
      <c r="BW78" s="37" t="str">
        <f t="shared" si="4"/>
        <v/>
      </c>
      <c r="BX78" s="37"/>
      <c r="BY78" s="48"/>
      <c r="BZ78" s="37" t="str">
        <f t="shared" si="5"/>
        <v/>
      </c>
      <c r="CA78" s="39"/>
      <c r="CB78" s="37"/>
      <c r="CC78" s="48"/>
      <c r="CD78" s="26"/>
    </row>
    <row r="79" ht="15.75" customHeight="1">
      <c r="A79" s="49"/>
      <c r="B79" s="25"/>
      <c r="C79" s="25"/>
      <c r="D79" s="26"/>
      <c r="E79" s="27"/>
      <c r="F79" s="28"/>
      <c r="G79" s="29"/>
      <c r="H79" s="30"/>
      <c r="I79" s="29"/>
      <c r="J79" s="78"/>
      <c r="K79" s="78"/>
      <c r="L79" s="77"/>
      <c r="M79" s="44"/>
      <c r="N79" s="45"/>
      <c r="O79" s="45"/>
      <c r="P79" s="45"/>
      <c r="Q79" s="46"/>
      <c r="R79" s="44"/>
      <c r="S79" s="45"/>
      <c r="T79" s="45"/>
      <c r="U79" s="45"/>
      <c r="V79" s="46"/>
      <c r="W79" s="44"/>
      <c r="X79" s="45"/>
      <c r="Y79" s="45"/>
      <c r="Z79" s="45"/>
      <c r="AA79" s="46"/>
      <c r="AB79" s="44"/>
      <c r="AC79" s="45"/>
      <c r="AD79" s="45"/>
      <c r="AE79" s="45"/>
      <c r="AF79" s="46"/>
      <c r="AG79" s="44"/>
      <c r="AH79" s="45"/>
      <c r="AI79" s="45"/>
      <c r="AJ79" s="45"/>
      <c r="AK79" s="46"/>
      <c r="AL79" s="44"/>
      <c r="AM79" s="45"/>
      <c r="AN79" s="45"/>
      <c r="AO79" s="45"/>
      <c r="AP79" s="46"/>
      <c r="AQ79" s="44"/>
      <c r="AR79" s="45"/>
      <c r="AS79" s="45"/>
      <c r="AT79" s="45"/>
      <c r="AU79" s="46"/>
      <c r="AV79" s="44"/>
      <c r="AW79" s="45"/>
      <c r="AX79" s="45"/>
      <c r="AY79" s="45"/>
      <c r="AZ79" s="46"/>
      <c r="BA79" s="44"/>
      <c r="BB79" s="45"/>
      <c r="BC79" s="45"/>
      <c r="BD79" s="45"/>
      <c r="BE79" s="46"/>
      <c r="BF79" s="44"/>
      <c r="BG79" s="45"/>
      <c r="BH79" s="45"/>
      <c r="BI79" s="45"/>
      <c r="BJ79" s="46"/>
      <c r="BK79" s="44"/>
      <c r="BL79" s="45"/>
      <c r="BM79" s="45"/>
      <c r="BN79" s="45"/>
      <c r="BO79" s="46"/>
      <c r="BP79" s="44"/>
      <c r="BQ79" s="45"/>
      <c r="BR79" s="45"/>
      <c r="BS79" s="45"/>
      <c r="BT79" s="46"/>
      <c r="BU79" s="36"/>
      <c r="BV79" s="37"/>
      <c r="BW79" s="37" t="str">
        <f t="shared" si="4"/>
        <v/>
      </c>
      <c r="BX79" s="37"/>
      <c r="BY79" s="48"/>
      <c r="BZ79" s="37" t="str">
        <f t="shared" si="5"/>
        <v/>
      </c>
      <c r="CA79" s="39"/>
      <c r="CB79" s="37"/>
      <c r="CC79" s="48"/>
      <c r="CD79" s="26"/>
    </row>
    <row r="80" ht="15.75" customHeight="1">
      <c r="A80" s="49"/>
      <c r="B80" s="25"/>
      <c r="C80" s="25"/>
      <c r="D80" s="26"/>
      <c r="E80" s="27" t="str">
        <f>VLOOKUP(C80,ReporteVoucher!$A$1:$AA$120,7,0)</f>
        <v/>
      </c>
      <c r="F80" s="28"/>
      <c r="G80" s="29">
        <f>VLOOKUP(C80,ReporteVoucher!$A$1:$AB$120,28,0)</f>
        <v>0</v>
      </c>
      <c r="H80" s="30">
        <f t="shared" ref="H80:H91" si="10">IFERROR(I80/G80,0)</f>
        <v>0</v>
      </c>
      <c r="I80" s="29" t="str">
        <f>VLOOKUP(C80,ReporteVoucher!$A$1:$AA$120,20,0)</f>
        <v/>
      </c>
      <c r="J80" s="78"/>
      <c r="K80" s="78"/>
      <c r="L80" s="77"/>
      <c r="M80" s="44"/>
      <c r="N80" s="45"/>
      <c r="O80" s="45"/>
      <c r="P80" s="45"/>
      <c r="Q80" s="46"/>
      <c r="R80" s="44"/>
      <c r="S80" s="45"/>
      <c r="T80" s="45"/>
      <c r="U80" s="45"/>
      <c r="V80" s="46"/>
      <c r="W80" s="44"/>
      <c r="X80" s="45"/>
      <c r="Y80" s="45"/>
      <c r="Z80" s="45"/>
      <c r="AA80" s="46"/>
      <c r="AB80" s="44"/>
      <c r="AC80" s="45"/>
      <c r="AD80" s="45"/>
      <c r="AE80" s="45"/>
      <c r="AF80" s="46"/>
      <c r="AG80" s="44"/>
      <c r="AH80" s="45"/>
      <c r="AI80" s="45"/>
      <c r="AJ80" s="45"/>
      <c r="AK80" s="46"/>
      <c r="AL80" s="44"/>
      <c r="AM80" s="45"/>
      <c r="AN80" s="45"/>
      <c r="AO80" s="45"/>
      <c r="AP80" s="46"/>
      <c r="AQ80" s="44"/>
      <c r="AR80" s="45"/>
      <c r="AS80" s="45"/>
      <c r="AT80" s="45"/>
      <c r="AU80" s="46"/>
      <c r="AV80" s="44"/>
      <c r="AW80" s="45"/>
      <c r="AX80" s="45"/>
      <c r="AY80" s="45"/>
      <c r="AZ80" s="46"/>
      <c r="BA80" s="44"/>
      <c r="BB80" s="45"/>
      <c r="BC80" s="45"/>
      <c r="BD80" s="45"/>
      <c r="BE80" s="46"/>
      <c r="BF80" s="44"/>
      <c r="BG80" s="45"/>
      <c r="BH80" s="45"/>
      <c r="BI80" s="45"/>
      <c r="BJ80" s="46"/>
      <c r="BK80" s="44"/>
      <c r="BL80" s="45"/>
      <c r="BM80" s="45"/>
      <c r="BN80" s="45"/>
      <c r="BO80" s="46"/>
      <c r="BP80" s="44"/>
      <c r="BQ80" s="45"/>
      <c r="BR80" s="45"/>
      <c r="BS80" s="45"/>
      <c r="BT80" s="46"/>
      <c r="BU80" s="36">
        <f t="shared" ref="BU80:BU123" si="11">IFERROR((BW80+29)-TODAY(),"")</f>
        <v>-44893</v>
      </c>
      <c r="BV80" s="37" t="str">
        <f t="shared" ref="BV80:BV123" si="12">IF(BX80&gt;0,VLOOKUP(MONTH(BW80),$DF$5:$DG$16,2,0),"")</f>
        <v/>
      </c>
      <c r="BW80" s="37" t="str">
        <f t="shared" si="4"/>
        <v/>
      </c>
      <c r="BX80" s="37"/>
      <c r="BY80" s="48"/>
      <c r="BZ80" s="37" t="str">
        <f t="shared" si="5"/>
        <v/>
      </c>
      <c r="CA80" s="39"/>
      <c r="CB80" s="37" t="str">
        <f t="shared" ref="CB80:CB123" si="13">IF(CA80&gt;1,CA80+180,"")</f>
        <v/>
      </c>
      <c r="CC80" s="48"/>
      <c r="CD80" s="26"/>
    </row>
    <row r="81" ht="15.75" customHeight="1">
      <c r="A81" s="49"/>
      <c r="B81" s="83">
        <v>75.0</v>
      </c>
      <c r="C81" s="84"/>
      <c r="D81" s="26" t="s">
        <v>272</v>
      </c>
      <c r="E81" s="27" t="s">
        <v>273</v>
      </c>
      <c r="F81" s="28" t="s">
        <v>274</v>
      </c>
      <c r="G81" s="29">
        <f>VLOOKUP(C81,ReporteVoucher!$A$1:$AB$120,28,0)</f>
        <v>0</v>
      </c>
      <c r="H81" s="30">
        <f t="shared" si="10"/>
        <v>0</v>
      </c>
      <c r="I81" s="29" t="str">
        <f>VLOOKUP(C81,ReporteVoucher!$A$1:$AA$120,20,0)</f>
        <v/>
      </c>
      <c r="J81" s="78" t="s">
        <v>49</v>
      </c>
      <c r="K81" s="78" t="s">
        <v>50</v>
      </c>
      <c r="L81" s="77" t="s">
        <v>180</v>
      </c>
      <c r="M81" s="44" t="s">
        <v>180</v>
      </c>
      <c r="N81" s="45"/>
      <c r="O81" s="45"/>
      <c r="P81" s="45"/>
      <c r="Q81" s="46" t="s">
        <v>78</v>
      </c>
      <c r="R81" s="44"/>
      <c r="S81" s="45" t="s">
        <v>54</v>
      </c>
      <c r="T81" s="45" t="s">
        <v>52</v>
      </c>
      <c r="U81" s="45" t="s">
        <v>52</v>
      </c>
      <c r="V81" s="46" t="s">
        <v>78</v>
      </c>
      <c r="W81" s="44"/>
      <c r="X81" s="45" t="s">
        <v>54</v>
      </c>
      <c r="Y81" s="45" t="s">
        <v>54</v>
      </c>
      <c r="Z81" s="45" t="s">
        <v>54</v>
      </c>
      <c r="AA81" s="46" t="s">
        <v>78</v>
      </c>
      <c r="AB81" s="44"/>
      <c r="AC81" s="45" t="s">
        <v>54</v>
      </c>
      <c r="AD81" s="45" t="s">
        <v>54</v>
      </c>
      <c r="AE81" s="45" t="s">
        <v>54</v>
      </c>
      <c r="AF81" s="46" t="s">
        <v>275</v>
      </c>
      <c r="AG81" s="44"/>
      <c r="AH81" s="45" t="s">
        <v>54</v>
      </c>
      <c r="AI81" s="45" t="s">
        <v>54</v>
      </c>
      <c r="AJ81" s="45" t="s">
        <v>54</v>
      </c>
      <c r="AK81" s="46" t="s">
        <v>78</v>
      </c>
      <c r="AL81" s="44"/>
      <c r="AM81" s="45" t="s">
        <v>54</v>
      </c>
      <c r="AN81" s="45" t="s">
        <v>52</v>
      </c>
      <c r="AO81" s="45" t="s">
        <v>52</v>
      </c>
      <c r="AP81" s="46" t="s">
        <v>78</v>
      </c>
      <c r="AQ81" s="44"/>
      <c r="AR81" s="45" t="s">
        <v>54</v>
      </c>
      <c r="AS81" s="45" t="s">
        <v>54</v>
      </c>
      <c r="AT81" s="45" t="s">
        <v>54</v>
      </c>
      <c r="AU81" s="46" t="s">
        <v>78</v>
      </c>
      <c r="AV81" s="44"/>
      <c r="AW81" s="45" t="s">
        <v>54</v>
      </c>
      <c r="AX81" s="45" t="s">
        <v>54</v>
      </c>
      <c r="AY81" s="45" t="s">
        <v>54</v>
      </c>
      <c r="AZ81" s="46" t="s">
        <v>78</v>
      </c>
      <c r="BA81" s="44"/>
      <c r="BB81" s="45" t="s">
        <v>54</v>
      </c>
      <c r="BC81" s="45" t="s">
        <v>52</v>
      </c>
      <c r="BD81" s="45" t="s">
        <v>54</v>
      </c>
      <c r="BE81" s="46" t="s">
        <v>78</v>
      </c>
      <c r="BF81" s="44"/>
      <c r="BG81" s="45" t="s">
        <v>54</v>
      </c>
      <c r="BH81" s="45" t="s">
        <v>54</v>
      </c>
      <c r="BI81" s="45" t="s">
        <v>54</v>
      </c>
      <c r="BJ81" s="46" t="s">
        <v>78</v>
      </c>
      <c r="BK81" s="44"/>
      <c r="BL81" s="45"/>
      <c r="BM81" s="45"/>
      <c r="BN81" s="45"/>
      <c r="BO81" s="46" t="s">
        <v>78</v>
      </c>
      <c r="BP81" s="44"/>
      <c r="BQ81" s="45"/>
      <c r="BR81" s="45"/>
      <c r="BS81" s="45"/>
      <c r="BT81" s="46" t="s">
        <v>78</v>
      </c>
      <c r="BU81" s="36">
        <f t="shared" si="11"/>
        <v>14</v>
      </c>
      <c r="BV81" s="37" t="str">
        <f t="shared" si="12"/>
        <v>Diciembre</v>
      </c>
      <c r="BW81" s="37">
        <f t="shared" si="4"/>
        <v>44907</v>
      </c>
      <c r="BX81" s="37">
        <v>44774.0</v>
      </c>
      <c r="BY81" s="39">
        <v>44727.0</v>
      </c>
      <c r="BZ81" s="37">
        <f t="shared" si="5"/>
        <v>44907</v>
      </c>
      <c r="CA81" s="39"/>
      <c r="CB81" s="37" t="str">
        <f t="shared" si="13"/>
        <v/>
      </c>
      <c r="CC81" s="48"/>
      <c r="CD81" s="26" t="s">
        <v>276</v>
      </c>
    </row>
    <row r="82" ht="15.75" customHeight="1">
      <c r="A82" s="49"/>
      <c r="B82" s="85">
        <v>76.0</v>
      </c>
      <c r="C82" s="86">
        <v>6094.0</v>
      </c>
      <c r="D82" s="26" t="s">
        <v>277</v>
      </c>
      <c r="E82" s="27" t="str">
        <f>VLOOKUP(C82,ReporteVoucher!$A$1:$AA$120,7,0)</f>
        <v>Tomás Santamaría</v>
      </c>
      <c r="F82" s="28" t="s">
        <v>278</v>
      </c>
      <c r="G82" s="29">
        <f>VLOOKUP(C82,ReporteVoucher!$A$1:$AB$120,28,0)</f>
        <v>354280</v>
      </c>
      <c r="H82" s="30">
        <f t="shared" si="10"/>
        <v>0</v>
      </c>
      <c r="I82" s="29">
        <f>VLOOKUP(C82,ReporteVoucher!$A$1:$AA$120,20,0)</f>
        <v>0</v>
      </c>
      <c r="J82" s="78" t="s">
        <v>49</v>
      </c>
      <c r="K82" s="78" t="s">
        <v>50</v>
      </c>
      <c r="L82" s="77" t="s">
        <v>180</v>
      </c>
      <c r="M82" s="44" t="s">
        <v>180</v>
      </c>
      <c r="N82" s="45" t="s">
        <v>180</v>
      </c>
      <c r="O82" s="45" t="s">
        <v>279</v>
      </c>
      <c r="P82" s="45" t="s">
        <v>279</v>
      </c>
      <c r="Q82" s="46" t="s">
        <v>279</v>
      </c>
      <c r="R82" s="44"/>
      <c r="S82" s="45" t="s">
        <v>54</v>
      </c>
      <c r="T82" s="45" t="s">
        <v>52</v>
      </c>
      <c r="U82" s="45" t="s">
        <v>52</v>
      </c>
      <c r="V82" s="46" t="s">
        <v>52</v>
      </c>
      <c r="W82" s="44"/>
      <c r="X82" s="45" t="s">
        <v>54</v>
      </c>
      <c r="Y82" s="45" t="s">
        <v>54</v>
      </c>
      <c r="Z82" s="45" t="s">
        <v>54</v>
      </c>
      <c r="AA82" s="46" t="s">
        <v>54</v>
      </c>
      <c r="AB82" s="44"/>
      <c r="AC82" s="45" t="s">
        <v>54</v>
      </c>
      <c r="AD82" s="45" t="s">
        <v>54</v>
      </c>
      <c r="AE82" s="45" t="s">
        <v>54</v>
      </c>
      <c r="AF82" s="46" t="s">
        <v>54</v>
      </c>
      <c r="AG82" s="44"/>
      <c r="AH82" s="45" t="s">
        <v>54</v>
      </c>
      <c r="AI82" s="45" t="s">
        <v>52</v>
      </c>
      <c r="AJ82" s="45" t="s">
        <v>52</v>
      </c>
      <c r="AK82" s="46" t="s">
        <v>54</v>
      </c>
      <c r="AL82" s="44"/>
      <c r="AM82" s="45"/>
      <c r="AN82" s="45" t="s">
        <v>52</v>
      </c>
      <c r="AO82" s="45" t="s">
        <v>52</v>
      </c>
      <c r="AP82" s="46" t="s">
        <v>52</v>
      </c>
      <c r="AQ82" s="44"/>
      <c r="AR82" s="45" t="s">
        <v>54</v>
      </c>
      <c r="AS82" s="45" t="s">
        <v>54</v>
      </c>
      <c r="AT82" s="45" t="s">
        <v>54</v>
      </c>
      <c r="AU82" s="46" t="s">
        <v>54</v>
      </c>
      <c r="AV82" s="44"/>
      <c r="AW82" s="45" t="s">
        <v>52</v>
      </c>
      <c r="AX82" s="45" t="s">
        <v>52</v>
      </c>
      <c r="AY82" s="45" t="s">
        <v>52</v>
      </c>
      <c r="AZ82" s="46" t="s">
        <v>54</v>
      </c>
      <c r="BA82" s="44"/>
      <c r="BB82" s="45" t="s">
        <v>52</v>
      </c>
      <c r="BC82" s="45" t="s">
        <v>52</v>
      </c>
      <c r="BD82" s="45" t="s">
        <v>52</v>
      </c>
      <c r="BE82" s="46" t="s">
        <v>52</v>
      </c>
      <c r="BF82" s="44"/>
      <c r="BG82" s="45"/>
      <c r="BH82" s="45" t="s">
        <v>52</v>
      </c>
      <c r="BI82" s="45" t="s">
        <v>52</v>
      </c>
      <c r="BJ82" s="46" t="s">
        <v>52</v>
      </c>
      <c r="BK82" s="44"/>
      <c r="BL82" s="45"/>
      <c r="BM82" s="45"/>
      <c r="BN82" s="45"/>
      <c r="BO82" s="46"/>
      <c r="BP82" s="44"/>
      <c r="BQ82" s="45"/>
      <c r="BR82" s="45"/>
      <c r="BS82" s="45"/>
      <c r="BT82" s="46"/>
      <c r="BU82" s="36">
        <f t="shared" si="11"/>
        <v>140</v>
      </c>
      <c r="BV82" s="37" t="str">
        <f t="shared" si="12"/>
        <v>Abril</v>
      </c>
      <c r="BW82" s="37">
        <f t="shared" si="4"/>
        <v>45033</v>
      </c>
      <c r="BX82" s="37">
        <v>44743.0</v>
      </c>
      <c r="BY82" s="39">
        <v>44853.0</v>
      </c>
      <c r="BZ82" s="37">
        <f t="shared" si="5"/>
        <v>45033</v>
      </c>
      <c r="CA82" s="39"/>
      <c r="CB82" s="37" t="str">
        <f t="shared" si="13"/>
        <v/>
      </c>
      <c r="CC82" s="48"/>
      <c r="CD82" s="26" t="s">
        <v>280</v>
      </c>
    </row>
    <row r="83" ht="15.75" customHeight="1">
      <c r="A83" s="49"/>
      <c r="B83" s="87">
        <v>77.0</v>
      </c>
      <c r="C83" s="88">
        <v>6109.0</v>
      </c>
      <c r="D83" s="26" t="s">
        <v>281</v>
      </c>
      <c r="E83" s="27" t="str">
        <f>VLOOKUP(C83,ReporteVoucher!$A$1:$AA$120,7,0)</f>
        <v>Tomás Santamaría</v>
      </c>
      <c r="F83" s="28" t="s">
        <v>282</v>
      </c>
      <c r="G83" s="29">
        <f>VLOOKUP(C83,ReporteVoucher!$A$1:$AB$120,28,0)</f>
        <v>490000</v>
      </c>
      <c r="H83" s="30">
        <f t="shared" si="10"/>
        <v>0</v>
      </c>
      <c r="I83" s="29">
        <f>VLOOKUP(C83,ReporteVoucher!$A$1:$AA$120,20,0)</f>
        <v>0</v>
      </c>
      <c r="J83" s="78" t="s">
        <v>49</v>
      </c>
      <c r="K83" s="78" t="s">
        <v>50</v>
      </c>
      <c r="L83" s="77" t="s">
        <v>180</v>
      </c>
      <c r="M83" s="44" t="s">
        <v>180</v>
      </c>
      <c r="N83" s="45" t="s">
        <v>180</v>
      </c>
      <c r="O83" s="45"/>
      <c r="P83" s="45"/>
      <c r="Q83" s="46" t="s">
        <v>180</v>
      </c>
      <c r="R83" s="44"/>
      <c r="S83" s="45" t="s">
        <v>54</v>
      </c>
      <c r="T83" s="45" t="s">
        <v>52</v>
      </c>
      <c r="U83" s="45" t="s">
        <v>52</v>
      </c>
      <c r="V83" s="46"/>
      <c r="W83" s="44"/>
      <c r="X83" s="45" t="s">
        <v>54</v>
      </c>
      <c r="Y83" s="45" t="s">
        <v>54</v>
      </c>
      <c r="Z83" s="45" t="s">
        <v>54</v>
      </c>
      <c r="AA83" s="46" t="s">
        <v>54</v>
      </c>
      <c r="AB83" s="44"/>
      <c r="AC83" s="45" t="s">
        <v>54</v>
      </c>
      <c r="AD83" s="45" t="s">
        <v>54</v>
      </c>
      <c r="AE83" s="45" t="s">
        <v>54</v>
      </c>
      <c r="AF83" s="46" t="s">
        <v>54</v>
      </c>
      <c r="AG83" s="44"/>
      <c r="AH83" s="45" t="s">
        <v>52</v>
      </c>
      <c r="AI83" s="45"/>
      <c r="AJ83" s="45"/>
      <c r="AK83" s="46"/>
      <c r="AL83" s="44"/>
      <c r="AM83" s="45" t="s">
        <v>54</v>
      </c>
      <c r="AN83" s="45" t="s">
        <v>54</v>
      </c>
      <c r="AO83" s="45" t="s">
        <v>54</v>
      </c>
      <c r="AP83" s="46" t="s">
        <v>54</v>
      </c>
      <c r="AQ83" s="44"/>
      <c r="AR83" s="45" t="s">
        <v>54</v>
      </c>
      <c r="AS83" s="45" t="s">
        <v>54</v>
      </c>
      <c r="AT83" s="45" t="s">
        <v>54</v>
      </c>
      <c r="AU83" s="46" t="s">
        <v>54</v>
      </c>
      <c r="AV83" s="44"/>
      <c r="AW83" s="45" t="s">
        <v>54</v>
      </c>
      <c r="AX83" s="45" t="s">
        <v>54</v>
      </c>
      <c r="AY83" s="45" t="s">
        <v>54</v>
      </c>
      <c r="AZ83" s="46" t="s">
        <v>54</v>
      </c>
      <c r="BA83" s="44"/>
      <c r="BB83" s="45" t="s">
        <v>54</v>
      </c>
      <c r="BC83" s="45" t="s">
        <v>54</v>
      </c>
      <c r="BD83" s="45" t="s">
        <v>54</v>
      </c>
      <c r="BE83" s="46" t="s">
        <v>54</v>
      </c>
      <c r="BF83" s="44"/>
      <c r="BG83" s="45"/>
      <c r="BH83" s="45"/>
      <c r="BI83" s="45"/>
      <c r="BJ83" s="46"/>
      <c r="BK83" s="44"/>
      <c r="BL83" s="45"/>
      <c r="BM83" s="45"/>
      <c r="BN83" s="45"/>
      <c r="BO83" s="46"/>
      <c r="BP83" s="44"/>
      <c r="BQ83" s="45"/>
      <c r="BR83" s="45"/>
      <c r="BS83" s="45"/>
      <c r="BT83" s="46"/>
      <c r="BU83" s="36">
        <f t="shared" si="11"/>
        <v>34</v>
      </c>
      <c r="BV83" s="37" t="str">
        <f t="shared" si="12"/>
        <v>Enero</v>
      </c>
      <c r="BW83" s="37">
        <f t="shared" si="4"/>
        <v>44927</v>
      </c>
      <c r="BX83" s="37">
        <v>44927.0</v>
      </c>
      <c r="BY83" s="48"/>
      <c r="BZ83" s="37" t="str">
        <f t="shared" si="5"/>
        <v/>
      </c>
      <c r="CA83" s="39"/>
      <c r="CB83" s="37" t="str">
        <f t="shared" si="13"/>
        <v/>
      </c>
      <c r="CC83" s="48"/>
      <c r="CD83" s="26"/>
    </row>
    <row r="84" ht="15.75" customHeight="1">
      <c r="B84" s="87">
        <v>78.0</v>
      </c>
      <c r="C84" s="89">
        <v>9269.0</v>
      </c>
      <c r="D84" s="26" t="s">
        <v>283</v>
      </c>
      <c r="E84" s="27" t="str">
        <f>VLOOKUP(C84,ReporteVoucher!$A$1:$AA$120,7,0)</f>
        <v>Tomás Santamaría</v>
      </c>
      <c r="F84" s="28" t="s">
        <v>284</v>
      </c>
      <c r="G84" s="29">
        <f>VLOOKUP(C84,ReporteVoucher!$A$1:$AB$120,28,0)</f>
        <v>714474</v>
      </c>
      <c r="H84" s="30">
        <f t="shared" si="10"/>
        <v>0</v>
      </c>
      <c r="I84" s="29">
        <f>VLOOKUP(C84,ReporteVoucher!$A$1:$AA$120,20,0)</f>
        <v>0</v>
      </c>
      <c r="J84" s="78"/>
      <c r="K84" s="78"/>
      <c r="L84" s="90"/>
      <c r="M84" s="44"/>
      <c r="N84" s="45"/>
      <c r="O84" s="45"/>
      <c r="P84" s="45"/>
      <c r="Q84" s="46"/>
      <c r="R84" s="44"/>
      <c r="S84" s="45"/>
      <c r="T84" s="45"/>
      <c r="U84" s="45"/>
      <c r="V84" s="46"/>
      <c r="W84" s="44"/>
      <c r="X84" s="45"/>
      <c r="Y84" s="45"/>
      <c r="Z84" s="45"/>
      <c r="AA84" s="46"/>
      <c r="AB84" s="44"/>
      <c r="AC84" s="45"/>
      <c r="AD84" s="45"/>
      <c r="AE84" s="45"/>
      <c r="AF84" s="46"/>
      <c r="AG84" s="44"/>
      <c r="AH84" s="45"/>
      <c r="AI84" s="45"/>
      <c r="AJ84" s="45"/>
      <c r="AK84" s="46"/>
      <c r="AL84" s="44"/>
      <c r="AM84" s="45"/>
      <c r="AN84" s="45"/>
      <c r="AO84" s="45"/>
      <c r="AP84" s="46"/>
      <c r="AQ84" s="44"/>
      <c r="AR84" s="45"/>
      <c r="AS84" s="45"/>
      <c r="AT84" s="45"/>
      <c r="AU84" s="46" t="s">
        <v>143</v>
      </c>
      <c r="AV84" s="44"/>
      <c r="AW84" s="45" t="s">
        <v>54</v>
      </c>
      <c r="AX84" s="45" t="s">
        <v>54</v>
      </c>
      <c r="AY84" s="45" t="s">
        <v>54</v>
      </c>
      <c r="AZ84" s="46" t="s">
        <v>143</v>
      </c>
      <c r="BA84" s="44"/>
      <c r="BB84" s="45" t="s">
        <v>54</v>
      </c>
      <c r="BC84" s="45" t="s">
        <v>54</v>
      </c>
      <c r="BD84" s="45" t="s">
        <v>54</v>
      </c>
      <c r="BE84" s="46" t="s">
        <v>143</v>
      </c>
      <c r="BF84" s="44"/>
      <c r="BG84" s="45"/>
      <c r="BH84" s="45"/>
      <c r="BI84" s="45"/>
      <c r="BJ84" s="46" t="s">
        <v>143</v>
      </c>
      <c r="BK84" s="44"/>
      <c r="BL84" s="45"/>
      <c r="BM84" s="45"/>
      <c r="BN84" s="45"/>
      <c r="BO84" s="46" t="s">
        <v>143</v>
      </c>
      <c r="BP84" s="44"/>
      <c r="BQ84" s="45"/>
      <c r="BR84" s="45"/>
      <c r="BS84" s="45"/>
      <c r="BT84" s="46" t="s">
        <v>143</v>
      </c>
      <c r="BU84" s="36">
        <f t="shared" si="11"/>
        <v>-27</v>
      </c>
      <c r="BV84" s="37" t="str">
        <f t="shared" si="12"/>
        <v>Noviembre</v>
      </c>
      <c r="BW84" s="37">
        <f t="shared" si="4"/>
        <v>44866</v>
      </c>
      <c r="BX84" s="37">
        <v>44866.0</v>
      </c>
      <c r="BY84" s="48"/>
      <c r="BZ84" s="37" t="str">
        <f t="shared" si="5"/>
        <v/>
      </c>
      <c r="CA84" s="39"/>
      <c r="CB84" s="37" t="str">
        <f t="shared" si="13"/>
        <v/>
      </c>
      <c r="CC84" s="48"/>
      <c r="CD84" s="26"/>
    </row>
    <row r="85" ht="15.75" customHeight="1">
      <c r="B85" s="1"/>
      <c r="C85" s="2"/>
      <c r="D85" s="26"/>
      <c r="E85" s="27" t="str">
        <f>VLOOKUP(C85,ReporteVoucher!$A$1:$AA$120,7,0)</f>
        <v/>
      </c>
      <c r="F85" s="28"/>
      <c r="G85" s="29">
        <f>VLOOKUP(C85,ReporteVoucher!$A$1:$AB$120,28,0)</f>
        <v>0</v>
      </c>
      <c r="H85" s="30">
        <f t="shared" si="10"/>
        <v>0</v>
      </c>
      <c r="I85" s="29" t="str">
        <f>VLOOKUP(C85,ReporteVoucher!$A$1:$AA$120,20,0)</f>
        <v/>
      </c>
      <c r="J85" s="78"/>
      <c r="K85" s="78"/>
      <c r="L85" s="90"/>
      <c r="M85" s="44"/>
      <c r="N85" s="45"/>
      <c r="O85" s="45"/>
      <c r="P85" s="45"/>
      <c r="Q85" s="46"/>
      <c r="R85" s="44"/>
      <c r="S85" s="45"/>
      <c r="T85" s="45"/>
      <c r="U85" s="45"/>
      <c r="V85" s="46"/>
      <c r="W85" s="44"/>
      <c r="X85" s="45"/>
      <c r="Y85" s="45"/>
      <c r="Z85" s="45"/>
      <c r="AA85" s="46"/>
      <c r="AB85" s="44"/>
      <c r="AC85" s="45"/>
      <c r="AD85" s="45"/>
      <c r="AE85" s="45"/>
      <c r="AF85" s="46"/>
      <c r="AG85" s="44"/>
      <c r="AH85" s="45"/>
      <c r="AI85" s="45"/>
      <c r="AJ85" s="45"/>
      <c r="AK85" s="46"/>
      <c r="AL85" s="44"/>
      <c r="AM85" s="45"/>
      <c r="AN85" s="45"/>
      <c r="AO85" s="45"/>
      <c r="AP85" s="46"/>
      <c r="AQ85" s="44"/>
      <c r="AR85" s="45"/>
      <c r="AS85" s="45"/>
      <c r="AT85" s="45"/>
      <c r="AU85" s="46"/>
      <c r="AV85" s="44"/>
      <c r="AW85" s="45"/>
      <c r="AX85" s="45"/>
      <c r="AY85" s="45"/>
      <c r="AZ85" s="46"/>
      <c r="BA85" s="44"/>
      <c r="BB85" s="45"/>
      <c r="BC85" s="45"/>
      <c r="BD85" s="45"/>
      <c r="BE85" s="46"/>
      <c r="BF85" s="44"/>
      <c r="BG85" s="45"/>
      <c r="BH85" s="45"/>
      <c r="BI85" s="45"/>
      <c r="BJ85" s="46"/>
      <c r="BK85" s="44"/>
      <c r="BL85" s="45"/>
      <c r="BM85" s="45"/>
      <c r="BN85" s="45"/>
      <c r="BO85" s="46"/>
      <c r="BP85" s="44"/>
      <c r="BQ85" s="45"/>
      <c r="BR85" s="45"/>
      <c r="BS85" s="45"/>
      <c r="BT85" s="46"/>
      <c r="BU85" s="36">
        <f t="shared" si="11"/>
        <v>-44893</v>
      </c>
      <c r="BV85" s="37" t="str">
        <f t="shared" si="12"/>
        <v/>
      </c>
      <c r="BW85" s="37" t="str">
        <f t="shared" si="4"/>
        <v/>
      </c>
      <c r="BX85" s="37"/>
      <c r="BY85" s="48"/>
      <c r="BZ85" s="37" t="str">
        <f t="shared" si="5"/>
        <v/>
      </c>
      <c r="CA85" s="39"/>
      <c r="CB85" s="37" t="str">
        <f t="shared" si="13"/>
        <v/>
      </c>
      <c r="CC85" s="48"/>
      <c r="CD85" s="26"/>
    </row>
    <row r="86" ht="15.75" customHeight="1">
      <c r="B86" s="1"/>
      <c r="C86" s="2"/>
      <c r="D86" s="26"/>
      <c r="E86" s="27" t="str">
        <f>VLOOKUP(C86,ReporteVoucher!$A$1:$AA$120,7,0)</f>
        <v/>
      </c>
      <c r="F86" s="28"/>
      <c r="G86" s="29">
        <f>VLOOKUP(C86,ReporteVoucher!$A$1:$AB$120,28,0)</f>
        <v>0</v>
      </c>
      <c r="H86" s="30">
        <f t="shared" si="10"/>
        <v>0</v>
      </c>
      <c r="I86" s="29" t="str">
        <f>VLOOKUP(C86,ReporteVoucher!$A$1:$AA$120,20,0)</f>
        <v/>
      </c>
      <c r="J86" s="78"/>
      <c r="K86" s="78"/>
      <c r="L86" s="90"/>
      <c r="M86" s="44"/>
      <c r="N86" s="45"/>
      <c r="O86" s="45"/>
      <c r="P86" s="45"/>
      <c r="Q86" s="46"/>
      <c r="R86" s="44"/>
      <c r="S86" s="45"/>
      <c r="T86" s="45"/>
      <c r="U86" s="45"/>
      <c r="V86" s="46"/>
      <c r="W86" s="44"/>
      <c r="X86" s="45"/>
      <c r="Y86" s="45"/>
      <c r="Z86" s="45"/>
      <c r="AA86" s="46"/>
      <c r="AB86" s="44"/>
      <c r="AC86" s="45"/>
      <c r="AD86" s="45"/>
      <c r="AE86" s="45"/>
      <c r="AF86" s="46"/>
      <c r="AG86" s="44"/>
      <c r="AH86" s="45"/>
      <c r="AI86" s="45"/>
      <c r="AJ86" s="45"/>
      <c r="AK86" s="46"/>
      <c r="AL86" s="44"/>
      <c r="AM86" s="45"/>
      <c r="AN86" s="45"/>
      <c r="AO86" s="45"/>
      <c r="AP86" s="46"/>
      <c r="AQ86" s="44"/>
      <c r="AR86" s="45"/>
      <c r="AS86" s="45"/>
      <c r="AT86" s="45"/>
      <c r="AU86" s="46"/>
      <c r="AV86" s="44"/>
      <c r="AW86" s="45"/>
      <c r="AX86" s="45"/>
      <c r="AY86" s="45"/>
      <c r="AZ86" s="46"/>
      <c r="BA86" s="44"/>
      <c r="BB86" s="45"/>
      <c r="BC86" s="45"/>
      <c r="BD86" s="45"/>
      <c r="BE86" s="46"/>
      <c r="BF86" s="44"/>
      <c r="BG86" s="45"/>
      <c r="BH86" s="45"/>
      <c r="BI86" s="45"/>
      <c r="BJ86" s="46"/>
      <c r="BK86" s="44"/>
      <c r="BL86" s="45"/>
      <c r="BM86" s="45"/>
      <c r="BN86" s="45"/>
      <c r="BO86" s="46"/>
      <c r="BP86" s="44"/>
      <c r="BQ86" s="45"/>
      <c r="BR86" s="45"/>
      <c r="BS86" s="45"/>
      <c r="BT86" s="46"/>
      <c r="BU86" s="36">
        <f t="shared" si="11"/>
        <v>-44893</v>
      </c>
      <c r="BV86" s="37" t="str">
        <f t="shared" si="12"/>
        <v/>
      </c>
      <c r="BW86" s="37" t="str">
        <f t="shared" si="4"/>
        <v/>
      </c>
      <c r="BX86" s="37"/>
      <c r="BY86" s="48"/>
      <c r="BZ86" s="37" t="str">
        <f t="shared" si="5"/>
        <v/>
      </c>
      <c r="CA86" s="39"/>
      <c r="CB86" s="37" t="str">
        <f t="shared" si="13"/>
        <v/>
      </c>
      <c r="CC86" s="48"/>
      <c r="CD86" s="26"/>
    </row>
    <row r="87" ht="15.75" customHeight="1">
      <c r="B87" s="1"/>
      <c r="C87" s="2"/>
      <c r="D87" s="26"/>
      <c r="E87" s="27" t="str">
        <f>VLOOKUP(C87,ReporteVoucher!$A$1:$AA$120,7,0)</f>
        <v/>
      </c>
      <c r="F87" s="28"/>
      <c r="G87" s="29">
        <f>VLOOKUP(C87,ReporteVoucher!$A$1:$AB$120,28,0)</f>
        <v>0</v>
      </c>
      <c r="H87" s="30">
        <f t="shared" si="10"/>
        <v>0</v>
      </c>
      <c r="I87" s="29" t="str">
        <f>VLOOKUP(C87,ReporteVoucher!$A$1:$AA$120,20,0)</f>
        <v/>
      </c>
      <c r="J87" s="78"/>
      <c r="K87" s="78"/>
      <c r="L87" s="90"/>
      <c r="M87" s="44"/>
      <c r="N87" s="45"/>
      <c r="O87" s="45"/>
      <c r="P87" s="45"/>
      <c r="Q87" s="46"/>
      <c r="R87" s="44"/>
      <c r="S87" s="45"/>
      <c r="T87" s="45"/>
      <c r="U87" s="45"/>
      <c r="V87" s="46"/>
      <c r="W87" s="44"/>
      <c r="X87" s="45"/>
      <c r="Y87" s="45"/>
      <c r="Z87" s="45"/>
      <c r="AA87" s="46"/>
      <c r="AB87" s="44"/>
      <c r="AC87" s="45"/>
      <c r="AD87" s="45"/>
      <c r="AE87" s="45"/>
      <c r="AF87" s="46"/>
      <c r="AG87" s="44"/>
      <c r="AH87" s="45"/>
      <c r="AI87" s="45"/>
      <c r="AJ87" s="45"/>
      <c r="AK87" s="46"/>
      <c r="AL87" s="44"/>
      <c r="AM87" s="45"/>
      <c r="AN87" s="45"/>
      <c r="AO87" s="45"/>
      <c r="AP87" s="46"/>
      <c r="AQ87" s="44"/>
      <c r="AR87" s="45"/>
      <c r="AS87" s="45"/>
      <c r="AT87" s="45"/>
      <c r="AU87" s="46"/>
      <c r="AV87" s="44"/>
      <c r="AW87" s="45"/>
      <c r="AX87" s="45"/>
      <c r="AY87" s="45"/>
      <c r="AZ87" s="46"/>
      <c r="BA87" s="44"/>
      <c r="BB87" s="45"/>
      <c r="BC87" s="45"/>
      <c r="BD87" s="45"/>
      <c r="BE87" s="46"/>
      <c r="BF87" s="44"/>
      <c r="BG87" s="45"/>
      <c r="BH87" s="45"/>
      <c r="BI87" s="45"/>
      <c r="BJ87" s="46"/>
      <c r="BK87" s="44"/>
      <c r="BL87" s="45"/>
      <c r="BM87" s="45"/>
      <c r="BN87" s="45"/>
      <c r="BO87" s="46"/>
      <c r="BP87" s="44"/>
      <c r="BQ87" s="45"/>
      <c r="BR87" s="45"/>
      <c r="BS87" s="45"/>
      <c r="BT87" s="46"/>
      <c r="BU87" s="36">
        <f t="shared" si="11"/>
        <v>-44893</v>
      </c>
      <c r="BV87" s="37" t="str">
        <f t="shared" si="12"/>
        <v/>
      </c>
      <c r="BW87" s="37" t="str">
        <f t="shared" si="4"/>
        <v/>
      </c>
      <c r="BX87" s="37"/>
      <c r="BY87" s="48"/>
      <c r="BZ87" s="37" t="str">
        <f t="shared" si="5"/>
        <v/>
      </c>
      <c r="CA87" s="39"/>
      <c r="CB87" s="37" t="str">
        <f t="shared" si="13"/>
        <v/>
      </c>
      <c r="CC87" s="48"/>
      <c r="CD87" s="26"/>
    </row>
    <row r="88" ht="15.75" customHeight="1">
      <c r="B88" s="1"/>
      <c r="C88" s="2"/>
      <c r="D88" s="26"/>
      <c r="E88" s="27" t="str">
        <f>VLOOKUP(C88,ReporteVoucher!$A$1:$AA$120,7,0)</f>
        <v/>
      </c>
      <c r="F88" s="28"/>
      <c r="G88" s="29">
        <f>VLOOKUP(C88,ReporteVoucher!$A$1:$AB$120,28,0)</f>
        <v>0</v>
      </c>
      <c r="H88" s="30">
        <f t="shared" si="10"/>
        <v>0</v>
      </c>
      <c r="I88" s="29" t="str">
        <f>VLOOKUP(C88,ReporteVoucher!$A$1:$AA$120,20,0)</f>
        <v/>
      </c>
      <c r="J88" s="78"/>
      <c r="K88" s="78"/>
      <c r="L88" s="90"/>
      <c r="M88" s="44"/>
      <c r="N88" s="45"/>
      <c r="O88" s="45"/>
      <c r="P88" s="45"/>
      <c r="Q88" s="46"/>
      <c r="R88" s="44"/>
      <c r="S88" s="45"/>
      <c r="T88" s="45"/>
      <c r="U88" s="45"/>
      <c r="V88" s="46"/>
      <c r="W88" s="44"/>
      <c r="X88" s="45"/>
      <c r="Y88" s="45"/>
      <c r="Z88" s="45"/>
      <c r="AA88" s="46"/>
      <c r="AB88" s="44"/>
      <c r="AC88" s="45"/>
      <c r="AD88" s="45"/>
      <c r="AE88" s="45"/>
      <c r="AF88" s="46"/>
      <c r="AG88" s="44"/>
      <c r="AH88" s="45"/>
      <c r="AI88" s="45"/>
      <c r="AJ88" s="45"/>
      <c r="AK88" s="46"/>
      <c r="AL88" s="44"/>
      <c r="AM88" s="45"/>
      <c r="AN88" s="45"/>
      <c r="AO88" s="45"/>
      <c r="AP88" s="46"/>
      <c r="AQ88" s="44"/>
      <c r="AR88" s="45"/>
      <c r="AS88" s="45"/>
      <c r="AT88" s="45"/>
      <c r="AU88" s="46"/>
      <c r="AV88" s="44"/>
      <c r="AW88" s="45"/>
      <c r="AX88" s="45"/>
      <c r="AY88" s="45"/>
      <c r="AZ88" s="46"/>
      <c r="BA88" s="44"/>
      <c r="BB88" s="45"/>
      <c r="BC88" s="45"/>
      <c r="BD88" s="45"/>
      <c r="BE88" s="46"/>
      <c r="BF88" s="44"/>
      <c r="BG88" s="45"/>
      <c r="BH88" s="45"/>
      <c r="BI88" s="45"/>
      <c r="BJ88" s="46"/>
      <c r="BK88" s="44"/>
      <c r="BL88" s="45"/>
      <c r="BM88" s="45"/>
      <c r="BN88" s="45"/>
      <c r="BO88" s="46"/>
      <c r="BP88" s="44"/>
      <c r="BQ88" s="45"/>
      <c r="BR88" s="45"/>
      <c r="BS88" s="45"/>
      <c r="BT88" s="46"/>
      <c r="BU88" s="36">
        <f t="shared" si="11"/>
        <v>-44893</v>
      </c>
      <c r="BV88" s="37" t="str">
        <f t="shared" si="12"/>
        <v/>
      </c>
      <c r="BW88" s="37" t="str">
        <f t="shared" si="4"/>
        <v/>
      </c>
      <c r="BX88" s="37"/>
      <c r="BY88" s="48"/>
      <c r="BZ88" s="37" t="str">
        <f t="shared" si="5"/>
        <v/>
      </c>
      <c r="CA88" s="39"/>
      <c r="CB88" s="37" t="str">
        <f t="shared" si="13"/>
        <v/>
      </c>
      <c r="CC88" s="48"/>
      <c r="CD88" s="26"/>
    </row>
    <row r="89" ht="15.75" customHeight="1">
      <c r="B89" s="1"/>
      <c r="C89" s="2"/>
      <c r="D89" s="26"/>
      <c r="E89" s="27" t="str">
        <f>VLOOKUP(C89,ReporteVoucher!$A$1:$AA$120,7,0)</f>
        <v/>
      </c>
      <c r="F89" s="28"/>
      <c r="G89" s="29">
        <f>VLOOKUP(C89,ReporteVoucher!$A$1:$AB$120,28,0)</f>
        <v>0</v>
      </c>
      <c r="H89" s="30">
        <f t="shared" si="10"/>
        <v>0</v>
      </c>
      <c r="I89" s="29" t="str">
        <f>VLOOKUP(C89,ReporteVoucher!$A$1:$AA$120,20,0)</f>
        <v/>
      </c>
      <c r="J89" s="78"/>
      <c r="K89" s="78"/>
      <c r="L89" s="90"/>
      <c r="M89" s="44"/>
      <c r="N89" s="45"/>
      <c r="O89" s="45"/>
      <c r="P89" s="45"/>
      <c r="Q89" s="46"/>
      <c r="R89" s="44"/>
      <c r="S89" s="45"/>
      <c r="T89" s="45"/>
      <c r="U89" s="45"/>
      <c r="V89" s="46"/>
      <c r="W89" s="44"/>
      <c r="X89" s="45"/>
      <c r="Y89" s="45"/>
      <c r="Z89" s="45"/>
      <c r="AA89" s="46"/>
      <c r="AB89" s="44"/>
      <c r="AC89" s="45"/>
      <c r="AD89" s="45"/>
      <c r="AE89" s="45"/>
      <c r="AF89" s="46"/>
      <c r="AG89" s="44"/>
      <c r="AH89" s="45"/>
      <c r="AI89" s="45"/>
      <c r="AJ89" s="45"/>
      <c r="AK89" s="46"/>
      <c r="AL89" s="44"/>
      <c r="AM89" s="45"/>
      <c r="AN89" s="45"/>
      <c r="AO89" s="45"/>
      <c r="AP89" s="46"/>
      <c r="AQ89" s="44"/>
      <c r="AR89" s="45"/>
      <c r="AS89" s="45"/>
      <c r="AT89" s="45"/>
      <c r="AU89" s="46"/>
      <c r="AV89" s="44"/>
      <c r="AW89" s="45"/>
      <c r="AX89" s="45"/>
      <c r="AY89" s="45"/>
      <c r="AZ89" s="46"/>
      <c r="BA89" s="44"/>
      <c r="BB89" s="45"/>
      <c r="BC89" s="45"/>
      <c r="BD89" s="45"/>
      <c r="BE89" s="46"/>
      <c r="BF89" s="44"/>
      <c r="BG89" s="45"/>
      <c r="BH89" s="45"/>
      <c r="BI89" s="45"/>
      <c r="BJ89" s="46"/>
      <c r="BK89" s="44"/>
      <c r="BL89" s="45"/>
      <c r="BM89" s="45"/>
      <c r="BN89" s="45"/>
      <c r="BO89" s="46"/>
      <c r="BP89" s="44"/>
      <c r="BQ89" s="45"/>
      <c r="BR89" s="45"/>
      <c r="BS89" s="45"/>
      <c r="BT89" s="46"/>
      <c r="BU89" s="36">
        <f t="shared" si="11"/>
        <v>-44893</v>
      </c>
      <c r="BV89" s="37" t="str">
        <f t="shared" si="12"/>
        <v/>
      </c>
      <c r="BW89" s="37" t="str">
        <f t="shared" si="4"/>
        <v/>
      </c>
      <c r="BX89" s="37"/>
      <c r="BY89" s="48"/>
      <c r="BZ89" s="37" t="str">
        <f t="shared" si="5"/>
        <v/>
      </c>
      <c r="CA89" s="39"/>
      <c r="CB89" s="37" t="str">
        <f t="shared" si="13"/>
        <v/>
      </c>
      <c r="CC89" s="48"/>
      <c r="CD89" s="26"/>
    </row>
    <row r="90" ht="15.75" customHeight="1">
      <c r="B90" s="1"/>
      <c r="C90" s="2"/>
      <c r="D90" s="26"/>
      <c r="E90" s="27" t="str">
        <f>VLOOKUP(C90,ReporteVoucher!$A$1:$AA$120,7,0)</f>
        <v/>
      </c>
      <c r="F90" s="28"/>
      <c r="G90" s="29">
        <f>VLOOKUP(C90,ReporteVoucher!$A$1:$AB$120,28,0)</f>
        <v>0</v>
      </c>
      <c r="H90" s="30">
        <f t="shared" si="10"/>
        <v>0</v>
      </c>
      <c r="I90" s="29" t="str">
        <f>VLOOKUP(C90,ReporteVoucher!$A$1:$AA$120,20,0)</f>
        <v/>
      </c>
      <c r="J90" s="78"/>
      <c r="K90" s="78"/>
      <c r="L90" s="90"/>
      <c r="M90" s="44"/>
      <c r="N90" s="45"/>
      <c r="O90" s="45"/>
      <c r="P90" s="45"/>
      <c r="Q90" s="46"/>
      <c r="R90" s="44"/>
      <c r="S90" s="45"/>
      <c r="T90" s="45"/>
      <c r="U90" s="45"/>
      <c r="V90" s="46"/>
      <c r="W90" s="44"/>
      <c r="X90" s="45"/>
      <c r="Y90" s="45"/>
      <c r="Z90" s="45"/>
      <c r="AA90" s="46"/>
      <c r="AB90" s="44"/>
      <c r="AC90" s="45"/>
      <c r="AD90" s="45"/>
      <c r="AE90" s="45"/>
      <c r="AF90" s="46"/>
      <c r="AG90" s="44"/>
      <c r="AH90" s="45"/>
      <c r="AI90" s="45"/>
      <c r="AJ90" s="45"/>
      <c r="AK90" s="46"/>
      <c r="AL90" s="44"/>
      <c r="AM90" s="45"/>
      <c r="AN90" s="45"/>
      <c r="AO90" s="45"/>
      <c r="AP90" s="46"/>
      <c r="AQ90" s="44"/>
      <c r="AR90" s="45"/>
      <c r="AS90" s="45"/>
      <c r="AT90" s="45"/>
      <c r="AU90" s="46"/>
      <c r="AV90" s="44"/>
      <c r="AW90" s="45"/>
      <c r="AX90" s="45"/>
      <c r="AY90" s="45"/>
      <c r="AZ90" s="46"/>
      <c r="BA90" s="44"/>
      <c r="BB90" s="45"/>
      <c r="BC90" s="45"/>
      <c r="BD90" s="45"/>
      <c r="BE90" s="46"/>
      <c r="BF90" s="44"/>
      <c r="BG90" s="45"/>
      <c r="BH90" s="45"/>
      <c r="BI90" s="45"/>
      <c r="BJ90" s="46"/>
      <c r="BK90" s="44"/>
      <c r="BL90" s="45"/>
      <c r="BM90" s="45"/>
      <c r="BN90" s="45"/>
      <c r="BO90" s="46"/>
      <c r="BP90" s="44"/>
      <c r="BQ90" s="45"/>
      <c r="BR90" s="45"/>
      <c r="BS90" s="45"/>
      <c r="BT90" s="46"/>
      <c r="BU90" s="36">
        <f t="shared" si="11"/>
        <v>-44893</v>
      </c>
      <c r="BV90" s="37" t="str">
        <f t="shared" si="12"/>
        <v/>
      </c>
      <c r="BW90" s="37" t="str">
        <f t="shared" si="4"/>
        <v/>
      </c>
      <c r="BX90" s="37"/>
      <c r="BY90" s="48"/>
      <c r="BZ90" s="37" t="str">
        <f t="shared" si="5"/>
        <v/>
      </c>
      <c r="CA90" s="39"/>
      <c r="CB90" s="37" t="str">
        <f t="shared" si="13"/>
        <v/>
      </c>
      <c r="CC90" s="48"/>
      <c r="CD90" s="26"/>
    </row>
    <row r="91" ht="15.75" customHeight="1">
      <c r="B91" s="1"/>
      <c r="C91" s="2"/>
      <c r="D91" s="26"/>
      <c r="E91" s="27" t="str">
        <f>VLOOKUP(C91,ReporteVoucher!$A$1:$AA$120,7,0)</f>
        <v/>
      </c>
      <c r="F91" s="28"/>
      <c r="G91" s="29">
        <f>VLOOKUP(C91,ReporteVoucher!$A$1:$AB$120,28,0)</f>
        <v>0</v>
      </c>
      <c r="H91" s="30">
        <f t="shared" si="10"/>
        <v>0</v>
      </c>
      <c r="I91" s="29" t="str">
        <f>VLOOKUP(C91,ReporteVoucher!$A$1:$AA$120,20,0)</f>
        <v/>
      </c>
      <c r="J91" s="78"/>
      <c r="K91" s="78"/>
      <c r="L91" s="90"/>
      <c r="M91" s="44"/>
      <c r="N91" s="45"/>
      <c r="O91" s="45"/>
      <c r="P91" s="45"/>
      <c r="Q91" s="46"/>
      <c r="R91" s="44"/>
      <c r="S91" s="45"/>
      <c r="T91" s="45"/>
      <c r="U91" s="45"/>
      <c r="V91" s="46"/>
      <c r="W91" s="44"/>
      <c r="X91" s="45"/>
      <c r="Y91" s="45"/>
      <c r="Z91" s="45"/>
      <c r="AA91" s="46"/>
      <c r="AB91" s="44"/>
      <c r="AC91" s="45"/>
      <c r="AD91" s="45"/>
      <c r="AE91" s="45"/>
      <c r="AF91" s="46"/>
      <c r="AG91" s="44"/>
      <c r="AH91" s="45"/>
      <c r="AI91" s="45"/>
      <c r="AJ91" s="45"/>
      <c r="AK91" s="46"/>
      <c r="AL91" s="44"/>
      <c r="AM91" s="45"/>
      <c r="AN91" s="45"/>
      <c r="AO91" s="45"/>
      <c r="AP91" s="46"/>
      <c r="AQ91" s="44"/>
      <c r="AR91" s="45"/>
      <c r="AS91" s="45"/>
      <c r="AT91" s="45"/>
      <c r="AU91" s="46"/>
      <c r="AV91" s="44"/>
      <c r="AW91" s="45"/>
      <c r="AX91" s="45"/>
      <c r="AY91" s="45"/>
      <c r="AZ91" s="46"/>
      <c r="BA91" s="44"/>
      <c r="BB91" s="45"/>
      <c r="BC91" s="45"/>
      <c r="BD91" s="45"/>
      <c r="BE91" s="46"/>
      <c r="BF91" s="44"/>
      <c r="BG91" s="45"/>
      <c r="BH91" s="45"/>
      <c r="BI91" s="45"/>
      <c r="BJ91" s="46"/>
      <c r="BK91" s="44"/>
      <c r="BL91" s="45"/>
      <c r="BM91" s="45"/>
      <c r="BN91" s="45"/>
      <c r="BO91" s="46"/>
      <c r="BP91" s="44"/>
      <c r="BQ91" s="45"/>
      <c r="BR91" s="45"/>
      <c r="BS91" s="45"/>
      <c r="BT91" s="46"/>
      <c r="BU91" s="36">
        <f t="shared" si="11"/>
        <v>-44893</v>
      </c>
      <c r="BV91" s="37" t="str">
        <f t="shared" si="12"/>
        <v/>
      </c>
      <c r="BW91" s="37" t="str">
        <f t="shared" si="4"/>
        <v/>
      </c>
      <c r="BX91" s="37"/>
      <c r="BY91" s="48"/>
      <c r="BZ91" s="37" t="str">
        <f t="shared" si="5"/>
        <v/>
      </c>
      <c r="CA91" s="39"/>
      <c r="CB91" s="37" t="str">
        <f t="shared" si="13"/>
        <v/>
      </c>
      <c r="CC91" s="48"/>
      <c r="CD91" s="26"/>
    </row>
    <row r="92" ht="15.75" customHeight="1">
      <c r="B92" s="1"/>
      <c r="C92" s="2"/>
      <c r="D92" s="26"/>
      <c r="E92" s="28"/>
      <c r="F92" s="28"/>
      <c r="G92" s="29"/>
      <c r="H92" s="30"/>
      <c r="I92" s="29"/>
      <c r="J92" s="78"/>
      <c r="K92" s="78"/>
      <c r="L92" s="90"/>
      <c r="M92" s="44"/>
      <c r="N92" s="45"/>
      <c r="O92" s="45"/>
      <c r="P92" s="45"/>
      <c r="Q92" s="46"/>
      <c r="R92" s="44"/>
      <c r="S92" s="45"/>
      <c r="T92" s="45"/>
      <c r="U92" s="45"/>
      <c r="V92" s="46"/>
      <c r="W92" s="44"/>
      <c r="X92" s="45"/>
      <c r="Y92" s="45"/>
      <c r="Z92" s="45"/>
      <c r="AA92" s="46"/>
      <c r="AB92" s="44"/>
      <c r="AC92" s="45"/>
      <c r="AD92" s="45"/>
      <c r="AE92" s="45"/>
      <c r="AF92" s="46"/>
      <c r="AG92" s="44"/>
      <c r="AH92" s="45"/>
      <c r="AI92" s="45"/>
      <c r="AJ92" s="45"/>
      <c r="AK92" s="46"/>
      <c r="AL92" s="44"/>
      <c r="AM92" s="45"/>
      <c r="AN92" s="45"/>
      <c r="AO92" s="45"/>
      <c r="AP92" s="46"/>
      <c r="AQ92" s="44"/>
      <c r="AR92" s="45"/>
      <c r="AS92" s="45"/>
      <c r="AT92" s="45"/>
      <c r="AU92" s="46"/>
      <c r="AV92" s="44"/>
      <c r="AW92" s="45"/>
      <c r="AX92" s="45"/>
      <c r="AY92" s="45"/>
      <c r="AZ92" s="46"/>
      <c r="BA92" s="44"/>
      <c r="BB92" s="45"/>
      <c r="BC92" s="45"/>
      <c r="BD92" s="45"/>
      <c r="BE92" s="46"/>
      <c r="BF92" s="44"/>
      <c r="BG92" s="45"/>
      <c r="BH92" s="45"/>
      <c r="BI92" s="45"/>
      <c r="BJ92" s="46"/>
      <c r="BK92" s="44"/>
      <c r="BL92" s="45"/>
      <c r="BM92" s="45"/>
      <c r="BN92" s="45"/>
      <c r="BO92" s="46"/>
      <c r="BP92" s="44"/>
      <c r="BQ92" s="45"/>
      <c r="BR92" s="45"/>
      <c r="BS92" s="45"/>
      <c r="BT92" s="46"/>
      <c r="BU92" s="36">
        <f t="shared" si="11"/>
        <v>-44893</v>
      </c>
      <c r="BV92" s="37" t="str">
        <f t="shared" si="12"/>
        <v/>
      </c>
      <c r="BW92" s="37" t="str">
        <f t="shared" si="4"/>
        <v/>
      </c>
      <c r="BX92" s="37"/>
      <c r="BY92" s="48"/>
      <c r="BZ92" s="37" t="str">
        <f t="shared" si="5"/>
        <v/>
      </c>
      <c r="CA92" s="39"/>
      <c r="CB92" s="37" t="str">
        <f t="shared" si="13"/>
        <v/>
      </c>
      <c r="CC92" s="48"/>
      <c r="CD92" s="26"/>
    </row>
    <row r="93" ht="15.75" customHeight="1">
      <c r="B93" s="1"/>
      <c r="C93" s="2"/>
      <c r="D93" s="26"/>
      <c r="E93" s="28"/>
      <c r="F93" s="28"/>
      <c r="G93" s="29"/>
      <c r="H93" s="30"/>
      <c r="I93" s="29"/>
      <c r="J93" s="78"/>
      <c r="K93" s="78"/>
      <c r="L93" s="90"/>
      <c r="M93" s="44"/>
      <c r="N93" s="45"/>
      <c r="O93" s="45"/>
      <c r="P93" s="45"/>
      <c r="Q93" s="46"/>
      <c r="R93" s="44"/>
      <c r="S93" s="45"/>
      <c r="T93" s="45"/>
      <c r="U93" s="45"/>
      <c r="V93" s="46"/>
      <c r="W93" s="44"/>
      <c r="X93" s="45"/>
      <c r="Y93" s="45"/>
      <c r="Z93" s="45"/>
      <c r="AA93" s="46"/>
      <c r="AB93" s="44"/>
      <c r="AC93" s="45"/>
      <c r="AD93" s="45"/>
      <c r="AE93" s="45"/>
      <c r="AF93" s="46"/>
      <c r="AG93" s="44"/>
      <c r="AH93" s="45"/>
      <c r="AI93" s="45"/>
      <c r="AJ93" s="45"/>
      <c r="AK93" s="46"/>
      <c r="AL93" s="44"/>
      <c r="AM93" s="45"/>
      <c r="AN93" s="45"/>
      <c r="AO93" s="45"/>
      <c r="AP93" s="46"/>
      <c r="AQ93" s="44"/>
      <c r="AR93" s="45"/>
      <c r="AS93" s="45"/>
      <c r="AT93" s="45"/>
      <c r="AU93" s="46"/>
      <c r="AV93" s="44"/>
      <c r="AW93" s="45"/>
      <c r="AX93" s="45"/>
      <c r="AY93" s="45"/>
      <c r="AZ93" s="46"/>
      <c r="BA93" s="44"/>
      <c r="BB93" s="45"/>
      <c r="BC93" s="45"/>
      <c r="BD93" s="45"/>
      <c r="BE93" s="46"/>
      <c r="BF93" s="44"/>
      <c r="BG93" s="45"/>
      <c r="BH93" s="45"/>
      <c r="BI93" s="45"/>
      <c r="BJ93" s="46"/>
      <c r="BK93" s="44"/>
      <c r="BL93" s="45"/>
      <c r="BM93" s="45"/>
      <c r="BN93" s="45"/>
      <c r="BO93" s="46"/>
      <c r="BP93" s="44"/>
      <c r="BQ93" s="45"/>
      <c r="BR93" s="45"/>
      <c r="BS93" s="45"/>
      <c r="BT93" s="46"/>
      <c r="BU93" s="36">
        <f t="shared" si="11"/>
        <v>-44893</v>
      </c>
      <c r="BV93" s="37" t="str">
        <f t="shared" si="12"/>
        <v/>
      </c>
      <c r="BW93" s="37" t="str">
        <f t="shared" si="4"/>
        <v/>
      </c>
      <c r="BX93" s="37"/>
      <c r="BY93" s="48"/>
      <c r="BZ93" s="37" t="str">
        <f t="shared" si="5"/>
        <v/>
      </c>
      <c r="CA93" s="39"/>
      <c r="CB93" s="37" t="str">
        <f t="shared" si="13"/>
        <v/>
      </c>
      <c r="CC93" s="48"/>
      <c r="CD93" s="26"/>
    </row>
    <row r="94" ht="15.75" customHeight="1">
      <c r="B94" s="1"/>
      <c r="C94" s="2"/>
      <c r="D94" s="26"/>
      <c r="E94" s="28"/>
      <c r="F94" s="28"/>
      <c r="G94" s="29"/>
      <c r="H94" s="30"/>
      <c r="I94" s="29"/>
      <c r="J94" s="78"/>
      <c r="K94" s="78"/>
      <c r="L94" s="90"/>
      <c r="M94" s="44"/>
      <c r="N94" s="45"/>
      <c r="O94" s="45"/>
      <c r="P94" s="45"/>
      <c r="Q94" s="46"/>
      <c r="R94" s="44"/>
      <c r="S94" s="45"/>
      <c r="T94" s="45"/>
      <c r="U94" s="45"/>
      <c r="V94" s="46"/>
      <c r="W94" s="44"/>
      <c r="X94" s="45"/>
      <c r="Y94" s="45"/>
      <c r="Z94" s="45"/>
      <c r="AA94" s="46"/>
      <c r="AB94" s="44"/>
      <c r="AC94" s="45"/>
      <c r="AD94" s="45"/>
      <c r="AE94" s="45"/>
      <c r="AF94" s="46"/>
      <c r="AG94" s="44"/>
      <c r="AH94" s="45"/>
      <c r="AI94" s="45"/>
      <c r="AJ94" s="45"/>
      <c r="AK94" s="46"/>
      <c r="AL94" s="44"/>
      <c r="AM94" s="45"/>
      <c r="AN94" s="45"/>
      <c r="AO94" s="45"/>
      <c r="AP94" s="46"/>
      <c r="AQ94" s="44"/>
      <c r="AR94" s="45"/>
      <c r="AS94" s="45"/>
      <c r="AT94" s="45"/>
      <c r="AU94" s="46"/>
      <c r="AV94" s="44"/>
      <c r="AW94" s="45"/>
      <c r="AX94" s="45"/>
      <c r="AY94" s="45"/>
      <c r="AZ94" s="46"/>
      <c r="BA94" s="44"/>
      <c r="BB94" s="45"/>
      <c r="BC94" s="45"/>
      <c r="BD94" s="45"/>
      <c r="BE94" s="46"/>
      <c r="BF94" s="44"/>
      <c r="BG94" s="45"/>
      <c r="BH94" s="45"/>
      <c r="BI94" s="45"/>
      <c r="BJ94" s="46"/>
      <c r="BK94" s="44"/>
      <c r="BL94" s="45"/>
      <c r="BM94" s="45"/>
      <c r="BN94" s="45"/>
      <c r="BO94" s="46"/>
      <c r="BP94" s="44"/>
      <c r="BQ94" s="45"/>
      <c r="BR94" s="45"/>
      <c r="BS94" s="45"/>
      <c r="BT94" s="46"/>
      <c r="BU94" s="36">
        <f t="shared" si="11"/>
        <v>-44893</v>
      </c>
      <c r="BV94" s="37" t="str">
        <f t="shared" si="12"/>
        <v/>
      </c>
      <c r="BW94" s="37" t="str">
        <f t="shared" si="4"/>
        <v/>
      </c>
      <c r="BX94" s="37"/>
      <c r="BY94" s="48"/>
      <c r="BZ94" s="37" t="str">
        <f t="shared" si="5"/>
        <v/>
      </c>
      <c r="CA94" s="39"/>
      <c r="CB94" s="37" t="str">
        <f t="shared" si="13"/>
        <v/>
      </c>
      <c r="CC94" s="48"/>
      <c r="CD94" s="26"/>
    </row>
    <row r="95" ht="15.75" customHeight="1">
      <c r="B95" s="1"/>
      <c r="C95" s="2"/>
      <c r="D95" s="26"/>
      <c r="E95" s="28"/>
      <c r="F95" s="28"/>
      <c r="G95" s="29"/>
      <c r="H95" s="30"/>
      <c r="I95" s="29"/>
      <c r="J95" s="78"/>
      <c r="K95" s="91"/>
      <c r="L95" s="90"/>
      <c r="M95" s="44"/>
      <c r="N95" s="45"/>
      <c r="O95" s="45"/>
      <c r="P95" s="45"/>
      <c r="Q95" s="46"/>
      <c r="R95" s="44"/>
      <c r="S95" s="45"/>
      <c r="T95" s="45"/>
      <c r="U95" s="45"/>
      <c r="V95" s="46"/>
      <c r="W95" s="44"/>
      <c r="X95" s="45"/>
      <c r="Y95" s="45"/>
      <c r="Z95" s="45"/>
      <c r="AA95" s="46"/>
      <c r="AB95" s="44"/>
      <c r="AC95" s="45"/>
      <c r="AD95" s="45"/>
      <c r="AE95" s="45"/>
      <c r="AF95" s="46"/>
      <c r="AG95" s="44"/>
      <c r="AH95" s="45"/>
      <c r="AI95" s="45"/>
      <c r="AJ95" s="45"/>
      <c r="AK95" s="46"/>
      <c r="AL95" s="44"/>
      <c r="AM95" s="45"/>
      <c r="AN95" s="45"/>
      <c r="AO95" s="45"/>
      <c r="AP95" s="46"/>
      <c r="AQ95" s="44"/>
      <c r="AR95" s="45"/>
      <c r="AS95" s="45"/>
      <c r="AT95" s="45"/>
      <c r="AU95" s="46"/>
      <c r="AV95" s="44"/>
      <c r="AW95" s="45"/>
      <c r="AX95" s="45"/>
      <c r="AY95" s="45"/>
      <c r="AZ95" s="46"/>
      <c r="BA95" s="44"/>
      <c r="BB95" s="45"/>
      <c r="BC95" s="45"/>
      <c r="BD95" s="45"/>
      <c r="BE95" s="46"/>
      <c r="BF95" s="44"/>
      <c r="BG95" s="45"/>
      <c r="BH95" s="45"/>
      <c r="BI95" s="45"/>
      <c r="BJ95" s="46"/>
      <c r="BK95" s="44"/>
      <c r="BL95" s="45"/>
      <c r="BM95" s="45"/>
      <c r="BN95" s="45"/>
      <c r="BO95" s="46"/>
      <c r="BP95" s="44"/>
      <c r="BQ95" s="45"/>
      <c r="BR95" s="45"/>
      <c r="BS95" s="45"/>
      <c r="BT95" s="46"/>
      <c r="BU95" s="36">
        <f t="shared" si="11"/>
        <v>-44893</v>
      </c>
      <c r="BV95" s="37" t="str">
        <f t="shared" si="12"/>
        <v/>
      </c>
      <c r="BW95" s="37" t="str">
        <f t="shared" si="4"/>
        <v/>
      </c>
      <c r="BX95" s="37"/>
      <c r="BY95" s="48"/>
      <c r="BZ95" s="37" t="str">
        <f t="shared" si="5"/>
        <v/>
      </c>
      <c r="CA95" s="39"/>
      <c r="CB95" s="37" t="str">
        <f t="shared" si="13"/>
        <v/>
      </c>
      <c r="CC95" s="48"/>
      <c r="CD95" s="26"/>
    </row>
    <row r="96" ht="15.75" customHeight="1">
      <c r="B96" s="1"/>
      <c r="C96" s="2"/>
      <c r="D96" s="26">
        <v>44805.16666666667</v>
      </c>
      <c r="E96" s="28">
        <v>11398.0</v>
      </c>
      <c r="F96" s="28" t="s">
        <v>285</v>
      </c>
      <c r="G96" s="29" t="s">
        <v>286</v>
      </c>
      <c r="H96" s="30" t="s">
        <v>287</v>
      </c>
      <c r="I96" s="29"/>
      <c r="J96" s="78"/>
      <c r="K96" s="91"/>
      <c r="L96" s="90"/>
      <c r="M96" s="44"/>
      <c r="N96" s="45"/>
      <c r="O96" s="45"/>
      <c r="P96" s="45"/>
      <c r="Q96" s="46"/>
      <c r="R96" s="44"/>
      <c r="S96" s="45"/>
      <c r="T96" s="45"/>
      <c r="U96" s="45"/>
      <c r="V96" s="46"/>
      <c r="W96" s="44"/>
      <c r="X96" s="45"/>
      <c r="Y96" s="45"/>
      <c r="Z96" s="45"/>
      <c r="AA96" s="46"/>
      <c r="AB96" s="44"/>
      <c r="AC96" s="45"/>
      <c r="AD96" s="45"/>
      <c r="AE96" s="45"/>
      <c r="AF96" s="46"/>
      <c r="AG96" s="44"/>
      <c r="AH96" s="45"/>
      <c r="AI96" s="45"/>
      <c r="AJ96" s="45"/>
      <c r="AK96" s="46"/>
      <c r="AL96" s="44"/>
      <c r="AM96" s="45"/>
      <c r="AN96" s="45"/>
      <c r="AO96" s="45"/>
      <c r="AP96" s="46"/>
      <c r="AQ96" s="44"/>
      <c r="AR96" s="45"/>
      <c r="AS96" s="45"/>
      <c r="AT96" s="45"/>
      <c r="AU96" s="46"/>
      <c r="AV96" s="44"/>
      <c r="AW96" s="45"/>
      <c r="AX96" s="45"/>
      <c r="AY96" s="45"/>
      <c r="AZ96" s="46"/>
      <c r="BA96" s="44"/>
      <c r="BB96" s="45"/>
      <c r="BC96" s="45"/>
      <c r="BD96" s="45"/>
      <c r="BE96" s="46"/>
      <c r="BF96" s="44"/>
      <c r="BG96" s="45"/>
      <c r="BH96" s="45"/>
      <c r="BI96" s="45"/>
      <c r="BJ96" s="46"/>
      <c r="BK96" s="44"/>
      <c r="BL96" s="45"/>
      <c r="BM96" s="45"/>
      <c r="BN96" s="45"/>
      <c r="BO96" s="46"/>
      <c r="BP96" s="44"/>
      <c r="BQ96" s="45"/>
      <c r="BR96" s="45"/>
      <c r="BS96" s="45"/>
      <c r="BT96" s="46"/>
      <c r="BU96" s="36">
        <f t="shared" si="11"/>
        <v>-44893</v>
      </c>
      <c r="BV96" s="37" t="str">
        <f t="shared" si="12"/>
        <v/>
      </c>
      <c r="BW96" s="37" t="str">
        <f t="shared" si="4"/>
        <v/>
      </c>
      <c r="BX96" s="37"/>
      <c r="BY96" s="48"/>
      <c r="BZ96" s="37" t="str">
        <f t="shared" si="5"/>
        <v/>
      </c>
      <c r="CA96" s="39"/>
      <c r="CB96" s="37" t="str">
        <f t="shared" si="13"/>
        <v/>
      </c>
      <c r="CC96" s="48"/>
      <c r="CD96" s="26"/>
    </row>
    <row r="97" ht="15.75" customHeight="1">
      <c r="B97" s="1"/>
      <c r="C97" s="2"/>
      <c r="D97" s="26">
        <v>44805.16666666667</v>
      </c>
      <c r="E97" s="28">
        <v>6105.0</v>
      </c>
      <c r="F97" s="28" t="s">
        <v>288</v>
      </c>
      <c r="G97" s="29" t="s">
        <v>286</v>
      </c>
      <c r="H97" s="30" t="s">
        <v>289</v>
      </c>
      <c r="I97" s="29"/>
      <c r="J97" s="78"/>
      <c r="K97" s="91"/>
      <c r="L97" s="90"/>
      <c r="M97" s="44"/>
      <c r="N97" s="45"/>
      <c r="O97" s="45"/>
      <c r="P97" s="45"/>
      <c r="Q97" s="46"/>
      <c r="R97" s="44"/>
      <c r="S97" s="45"/>
      <c r="T97" s="45"/>
      <c r="U97" s="45"/>
      <c r="V97" s="46"/>
      <c r="W97" s="44"/>
      <c r="X97" s="45"/>
      <c r="Y97" s="45"/>
      <c r="Z97" s="45"/>
      <c r="AA97" s="46"/>
      <c r="AB97" s="44"/>
      <c r="AC97" s="45"/>
      <c r="AD97" s="45"/>
      <c r="AE97" s="45"/>
      <c r="AF97" s="46"/>
      <c r="AG97" s="44"/>
      <c r="AH97" s="45"/>
      <c r="AI97" s="45"/>
      <c r="AJ97" s="45"/>
      <c r="AK97" s="46"/>
      <c r="AL97" s="44"/>
      <c r="AM97" s="45"/>
      <c r="AN97" s="45"/>
      <c r="AO97" s="45"/>
      <c r="AP97" s="46"/>
      <c r="AQ97" s="44"/>
      <c r="AR97" s="45"/>
      <c r="AS97" s="45"/>
      <c r="AT97" s="45"/>
      <c r="AU97" s="46"/>
      <c r="AV97" s="44"/>
      <c r="AW97" s="45"/>
      <c r="AX97" s="45"/>
      <c r="AY97" s="45"/>
      <c r="AZ97" s="46"/>
      <c r="BA97" s="44"/>
      <c r="BB97" s="45"/>
      <c r="BC97" s="45"/>
      <c r="BD97" s="45"/>
      <c r="BE97" s="46"/>
      <c r="BF97" s="44"/>
      <c r="BG97" s="45"/>
      <c r="BH97" s="45"/>
      <c r="BI97" s="45"/>
      <c r="BJ97" s="46"/>
      <c r="BK97" s="44"/>
      <c r="BL97" s="45"/>
      <c r="BM97" s="45"/>
      <c r="BN97" s="45"/>
      <c r="BO97" s="46"/>
      <c r="BP97" s="44"/>
      <c r="BQ97" s="45"/>
      <c r="BR97" s="45"/>
      <c r="BS97" s="45"/>
      <c r="BT97" s="46"/>
      <c r="BU97" s="36">
        <f t="shared" si="11"/>
        <v>-44893</v>
      </c>
      <c r="BV97" s="37" t="str">
        <f t="shared" si="12"/>
        <v/>
      </c>
      <c r="BW97" s="37" t="str">
        <f t="shared" si="4"/>
        <v/>
      </c>
      <c r="BX97" s="37"/>
      <c r="BY97" s="48"/>
      <c r="BZ97" s="37" t="str">
        <f t="shared" si="5"/>
        <v/>
      </c>
      <c r="CA97" s="39"/>
      <c r="CB97" s="37" t="str">
        <f t="shared" si="13"/>
        <v/>
      </c>
      <c r="CC97" s="48"/>
      <c r="CD97" s="26"/>
    </row>
    <row r="98" ht="15.75" customHeight="1">
      <c r="B98" s="1"/>
      <c r="C98" s="2"/>
      <c r="D98" s="26">
        <v>44805.16666666667</v>
      </c>
      <c r="E98" s="28">
        <v>6106.0</v>
      </c>
      <c r="F98" s="28" t="s">
        <v>290</v>
      </c>
      <c r="G98" s="29" t="s">
        <v>286</v>
      </c>
      <c r="H98" s="30" t="s">
        <v>291</v>
      </c>
      <c r="I98" s="29"/>
      <c r="J98" s="78"/>
      <c r="K98" s="91"/>
      <c r="L98" s="90"/>
      <c r="M98" s="44"/>
      <c r="N98" s="45"/>
      <c r="O98" s="45"/>
      <c r="P98" s="45"/>
      <c r="Q98" s="46"/>
      <c r="R98" s="44"/>
      <c r="S98" s="45"/>
      <c r="T98" s="45"/>
      <c r="U98" s="45"/>
      <c r="V98" s="46"/>
      <c r="W98" s="44"/>
      <c r="X98" s="45"/>
      <c r="Y98" s="45"/>
      <c r="Z98" s="45"/>
      <c r="AA98" s="46"/>
      <c r="AB98" s="44"/>
      <c r="AC98" s="45"/>
      <c r="AD98" s="45"/>
      <c r="AE98" s="45"/>
      <c r="AF98" s="46"/>
      <c r="AG98" s="44"/>
      <c r="AH98" s="45"/>
      <c r="AI98" s="45"/>
      <c r="AJ98" s="45"/>
      <c r="AK98" s="46"/>
      <c r="AL98" s="44"/>
      <c r="AM98" s="45"/>
      <c r="AN98" s="45"/>
      <c r="AO98" s="45"/>
      <c r="AP98" s="46"/>
      <c r="AQ98" s="44"/>
      <c r="AR98" s="45"/>
      <c r="AS98" s="45"/>
      <c r="AT98" s="45"/>
      <c r="AU98" s="46"/>
      <c r="AV98" s="44"/>
      <c r="AW98" s="45"/>
      <c r="AX98" s="45"/>
      <c r="AY98" s="45"/>
      <c r="AZ98" s="46"/>
      <c r="BA98" s="44"/>
      <c r="BB98" s="45"/>
      <c r="BC98" s="45"/>
      <c r="BD98" s="45"/>
      <c r="BE98" s="46"/>
      <c r="BF98" s="44"/>
      <c r="BG98" s="45"/>
      <c r="BH98" s="45"/>
      <c r="BI98" s="45"/>
      <c r="BJ98" s="46"/>
      <c r="BK98" s="44"/>
      <c r="BL98" s="45"/>
      <c r="BM98" s="45"/>
      <c r="BN98" s="45"/>
      <c r="BO98" s="46"/>
      <c r="BP98" s="44"/>
      <c r="BQ98" s="45"/>
      <c r="BR98" s="45"/>
      <c r="BS98" s="45"/>
      <c r="BT98" s="46"/>
      <c r="BU98" s="36">
        <f t="shared" si="11"/>
        <v>-44893</v>
      </c>
      <c r="BV98" s="37" t="str">
        <f t="shared" si="12"/>
        <v/>
      </c>
      <c r="BW98" s="37" t="str">
        <f t="shared" si="4"/>
        <v/>
      </c>
      <c r="BX98" s="37"/>
      <c r="BY98" s="48"/>
      <c r="BZ98" s="37" t="str">
        <f t="shared" si="5"/>
        <v/>
      </c>
      <c r="CA98" s="39"/>
      <c r="CB98" s="37" t="str">
        <f t="shared" si="13"/>
        <v/>
      </c>
      <c r="CC98" s="48"/>
      <c r="CD98" s="26"/>
    </row>
    <row r="99" ht="15.75" customHeight="1">
      <c r="B99" s="1"/>
      <c r="C99" s="89"/>
      <c r="D99" s="26">
        <v>44805.16666666667</v>
      </c>
      <c r="E99" s="28">
        <v>11144.0</v>
      </c>
      <c r="F99" s="28" t="s">
        <v>292</v>
      </c>
      <c r="G99" s="29" t="s">
        <v>286</v>
      </c>
      <c r="H99" s="30" t="s">
        <v>293</v>
      </c>
      <c r="I99" s="29"/>
      <c r="J99" s="78"/>
      <c r="K99" s="91"/>
      <c r="L99" s="90"/>
      <c r="M99" s="44"/>
      <c r="N99" s="45"/>
      <c r="O99" s="45"/>
      <c r="P99" s="45"/>
      <c r="Q99" s="46"/>
      <c r="R99" s="44"/>
      <c r="S99" s="45"/>
      <c r="T99" s="45"/>
      <c r="U99" s="45"/>
      <c r="V99" s="46"/>
      <c r="W99" s="44"/>
      <c r="X99" s="45"/>
      <c r="Y99" s="45"/>
      <c r="Z99" s="45"/>
      <c r="AA99" s="46"/>
      <c r="AB99" s="44"/>
      <c r="AC99" s="45"/>
      <c r="AD99" s="45"/>
      <c r="AE99" s="45"/>
      <c r="AF99" s="46"/>
      <c r="AG99" s="44"/>
      <c r="AH99" s="45"/>
      <c r="AI99" s="45"/>
      <c r="AJ99" s="45"/>
      <c r="AK99" s="46"/>
      <c r="AL99" s="44"/>
      <c r="AM99" s="45"/>
      <c r="AN99" s="45"/>
      <c r="AO99" s="45"/>
      <c r="AP99" s="46"/>
      <c r="AQ99" s="44"/>
      <c r="AR99" s="45"/>
      <c r="AS99" s="45"/>
      <c r="AT99" s="45"/>
      <c r="AU99" s="46"/>
      <c r="AV99" s="44"/>
      <c r="AW99" s="45"/>
      <c r="AX99" s="45"/>
      <c r="AY99" s="45"/>
      <c r="AZ99" s="46"/>
      <c r="BA99" s="44"/>
      <c r="BB99" s="45"/>
      <c r="BC99" s="45"/>
      <c r="BD99" s="45"/>
      <c r="BE99" s="46"/>
      <c r="BF99" s="44"/>
      <c r="BG99" s="45"/>
      <c r="BH99" s="45"/>
      <c r="BI99" s="45"/>
      <c r="BJ99" s="46"/>
      <c r="BK99" s="44"/>
      <c r="BL99" s="45"/>
      <c r="BM99" s="45"/>
      <c r="BN99" s="45"/>
      <c r="BO99" s="46"/>
      <c r="BP99" s="44"/>
      <c r="BQ99" s="45"/>
      <c r="BR99" s="45"/>
      <c r="BS99" s="45"/>
      <c r="BT99" s="46"/>
      <c r="BU99" s="36">
        <f t="shared" si="11"/>
        <v>-44893</v>
      </c>
      <c r="BV99" s="37" t="str">
        <f t="shared" si="12"/>
        <v/>
      </c>
      <c r="BW99" s="37" t="str">
        <f t="shared" si="4"/>
        <v/>
      </c>
      <c r="BX99" s="37"/>
      <c r="BY99" s="48"/>
      <c r="BZ99" s="37" t="str">
        <f t="shared" si="5"/>
        <v/>
      </c>
      <c r="CA99" s="39"/>
      <c r="CB99" s="37" t="str">
        <f t="shared" si="13"/>
        <v/>
      </c>
      <c r="CC99" s="48"/>
      <c r="CD99" s="26"/>
    </row>
    <row r="100" ht="15.75" customHeight="1">
      <c r="B100" s="1"/>
      <c r="C100" s="2"/>
      <c r="D100" s="26">
        <v>44805.16666666667</v>
      </c>
      <c r="E100" s="28">
        <v>11143.0</v>
      </c>
      <c r="F100" s="28" t="s">
        <v>294</v>
      </c>
      <c r="G100" s="29" t="s">
        <v>295</v>
      </c>
      <c r="H100" s="30" t="s">
        <v>296</v>
      </c>
      <c r="I100" s="29"/>
      <c r="J100" s="78"/>
      <c r="K100" s="91"/>
      <c r="L100" s="90"/>
      <c r="M100" s="44"/>
      <c r="N100" s="45"/>
      <c r="O100" s="45"/>
      <c r="P100" s="45"/>
      <c r="Q100" s="46"/>
      <c r="R100" s="44"/>
      <c r="S100" s="45"/>
      <c r="T100" s="45"/>
      <c r="U100" s="45"/>
      <c r="V100" s="46"/>
      <c r="W100" s="44"/>
      <c r="X100" s="45"/>
      <c r="Y100" s="45"/>
      <c r="Z100" s="45"/>
      <c r="AA100" s="46"/>
      <c r="AB100" s="44"/>
      <c r="AC100" s="45"/>
      <c r="AD100" s="45"/>
      <c r="AE100" s="45"/>
      <c r="AF100" s="46"/>
      <c r="AG100" s="44"/>
      <c r="AH100" s="45"/>
      <c r="AI100" s="45"/>
      <c r="AJ100" s="45"/>
      <c r="AK100" s="46"/>
      <c r="AL100" s="44"/>
      <c r="AM100" s="45"/>
      <c r="AN100" s="45"/>
      <c r="AO100" s="45"/>
      <c r="AP100" s="46"/>
      <c r="AQ100" s="44"/>
      <c r="AR100" s="45"/>
      <c r="AS100" s="45"/>
      <c r="AT100" s="45"/>
      <c r="AU100" s="46"/>
      <c r="AV100" s="44"/>
      <c r="AW100" s="45"/>
      <c r="AX100" s="45"/>
      <c r="AY100" s="45"/>
      <c r="AZ100" s="46"/>
      <c r="BA100" s="44"/>
      <c r="BB100" s="45"/>
      <c r="BC100" s="45"/>
      <c r="BD100" s="45"/>
      <c r="BE100" s="46"/>
      <c r="BF100" s="44"/>
      <c r="BG100" s="45"/>
      <c r="BH100" s="45"/>
      <c r="BI100" s="45"/>
      <c r="BJ100" s="46"/>
      <c r="BK100" s="44"/>
      <c r="BL100" s="45"/>
      <c r="BM100" s="45"/>
      <c r="BN100" s="45"/>
      <c r="BO100" s="46"/>
      <c r="BP100" s="44"/>
      <c r="BQ100" s="45"/>
      <c r="BR100" s="45"/>
      <c r="BS100" s="45"/>
      <c r="BT100" s="46"/>
      <c r="BU100" s="36">
        <f t="shared" si="11"/>
        <v>-44893</v>
      </c>
      <c r="BV100" s="37" t="str">
        <f t="shared" si="12"/>
        <v/>
      </c>
      <c r="BW100" s="37" t="str">
        <f t="shared" si="4"/>
        <v/>
      </c>
      <c r="BX100" s="37"/>
      <c r="BY100" s="48"/>
      <c r="BZ100" s="37" t="str">
        <f t="shared" si="5"/>
        <v/>
      </c>
      <c r="CA100" s="39"/>
      <c r="CB100" s="37" t="str">
        <f t="shared" si="13"/>
        <v/>
      </c>
      <c r="CC100" s="48"/>
      <c r="CD100" s="26"/>
    </row>
    <row r="101" ht="15.75" customHeight="1">
      <c r="B101" s="1"/>
      <c r="C101" s="2"/>
      <c r="D101" s="26">
        <v>44805.16666666667</v>
      </c>
      <c r="E101" s="28">
        <v>11142.0</v>
      </c>
      <c r="F101" s="28" t="s">
        <v>297</v>
      </c>
      <c r="G101" s="29" t="s">
        <v>286</v>
      </c>
      <c r="H101" s="30" t="s">
        <v>298</v>
      </c>
      <c r="I101" s="29"/>
      <c r="J101" s="78"/>
      <c r="K101" s="91"/>
      <c r="L101" s="90"/>
      <c r="M101" s="44"/>
      <c r="N101" s="45"/>
      <c r="O101" s="45"/>
      <c r="P101" s="45"/>
      <c r="Q101" s="46"/>
      <c r="R101" s="44"/>
      <c r="S101" s="45"/>
      <c r="T101" s="45"/>
      <c r="U101" s="45"/>
      <c r="V101" s="46"/>
      <c r="W101" s="44"/>
      <c r="X101" s="45"/>
      <c r="Y101" s="45"/>
      <c r="Z101" s="45"/>
      <c r="AA101" s="46"/>
      <c r="AB101" s="44"/>
      <c r="AC101" s="45"/>
      <c r="AD101" s="45"/>
      <c r="AE101" s="45"/>
      <c r="AF101" s="46"/>
      <c r="AG101" s="44"/>
      <c r="AH101" s="45"/>
      <c r="AI101" s="45"/>
      <c r="AJ101" s="45"/>
      <c r="AK101" s="46"/>
      <c r="AL101" s="44"/>
      <c r="AM101" s="45"/>
      <c r="AN101" s="45"/>
      <c r="AO101" s="45"/>
      <c r="AP101" s="46"/>
      <c r="AQ101" s="44"/>
      <c r="AR101" s="45"/>
      <c r="AS101" s="45"/>
      <c r="AT101" s="45"/>
      <c r="AU101" s="46"/>
      <c r="AV101" s="44"/>
      <c r="AW101" s="45"/>
      <c r="AX101" s="45"/>
      <c r="AY101" s="45"/>
      <c r="AZ101" s="46"/>
      <c r="BA101" s="44"/>
      <c r="BB101" s="45"/>
      <c r="BC101" s="45"/>
      <c r="BD101" s="45"/>
      <c r="BE101" s="46"/>
      <c r="BF101" s="44"/>
      <c r="BG101" s="45"/>
      <c r="BH101" s="45"/>
      <c r="BI101" s="45"/>
      <c r="BJ101" s="46"/>
      <c r="BK101" s="44"/>
      <c r="BL101" s="45"/>
      <c r="BM101" s="45"/>
      <c r="BN101" s="45"/>
      <c r="BO101" s="46"/>
      <c r="BP101" s="44"/>
      <c r="BQ101" s="45"/>
      <c r="BR101" s="45"/>
      <c r="BS101" s="45"/>
      <c r="BT101" s="46"/>
      <c r="BU101" s="36">
        <f t="shared" si="11"/>
        <v>-44893</v>
      </c>
      <c r="BV101" s="37" t="str">
        <f t="shared" si="12"/>
        <v/>
      </c>
      <c r="BW101" s="37" t="str">
        <f t="shared" si="4"/>
        <v/>
      </c>
      <c r="BX101" s="37"/>
      <c r="BY101" s="48"/>
      <c r="BZ101" s="37" t="str">
        <f t="shared" si="5"/>
        <v/>
      </c>
      <c r="CA101" s="39"/>
      <c r="CB101" s="37" t="str">
        <f t="shared" si="13"/>
        <v/>
      </c>
      <c r="CC101" s="48"/>
      <c r="CD101" s="26"/>
    </row>
    <row r="102" ht="15.75" customHeight="1">
      <c r="B102" s="1"/>
      <c r="C102" s="2"/>
      <c r="D102" s="26">
        <v>44805.16666666667</v>
      </c>
      <c r="E102" s="28">
        <v>11141.0</v>
      </c>
      <c r="F102" s="28" t="s">
        <v>299</v>
      </c>
      <c r="G102" s="29" t="s">
        <v>286</v>
      </c>
      <c r="H102" s="30" t="s">
        <v>300</v>
      </c>
      <c r="I102" s="29"/>
      <c r="J102" s="78"/>
      <c r="K102" s="91"/>
      <c r="L102" s="90"/>
      <c r="M102" s="44"/>
      <c r="N102" s="45"/>
      <c r="O102" s="45"/>
      <c r="P102" s="45"/>
      <c r="Q102" s="46"/>
      <c r="R102" s="44"/>
      <c r="S102" s="45"/>
      <c r="T102" s="45"/>
      <c r="U102" s="45"/>
      <c r="V102" s="46"/>
      <c r="W102" s="44"/>
      <c r="X102" s="45"/>
      <c r="Y102" s="45"/>
      <c r="Z102" s="45"/>
      <c r="AA102" s="46"/>
      <c r="AB102" s="44"/>
      <c r="AC102" s="45"/>
      <c r="AD102" s="45"/>
      <c r="AE102" s="45"/>
      <c r="AF102" s="46"/>
      <c r="AG102" s="44"/>
      <c r="AH102" s="45"/>
      <c r="AI102" s="45"/>
      <c r="AJ102" s="45"/>
      <c r="AK102" s="46"/>
      <c r="AL102" s="44"/>
      <c r="AM102" s="45"/>
      <c r="AN102" s="45"/>
      <c r="AO102" s="45"/>
      <c r="AP102" s="46"/>
      <c r="AQ102" s="44"/>
      <c r="AR102" s="45"/>
      <c r="AS102" s="45"/>
      <c r="AT102" s="45"/>
      <c r="AU102" s="46"/>
      <c r="AV102" s="44"/>
      <c r="AW102" s="45"/>
      <c r="AX102" s="45"/>
      <c r="AY102" s="45"/>
      <c r="AZ102" s="46"/>
      <c r="BA102" s="44"/>
      <c r="BB102" s="45"/>
      <c r="BC102" s="45"/>
      <c r="BD102" s="45"/>
      <c r="BE102" s="46"/>
      <c r="BF102" s="44"/>
      <c r="BG102" s="45"/>
      <c r="BH102" s="45"/>
      <c r="BI102" s="45"/>
      <c r="BJ102" s="46"/>
      <c r="BK102" s="44"/>
      <c r="BL102" s="45"/>
      <c r="BM102" s="45"/>
      <c r="BN102" s="45"/>
      <c r="BO102" s="46"/>
      <c r="BP102" s="44"/>
      <c r="BQ102" s="45"/>
      <c r="BR102" s="45"/>
      <c r="BS102" s="45"/>
      <c r="BT102" s="46"/>
      <c r="BU102" s="36">
        <f t="shared" si="11"/>
        <v>-44893</v>
      </c>
      <c r="BV102" s="37" t="str">
        <f t="shared" si="12"/>
        <v/>
      </c>
      <c r="BW102" s="37" t="str">
        <f t="shared" si="4"/>
        <v/>
      </c>
      <c r="BX102" s="37"/>
      <c r="BY102" s="48"/>
      <c r="BZ102" s="37" t="str">
        <f t="shared" si="5"/>
        <v/>
      </c>
      <c r="CA102" s="39"/>
      <c r="CB102" s="37" t="str">
        <f t="shared" si="13"/>
        <v/>
      </c>
      <c r="CC102" s="48"/>
      <c r="CD102" s="26"/>
    </row>
    <row r="103" ht="15.75" customHeight="1">
      <c r="B103" s="1"/>
      <c r="C103" s="2"/>
      <c r="D103" s="26"/>
      <c r="E103" s="28"/>
      <c r="F103" s="28"/>
      <c r="G103" s="29"/>
      <c r="H103" s="30"/>
      <c r="I103" s="29"/>
      <c r="J103" s="78"/>
      <c r="K103" s="91"/>
      <c r="L103" s="90"/>
      <c r="M103" s="44"/>
      <c r="N103" s="45"/>
      <c r="O103" s="45"/>
      <c r="P103" s="45"/>
      <c r="Q103" s="46"/>
      <c r="R103" s="44"/>
      <c r="S103" s="45"/>
      <c r="T103" s="45"/>
      <c r="U103" s="45"/>
      <c r="V103" s="46"/>
      <c r="W103" s="44"/>
      <c r="X103" s="45"/>
      <c r="Y103" s="45"/>
      <c r="Z103" s="45"/>
      <c r="AA103" s="46"/>
      <c r="AB103" s="44"/>
      <c r="AC103" s="45"/>
      <c r="AD103" s="45"/>
      <c r="AE103" s="45"/>
      <c r="AF103" s="46"/>
      <c r="AG103" s="44"/>
      <c r="AH103" s="45"/>
      <c r="AI103" s="45"/>
      <c r="AJ103" s="45"/>
      <c r="AK103" s="46"/>
      <c r="AL103" s="44"/>
      <c r="AM103" s="45"/>
      <c r="AN103" s="45"/>
      <c r="AO103" s="45"/>
      <c r="AP103" s="46"/>
      <c r="AQ103" s="44"/>
      <c r="AR103" s="45"/>
      <c r="AS103" s="45"/>
      <c r="AT103" s="45"/>
      <c r="AU103" s="46"/>
      <c r="AV103" s="44"/>
      <c r="AW103" s="45"/>
      <c r="AX103" s="45"/>
      <c r="AY103" s="45"/>
      <c r="AZ103" s="46"/>
      <c r="BA103" s="44"/>
      <c r="BB103" s="45"/>
      <c r="BC103" s="45"/>
      <c r="BD103" s="45"/>
      <c r="BE103" s="46"/>
      <c r="BF103" s="44"/>
      <c r="BG103" s="45"/>
      <c r="BH103" s="45"/>
      <c r="BI103" s="45"/>
      <c r="BJ103" s="46"/>
      <c r="BK103" s="44"/>
      <c r="BL103" s="45"/>
      <c r="BM103" s="45"/>
      <c r="BN103" s="45"/>
      <c r="BO103" s="46"/>
      <c r="BP103" s="44"/>
      <c r="BQ103" s="45"/>
      <c r="BR103" s="45"/>
      <c r="BS103" s="45"/>
      <c r="BT103" s="46"/>
      <c r="BU103" s="36">
        <f t="shared" si="11"/>
        <v>-44893</v>
      </c>
      <c r="BV103" s="37" t="str">
        <f t="shared" si="12"/>
        <v/>
      </c>
      <c r="BW103" s="37" t="str">
        <f t="shared" si="4"/>
        <v/>
      </c>
      <c r="BX103" s="37"/>
      <c r="BY103" s="48"/>
      <c r="BZ103" s="37" t="str">
        <f t="shared" si="5"/>
        <v/>
      </c>
      <c r="CA103" s="39"/>
      <c r="CB103" s="37" t="str">
        <f t="shared" si="13"/>
        <v/>
      </c>
      <c r="CC103" s="48"/>
      <c r="CD103" s="26"/>
    </row>
    <row r="104" ht="15.75" customHeight="1">
      <c r="B104" s="1"/>
      <c r="C104" s="2"/>
      <c r="D104" s="26"/>
      <c r="E104" s="28"/>
      <c r="F104" s="28"/>
      <c r="G104" s="29"/>
      <c r="H104" s="30"/>
      <c r="I104" s="29"/>
      <c r="J104" s="78"/>
      <c r="K104" s="91"/>
      <c r="L104" s="90"/>
      <c r="M104" s="44"/>
      <c r="N104" s="45"/>
      <c r="O104" s="45"/>
      <c r="P104" s="45"/>
      <c r="Q104" s="46"/>
      <c r="R104" s="44"/>
      <c r="S104" s="45"/>
      <c r="T104" s="45"/>
      <c r="U104" s="45"/>
      <c r="V104" s="46"/>
      <c r="W104" s="44"/>
      <c r="X104" s="45"/>
      <c r="Y104" s="45"/>
      <c r="Z104" s="45"/>
      <c r="AA104" s="46"/>
      <c r="AB104" s="44"/>
      <c r="AC104" s="45"/>
      <c r="AD104" s="45"/>
      <c r="AE104" s="45"/>
      <c r="AF104" s="46"/>
      <c r="AG104" s="44"/>
      <c r="AH104" s="45"/>
      <c r="AI104" s="45"/>
      <c r="AJ104" s="45"/>
      <c r="AK104" s="46"/>
      <c r="AL104" s="44"/>
      <c r="AM104" s="45"/>
      <c r="AN104" s="45"/>
      <c r="AO104" s="45"/>
      <c r="AP104" s="46"/>
      <c r="AQ104" s="44"/>
      <c r="AR104" s="45"/>
      <c r="AS104" s="45"/>
      <c r="AT104" s="45"/>
      <c r="AU104" s="46"/>
      <c r="AV104" s="44"/>
      <c r="AW104" s="45"/>
      <c r="AX104" s="45"/>
      <c r="AY104" s="45"/>
      <c r="AZ104" s="46"/>
      <c r="BA104" s="44"/>
      <c r="BB104" s="45"/>
      <c r="BC104" s="45"/>
      <c r="BD104" s="45"/>
      <c r="BE104" s="46"/>
      <c r="BF104" s="44"/>
      <c r="BG104" s="45"/>
      <c r="BH104" s="45"/>
      <c r="BI104" s="45"/>
      <c r="BJ104" s="46"/>
      <c r="BK104" s="44"/>
      <c r="BL104" s="45"/>
      <c r="BM104" s="45"/>
      <c r="BN104" s="45"/>
      <c r="BO104" s="46"/>
      <c r="BP104" s="44"/>
      <c r="BQ104" s="45"/>
      <c r="BR104" s="45"/>
      <c r="BS104" s="45"/>
      <c r="BT104" s="46"/>
      <c r="BU104" s="36">
        <f t="shared" si="11"/>
        <v>-44893</v>
      </c>
      <c r="BV104" s="37" t="str">
        <f t="shared" si="12"/>
        <v/>
      </c>
      <c r="BW104" s="37" t="str">
        <f t="shared" si="4"/>
        <v/>
      </c>
      <c r="BX104" s="37"/>
      <c r="BY104" s="48"/>
      <c r="BZ104" s="37" t="str">
        <f t="shared" si="5"/>
        <v/>
      </c>
      <c r="CA104" s="39"/>
      <c r="CB104" s="37" t="str">
        <f t="shared" si="13"/>
        <v/>
      </c>
      <c r="CC104" s="48"/>
      <c r="CD104" s="26"/>
    </row>
    <row r="105" ht="15.75" customHeight="1">
      <c r="B105" s="1"/>
      <c r="C105" s="2"/>
      <c r="D105" s="26"/>
      <c r="E105" s="28"/>
      <c r="F105" s="28"/>
      <c r="G105" s="29"/>
      <c r="H105" s="30"/>
      <c r="I105" s="29"/>
      <c r="J105" s="78"/>
      <c r="K105" s="91"/>
      <c r="L105" s="90"/>
      <c r="M105" s="44"/>
      <c r="N105" s="45"/>
      <c r="O105" s="45"/>
      <c r="P105" s="45"/>
      <c r="Q105" s="46"/>
      <c r="R105" s="44"/>
      <c r="S105" s="45"/>
      <c r="T105" s="45"/>
      <c r="U105" s="45"/>
      <c r="V105" s="46"/>
      <c r="W105" s="44"/>
      <c r="X105" s="45"/>
      <c r="Y105" s="45"/>
      <c r="Z105" s="45"/>
      <c r="AA105" s="46"/>
      <c r="AB105" s="44"/>
      <c r="AC105" s="45"/>
      <c r="AD105" s="45"/>
      <c r="AE105" s="45"/>
      <c r="AF105" s="46"/>
      <c r="AG105" s="44"/>
      <c r="AH105" s="45"/>
      <c r="AI105" s="45"/>
      <c r="AJ105" s="45"/>
      <c r="AK105" s="46"/>
      <c r="AL105" s="44"/>
      <c r="AM105" s="45"/>
      <c r="AN105" s="45"/>
      <c r="AO105" s="45"/>
      <c r="AP105" s="46"/>
      <c r="AQ105" s="44"/>
      <c r="AR105" s="45"/>
      <c r="AS105" s="45"/>
      <c r="AT105" s="45"/>
      <c r="AU105" s="46"/>
      <c r="AV105" s="44"/>
      <c r="AW105" s="45"/>
      <c r="AX105" s="45"/>
      <c r="AY105" s="45"/>
      <c r="AZ105" s="46"/>
      <c r="BA105" s="44"/>
      <c r="BB105" s="45"/>
      <c r="BC105" s="45"/>
      <c r="BD105" s="45"/>
      <c r="BE105" s="46"/>
      <c r="BF105" s="44"/>
      <c r="BG105" s="45"/>
      <c r="BH105" s="45"/>
      <c r="BI105" s="45"/>
      <c r="BJ105" s="46"/>
      <c r="BK105" s="44"/>
      <c r="BL105" s="45"/>
      <c r="BM105" s="45"/>
      <c r="BN105" s="45"/>
      <c r="BO105" s="46"/>
      <c r="BP105" s="44"/>
      <c r="BQ105" s="45"/>
      <c r="BR105" s="45"/>
      <c r="BS105" s="45"/>
      <c r="BT105" s="46"/>
      <c r="BU105" s="36">
        <f t="shared" si="11"/>
        <v>-44893</v>
      </c>
      <c r="BV105" s="37" t="str">
        <f t="shared" si="12"/>
        <v/>
      </c>
      <c r="BW105" s="37" t="str">
        <f t="shared" si="4"/>
        <v/>
      </c>
      <c r="BX105" s="37"/>
      <c r="BY105" s="48"/>
      <c r="BZ105" s="37" t="str">
        <f t="shared" si="5"/>
        <v/>
      </c>
      <c r="CA105" s="39"/>
      <c r="CB105" s="37" t="str">
        <f t="shared" si="13"/>
        <v/>
      </c>
      <c r="CC105" s="48"/>
      <c r="CD105" s="26"/>
    </row>
    <row r="106" ht="15.75" customHeight="1">
      <c r="B106" s="1"/>
      <c r="C106" s="2"/>
      <c r="D106" s="26"/>
      <c r="E106" s="28"/>
      <c r="F106" s="28"/>
      <c r="G106" s="29"/>
      <c r="H106" s="30"/>
      <c r="I106" s="29"/>
      <c r="J106" s="78"/>
      <c r="K106" s="91"/>
      <c r="L106" s="90"/>
      <c r="M106" s="44"/>
      <c r="N106" s="45"/>
      <c r="O106" s="45"/>
      <c r="P106" s="45"/>
      <c r="Q106" s="46"/>
      <c r="R106" s="44"/>
      <c r="S106" s="45"/>
      <c r="T106" s="45"/>
      <c r="U106" s="45"/>
      <c r="V106" s="46"/>
      <c r="W106" s="44"/>
      <c r="X106" s="45"/>
      <c r="Y106" s="45"/>
      <c r="Z106" s="45"/>
      <c r="AA106" s="46"/>
      <c r="AB106" s="44"/>
      <c r="AC106" s="45"/>
      <c r="AD106" s="45"/>
      <c r="AE106" s="45"/>
      <c r="AF106" s="46"/>
      <c r="AG106" s="44"/>
      <c r="AH106" s="45"/>
      <c r="AI106" s="45"/>
      <c r="AJ106" s="45"/>
      <c r="AK106" s="46"/>
      <c r="AL106" s="44"/>
      <c r="AM106" s="45"/>
      <c r="AN106" s="45"/>
      <c r="AO106" s="45"/>
      <c r="AP106" s="46"/>
      <c r="AQ106" s="44"/>
      <c r="AR106" s="45"/>
      <c r="AS106" s="45"/>
      <c r="AT106" s="45"/>
      <c r="AU106" s="46"/>
      <c r="AV106" s="44"/>
      <c r="AW106" s="45"/>
      <c r="AX106" s="45"/>
      <c r="AY106" s="45"/>
      <c r="AZ106" s="46"/>
      <c r="BA106" s="44"/>
      <c r="BB106" s="45"/>
      <c r="BC106" s="45"/>
      <c r="BD106" s="45"/>
      <c r="BE106" s="46"/>
      <c r="BF106" s="44"/>
      <c r="BG106" s="45"/>
      <c r="BH106" s="45"/>
      <c r="BI106" s="45"/>
      <c r="BJ106" s="46"/>
      <c r="BK106" s="44"/>
      <c r="BL106" s="45"/>
      <c r="BM106" s="45"/>
      <c r="BN106" s="45"/>
      <c r="BO106" s="46"/>
      <c r="BP106" s="44"/>
      <c r="BQ106" s="45"/>
      <c r="BR106" s="45"/>
      <c r="BS106" s="45"/>
      <c r="BT106" s="46"/>
      <c r="BU106" s="36">
        <f t="shared" si="11"/>
        <v>-44893</v>
      </c>
      <c r="BV106" s="37" t="str">
        <f t="shared" si="12"/>
        <v/>
      </c>
      <c r="BW106" s="37" t="str">
        <f t="shared" si="4"/>
        <v/>
      </c>
      <c r="BX106" s="37"/>
      <c r="BY106" s="48"/>
      <c r="BZ106" s="37" t="str">
        <f t="shared" si="5"/>
        <v/>
      </c>
      <c r="CA106" s="39"/>
      <c r="CB106" s="37" t="str">
        <f t="shared" si="13"/>
        <v/>
      </c>
      <c r="CC106" s="48"/>
      <c r="CD106" s="26"/>
    </row>
    <row r="107" ht="15.75" customHeight="1">
      <c r="B107" s="1"/>
      <c r="C107" s="2"/>
      <c r="D107" s="26"/>
      <c r="E107" s="28"/>
      <c r="F107" s="28"/>
      <c r="G107" s="29"/>
      <c r="H107" s="30"/>
      <c r="I107" s="29"/>
      <c r="J107" s="78"/>
      <c r="K107" s="91"/>
      <c r="L107" s="90"/>
      <c r="M107" s="44"/>
      <c r="N107" s="45"/>
      <c r="O107" s="45"/>
      <c r="P107" s="45"/>
      <c r="Q107" s="46"/>
      <c r="R107" s="44"/>
      <c r="S107" s="45"/>
      <c r="T107" s="45"/>
      <c r="U107" s="45"/>
      <c r="V107" s="46"/>
      <c r="W107" s="44"/>
      <c r="X107" s="45"/>
      <c r="Y107" s="45"/>
      <c r="Z107" s="45"/>
      <c r="AA107" s="46"/>
      <c r="AB107" s="44"/>
      <c r="AC107" s="45"/>
      <c r="AD107" s="45"/>
      <c r="AE107" s="45"/>
      <c r="AF107" s="46"/>
      <c r="AG107" s="44"/>
      <c r="AH107" s="45"/>
      <c r="AI107" s="45"/>
      <c r="AJ107" s="45"/>
      <c r="AK107" s="46"/>
      <c r="AL107" s="44"/>
      <c r="AM107" s="45"/>
      <c r="AN107" s="45"/>
      <c r="AO107" s="45"/>
      <c r="AP107" s="46"/>
      <c r="AQ107" s="44"/>
      <c r="AR107" s="45"/>
      <c r="AS107" s="45"/>
      <c r="AT107" s="45"/>
      <c r="AU107" s="46"/>
      <c r="AV107" s="44"/>
      <c r="AW107" s="45"/>
      <c r="AX107" s="45"/>
      <c r="AY107" s="45"/>
      <c r="AZ107" s="46"/>
      <c r="BA107" s="44"/>
      <c r="BB107" s="45"/>
      <c r="BC107" s="45"/>
      <c r="BD107" s="45"/>
      <c r="BE107" s="46"/>
      <c r="BF107" s="44"/>
      <c r="BG107" s="45"/>
      <c r="BH107" s="45"/>
      <c r="BI107" s="45"/>
      <c r="BJ107" s="46"/>
      <c r="BK107" s="44"/>
      <c r="BL107" s="45"/>
      <c r="BM107" s="45"/>
      <c r="BN107" s="45"/>
      <c r="BO107" s="46"/>
      <c r="BP107" s="44"/>
      <c r="BQ107" s="45"/>
      <c r="BR107" s="45"/>
      <c r="BS107" s="45"/>
      <c r="BT107" s="46"/>
      <c r="BU107" s="36">
        <f t="shared" si="11"/>
        <v>-44893</v>
      </c>
      <c r="BV107" s="37" t="str">
        <f t="shared" si="12"/>
        <v/>
      </c>
      <c r="BW107" s="37" t="str">
        <f t="shared" si="4"/>
        <v/>
      </c>
      <c r="BX107" s="37"/>
      <c r="BY107" s="48"/>
      <c r="BZ107" s="37" t="str">
        <f t="shared" si="5"/>
        <v/>
      </c>
      <c r="CA107" s="39"/>
      <c r="CB107" s="37" t="str">
        <f t="shared" si="13"/>
        <v/>
      </c>
      <c r="CC107" s="48"/>
      <c r="CD107" s="26"/>
    </row>
    <row r="108" ht="15.75" customHeight="1">
      <c r="B108" s="1"/>
      <c r="C108" s="2"/>
      <c r="D108" s="26"/>
      <c r="E108" s="28"/>
      <c r="F108" s="28"/>
      <c r="G108" s="29"/>
      <c r="H108" s="30"/>
      <c r="I108" s="29"/>
      <c r="J108" s="78"/>
      <c r="K108" s="91"/>
      <c r="L108" s="90"/>
      <c r="M108" s="44"/>
      <c r="N108" s="45"/>
      <c r="O108" s="45"/>
      <c r="P108" s="45"/>
      <c r="Q108" s="46"/>
      <c r="R108" s="44"/>
      <c r="S108" s="45"/>
      <c r="T108" s="45"/>
      <c r="U108" s="45"/>
      <c r="V108" s="46"/>
      <c r="W108" s="44"/>
      <c r="X108" s="45"/>
      <c r="Y108" s="45"/>
      <c r="Z108" s="45"/>
      <c r="AA108" s="46"/>
      <c r="AB108" s="44"/>
      <c r="AC108" s="45"/>
      <c r="AD108" s="45"/>
      <c r="AE108" s="45"/>
      <c r="AF108" s="46"/>
      <c r="AG108" s="44"/>
      <c r="AH108" s="45"/>
      <c r="AI108" s="45"/>
      <c r="AJ108" s="45"/>
      <c r="AK108" s="46"/>
      <c r="AL108" s="44"/>
      <c r="AM108" s="45"/>
      <c r="AN108" s="45"/>
      <c r="AO108" s="45"/>
      <c r="AP108" s="46"/>
      <c r="AQ108" s="44"/>
      <c r="AR108" s="45"/>
      <c r="AS108" s="45"/>
      <c r="AT108" s="45"/>
      <c r="AU108" s="46"/>
      <c r="AV108" s="44"/>
      <c r="AW108" s="45"/>
      <c r="AX108" s="45"/>
      <c r="AY108" s="45"/>
      <c r="AZ108" s="46"/>
      <c r="BA108" s="44"/>
      <c r="BB108" s="45"/>
      <c r="BC108" s="45"/>
      <c r="BD108" s="45"/>
      <c r="BE108" s="46"/>
      <c r="BF108" s="44"/>
      <c r="BG108" s="45"/>
      <c r="BH108" s="45"/>
      <c r="BI108" s="45"/>
      <c r="BJ108" s="46"/>
      <c r="BK108" s="44"/>
      <c r="BL108" s="45"/>
      <c r="BM108" s="45"/>
      <c r="BN108" s="45"/>
      <c r="BO108" s="46"/>
      <c r="BP108" s="44"/>
      <c r="BQ108" s="45"/>
      <c r="BR108" s="45"/>
      <c r="BS108" s="45"/>
      <c r="BT108" s="46"/>
      <c r="BU108" s="36">
        <f t="shared" si="11"/>
        <v>-44893</v>
      </c>
      <c r="BV108" s="37" t="str">
        <f t="shared" si="12"/>
        <v/>
      </c>
      <c r="BW108" s="37" t="str">
        <f t="shared" si="4"/>
        <v/>
      </c>
      <c r="BX108" s="37"/>
      <c r="BY108" s="48"/>
      <c r="BZ108" s="37" t="str">
        <f t="shared" si="5"/>
        <v/>
      </c>
      <c r="CA108" s="39"/>
      <c r="CB108" s="37" t="str">
        <f t="shared" si="13"/>
        <v/>
      </c>
      <c r="CC108" s="48"/>
      <c r="CD108" s="26"/>
    </row>
    <row r="109" ht="15.75" customHeight="1">
      <c r="B109" s="1"/>
      <c r="C109" s="2"/>
      <c r="D109" s="26"/>
      <c r="E109" s="28"/>
      <c r="F109" s="28"/>
      <c r="G109" s="29"/>
      <c r="H109" s="30"/>
      <c r="I109" s="29"/>
      <c r="J109" s="78"/>
      <c r="K109" s="91"/>
      <c r="L109" s="90"/>
      <c r="M109" s="44"/>
      <c r="N109" s="45"/>
      <c r="O109" s="45"/>
      <c r="P109" s="45"/>
      <c r="Q109" s="46"/>
      <c r="R109" s="44"/>
      <c r="S109" s="45"/>
      <c r="T109" s="45"/>
      <c r="U109" s="45"/>
      <c r="V109" s="46"/>
      <c r="W109" s="44"/>
      <c r="X109" s="45"/>
      <c r="Y109" s="45"/>
      <c r="Z109" s="45"/>
      <c r="AA109" s="46"/>
      <c r="AB109" s="44"/>
      <c r="AC109" s="45"/>
      <c r="AD109" s="45"/>
      <c r="AE109" s="45"/>
      <c r="AF109" s="46"/>
      <c r="AG109" s="44"/>
      <c r="AH109" s="45"/>
      <c r="AI109" s="45"/>
      <c r="AJ109" s="45"/>
      <c r="AK109" s="46"/>
      <c r="AL109" s="44"/>
      <c r="AM109" s="45"/>
      <c r="AN109" s="45"/>
      <c r="AO109" s="45"/>
      <c r="AP109" s="46"/>
      <c r="AQ109" s="44"/>
      <c r="AR109" s="45"/>
      <c r="AS109" s="45"/>
      <c r="AT109" s="45"/>
      <c r="AU109" s="46"/>
      <c r="AV109" s="44"/>
      <c r="AW109" s="45"/>
      <c r="AX109" s="45"/>
      <c r="AY109" s="45"/>
      <c r="AZ109" s="46"/>
      <c r="BA109" s="44"/>
      <c r="BB109" s="45"/>
      <c r="BC109" s="45"/>
      <c r="BD109" s="45"/>
      <c r="BE109" s="46"/>
      <c r="BF109" s="44"/>
      <c r="BG109" s="45"/>
      <c r="BH109" s="45"/>
      <c r="BI109" s="45"/>
      <c r="BJ109" s="46"/>
      <c r="BK109" s="44"/>
      <c r="BL109" s="45"/>
      <c r="BM109" s="45"/>
      <c r="BN109" s="45"/>
      <c r="BO109" s="46"/>
      <c r="BP109" s="44"/>
      <c r="BQ109" s="45"/>
      <c r="BR109" s="45"/>
      <c r="BS109" s="45"/>
      <c r="BT109" s="46"/>
      <c r="BU109" s="36">
        <f t="shared" si="11"/>
        <v>-44893</v>
      </c>
      <c r="BV109" s="37" t="str">
        <f t="shared" si="12"/>
        <v/>
      </c>
      <c r="BW109" s="37" t="str">
        <f t="shared" si="4"/>
        <v/>
      </c>
      <c r="BX109" s="37"/>
      <c r="BY109" s="48"/>
      <c r="BZ109" s="37" t="str">
        <f t="shared" si="5"/>
        <v/>
      </c>
      <c r="CA109" s="39"/>
      <c r="CB109" s="37" t="str">
        <f t="shared" si="13"/>
        <v/>
      </c>
      <c r="CC109" s="48"/>
      <c r="CD109" s="26"/>
    </row>
    <row r="110" ht="15.75" customHeight="1">
      <c r="B110" s="1"/>
      <c r="C110" s="2"/>
      <c r="D110" s="26"/>
      <c r="E110" s="28"/>
      <c r="F110" s="28"/>
      <c r="G110" s="29"/>
      <c r="H110" s="30"/>
      <c r="I110" s="29"/>
      <c r="J110" s="78"/>
      <c r="K110" s="91"/>
      <c r="L110" s="90"/>
      <c r="M110" s="44"/>
      <c r="N110" s="45"/>
      <c r="O110" s="45"/>
      <c r="P110" s="45"/>
      <c r="Q110" s="46"/>
      <c r="R110" s="44"/>
      <c r="S110" s="45"/>
      <c r="T110" s="45"/>
      <c r="U110" s="45"/>
      <c r="V110" s="46"/>
      <c r="W110" s="44"/>
      <c r="X110" s="45"/>
      <c r="Y110" s="45"/>
      <c r="Z110" s="45"/>
      <c r="AA110" s="46"/>
      <c r="AB110" s="44"/>
      <c r="AC110" s="45"/>
      <c r="AD110" s="45"/>
      <c r="AE110" s="45"/>
      <c r="AF110" s="46"/>
      <c r="AG110" s="44"/>
      <c r="AH110" s="45"/>
      <c r="AI110" s="45"/>
      <c r="AJ110" s="45"/>
      <c r="AK110" s="46"/>
      <c r="AL110" s="44"/>
      <c r="AM110" s="45"/>
      <c r="AN110" s="45"/>
      <c r="AO110" s="45"/>
      <c r="AP110" s="46"/>
      <c r="AQ110" s="44"/>
      <c r="AR110" s="45"/>
      <c r="AS110" s="45"/>
      <c r="AT110" s="45"/>
      <c r="AU110" s="46"/>
      <c r="AV110" s="44"/>
      <c r="AW110" s="45"/>
      <c r="AX110" s="45"/>
      <c r="AY110" s="45"/>
      <c r="AZ110" s="46"/>
      <c r="BA110" s="44"/>
      <c r="BB110" s="45"/>
      <c r="BC110" s="45"/>
      <c r="BD110" s="45"/>
      <c r="BE110" s="46"/>
      <c r="BF110" s="44"/>
      <c r="BG110" s="45"/>
      <c r="BH110" s="45"/>
      <c r="BI110" s="45"/>
      <c r="BJ110" s="46"/>
      <c r="BK110" s="44"/>
      <c r="BL110" s="45"/>
      <c r="BM110" s="45"/>
      <c r="BN110" s="45"/>
      <c r="BO110" s="46"/>
      <c r="BP110" s="44"/>
      <c r="BQ110" s="45"/>
      <c r="BR110" s="45"/>
      <c r="BS110" s="45"/>
      <c r="BT110" s="46"/>
      <c r="BU110" s="36">
        <f t="shared" si="11"/>
        <v>-44893</v>
      </c>
      <c r="BV110" s="37" t="str">
        <f t="shared" si="12"/>
        <v/>
      </c>
      <c r="BW110" s="37" t="str">
        <f t="shared" si="4"/>
        <v/>
      </c>
      <c r="BX110" s="37"/>
      <c r="BY110" s="48"/>
      <c r="BZ110" s="37" t="str">
        <f t="shared" si="5"/>
        <v/>
      </c>
      <c r="CA110" s="39"/>
      <c r="CB110" s="37" t="str">
        <f t="shared" si="13"/>
        <v/>
      </c>
      <c r="CC110" s="48"/>
      <c r="CD110" s="26"/>
    </row>
    <row r="111" ht="15.75" customHeight="1">
      <c r="B111" s="1"/>
      <c r="C111" s="2"/>
      <c r="D111" s="26"/>
      <c r="E111" s="28"/>
      <c r="F111" s="28"/>
      <c r="G111" s="29"/>
      <c r="H111" s="30"/>
      <c r="I111" s="29"/>
      <c r="J111" s="78"/>
      <c r="K111" s="91"/>
      <c r="L111" s="90"/>
      <c r="M111" s="44"/>
      <c r="N111" s="45"/>
      <c r="O111" s="45"/>
      <c r="P111" s="45"/>
      <c r="Q111" s="46"/>
      <c r="R111" s="44"/>
      <c r="S111" s="45"/>
      <c r="T111" s="45"/>
      <c r="U111" s="45"/>
      <c r="V111" s="46"/>
      <c r="W111" s="44"/>
      <c r="X111" s="45"/>
      <c r="Y111" s="45"/>
      <c r="Z111" s="45"/>
      <c r="AA111" s="46"/>
      <c r="AB111" s="44"/>
      <c r="AC111" s="45"/>
      <c r="AD111" s="45"/>
      <c r="AE111" s="45"/>
      <c r="AF111" s="46"/>
      <c r="AG111" s="44"/>
      <c r="AH111" s="45"/>
      <c r="AI111" s="45"/>
      <c r="AJ111" s="45"/>
      <c r="AK111" s="46"/>
      <c r="AL111" s="44"/>
      <c r="AM111" s="45"/>
      <c r="AN111" s="45"/>
      <c r="AO111" s="45"/>
      <c r="AP111" s="46"/>
      <c r="AQ111" s="44"/>
      <c r="AR111" s="45"/>
      <c r="AS111" s="45"/>
      <c r="AT111" s="45"/>
      <c r="AU111" s="46"/>
      <c r="AV111" s="44"/>
      <c r="AW111" s="45"/>
      <c r="AX111" s="45"/>
      <c r="AY111" s="45"/>
      <c r="AZ111" s="46"/>
      <c r="BA111" s="44"/>
      <c r="BB111" s="45"/>
      <c r="BC111" s="45"/>
      <c r="BD111" s="45"/>
      <c r="BE111" s="46"/>
      <c r="BF111" s="44"/>
      <c r="BG111" s="45"/>
      <c r="BH111" s="45"/>
      <c r="BI111" s="45"/>
      <c r="BJ111" s="46"/>
      <c r="BK111" s="44"/>
      <c r="BL111" s="45"/>
      <c r="BM111" s="45"/>
      <c r="BN111" s="45"/>
      <c r="BO111" s="46"/>
      <c r="BP111" s="44"/>
      <c r="BQ111" s="45"/>
      <c r="BR111" s="45"/>
      <c r="BS111" s="45"/>
      <c r="BT111" s="46"/>
      <c r="BU111" s="36">
        <f t="shared" si="11"/>
        <v>-44893</v>
      </c>
      <c r="BV111" s="37" t="str">
        <f t="shared" si="12"/>
        <v/>
      </c>
      <c r="BW111" s="37" t="str">
        <f t="shared" si="4"/>
        <v/>
      </c>
      <c r="BX111" s="37"/>
      <c r="BY111" s="48"/>
      <c r="BZ111" s="37" t="str">
        <f t="shared" si="5"/>
        <v/>
      </c>
      <c r="CA111" s="39"/>
      <c r="CB111" s="37" t="str">
        <f t="shared" si="13"/>
        <v/>
      </c>
      <c r="CC111" s="48"/>
      <c r="CD111" s="26"/>
    </row>
    <row r="112" ht="15.75" customHeight="1">
      <c r="B112" s="1"/>
      <c r="C112" s="2"/>
      <c r="D112" s="26"/>
      <c r="E112" s="28"/>
      <c r="F112" s="28"/>
      <c r="G112" s="29"/>
      <c r="H112" s="30"/>
      <c r="I112" s="29"/>
      <c r="J112" s="78"/>
      <c r="K112" s="91"/>
      <c r="L112" s="90"/>
      <c r="M112" s="44"/>
      <c r="N112" s="45"/>
      <c r="O112" s="45"/>
      <c r="P112" s="45"/>
      <c r="Q112" s="46"/>
      <c r="R112" s="44"/>
      <c r="S112" s="45"/>
      <c r="T112" s="45"/>
      <c r="U112" s="45"/>
      <c r="V112" s="46"/>
      <c r="W112" s="44"/>
      <c r="X112" s="45"/>
      <c r="Y112" s="45"/>
      <c r="Z112" s="45"/>
      <c r="AA112" s="46"/>
      <c r="AB112" s="44"/>
      <c r="AC112" s="45"/>
      <c r="AD112" s="45"/>
      <c r="AE112" s="45"/>
      <c r="AF112" s="46"/>
      <c r="AG112" s="44"/>
      <c r="AH112" s="45"/>
      <c r="AI112" s="45"/>
      <c r="AJ112" s="45"/>
      <c r="AK112" s="46"/>
      <c r="AL112" s="44"/>
      <c r="AM112" s="45"/>
      <c r="AN112" s="45"/>
      <c r="AO112" s="45"/>
      <c r="AP112" s="46"/>
      <c r="AQ112" s="44"/>
      <c r="AR112" s="45"/>
      <c r="AS112" s="45"/>
      <c r="AT112" s="45"/>
      <c r="AU112" s="46"/>
      <c r="AV112" s="44"/>
      <c r="AW112" s="45"/>
      <c r="AX112" s="45"/>
      <c r="AY112" s="45"/>
      <c r="AZ112" s="46"/>
      <c r="BA112" s="44"/>
      <c r="BB112" s="45"/>
      <c r="BC112" s="45"/>
      <c r="BD112" s="45"/>
      <c r="BE112" s="46"/>
      <c r="BF112" s="44"/>
      <c r="BG112" s="45"/>
      <c r="BH112" s="45"/>
      <c r="BI112" s="45"/>
      <c r="BJ112" s="46"/>
      <c r="BK112" s="44"/>
      <c r="BL112" s="45"/>
      <c r="BM112" s="45"/>
      <c r="BN112" s="45"/>
      <c r="BO112" s="46"/>
      <c r="BP112" s="44"/>
      <c r="BQ112" s="45"/>
      <c r="BR112" s="45"/>
      <c r="BS112" s="45"/>
      <c r="BT112" s="46"/>
      <c r="BU112" s="36">
        <f t="shared" si="11"/>
        <v>-44893</v>
      </c>
      <c r="BV112" s="37" t="str">
        <f t="shared" si="12"/>
        <v/>
      </c>
      <c r="BW112" s="37" t="str">
        <f t="shared" si="4"/>
        <v/>
      </c>
      <c r="BX112" s="37"/>
      <c r="BY112" s="48"/>
      <c r="BZ112" s="37" t="str">
        <f t="shared" si="5"/>
        <v/>
      </c>
      <c r="CA112" s="39"/>
      <c r="CB112" s="37" t="str">
        <f t="shared" si="13"/>
        <v/>
      </c>
      <c r="CC112" s="48"/>
      <c r="CD112" s="26"/>
    </row>
    <row r="113" ht="15.75" customHeight="1">
      <c r="B113" s="1"/>
      <c r="C113" s="2"/>
      <c r="D113" s="26"/>
      <c r="E113" s="28"/>
      <c r="F113" s="28"/>
      <c r="G113" s="29"/>
      <c r="H113" s="30"/>
      <c r="I113" s="29"/>
      <c r="J113" s="78"/>
      <c r="K113" s="91"/>
      <c r="L113" s="90"/>
      <c r="M113" s="44"/>
      <c r="N113" s="45"/>
      <c r="O113" s="45"/>
      <c r="P113" s="45"/>
      <c r="Q113" s="46"/>
      <c r="R113" s="44"/>
      <c r="S113" s="45"/>
      <c r="T113" s="45"/>
      <c r="U113" s="45"/>
      <c r="V113" s="46"/>
      <c r="W113" s="44"/>
      <c r="X113" s="45"/>
      <c r="Y113" s="45"/>
      <c r="Z113" s="45"/>
      <c r="AA113" s="46"/>
      <c r="AB113" s="44"/>
      <c r="AC113" s="45"/>
      <c r="AD113" s="45"/>
      <c r="AE113" s="45"/>
      <c r="AF113" s="46"/>
      <c r="AG113" s="44"/>
      <c r="AH113" s="45"/>
      <c r="AI113" s="45"/>
      <c r="AJ113" s="45"/>
      <c r="AK113" s="46"/>
      <c r="AL113" s="44"/>
      <c r="AM113" s="45"/>
      <c r="AN113" s="45"/>
      <c r="AO113" s="45"/>
      <c r="AP113" s="46"/>
      <c r="AQ113" s="44"/>
      <c r="AR113" s="45"/>
      <c r="AS113" s="45"/>
      <c r="AT113" s="45"/>
      <c r="AU113" s="46"/>
      <c r="AV113" s="44"/>
      <c r="AW113" s="45"/>
      <c r="AX113" s="45"/>
      <c r="AY113" s="45"/>
      <c r="AZ113" s="46"/>
      <c r="BA113" s="44"/>
      <c r="BB113" s="45"/>
      <c r="BC113" s="45"/>
      <c r="BD113" s="45"/>
      <c r="BE113" s="46"/>
      <c r="BF113" s="44"/>
      <c r="BG113" s="45"/>
      <c r="BH113" s="45"/>
      <c r="BI113" s="45"/>
      <c r="BJ113" s="46"/>
      <c r="BK113" s="44"/>
      <c r="BL113" s="45"/>
      <c r="BM113" s="45"/>
      <c r="BN113" s="45"/>
      <c r="BO113" s="46"/>
      <c r="BP113" s="44"/>
      <c r="BQ113" s="45"/>
      <c r="BR113" s="45"/>
      <c r="BS113" s="45"/>
      <c r="BT113" s="46"/>
      <c r="BU113" s="36">
        <f t="shared" si="11"/>
        <v>-44893</v>
      </c>
      <c r="BV113" s="37" t="str">
        <f t="shared" si="12"/>
        <v/>
      </c>
      <c r="BW113" s="37" t="str">
        <f t="shared" si="4"/>
        <v/>
      </c>
      <c r="BX113" s="37"/>
      <c r="BY113" s="48"/>
      <c r="BZ113" s="37" t="str">
        <f t="shared" si="5"/>
        <v/>
      </c>
      <c r="CA113" s="39"/>
      <c r="CB113" s="37" t="str">
        <f t="shared" si="13"/>
        <v/>
      </c>
      <c r="CC113" s="48"/>
      <c r="CD113" s="26"/>
    </row>
    <row r="114" ht="15.75" customHeight="1">
      <c r="B114" s="1"/>
      <c r="C114" s="2"/>
      <c r="D114" s="26"/>
      <c r="E114" s="28"/>
      <c r="F114" s="28"/>
      <c r="G114" s="29"/>
      <c r="H114" s="30"/>
      <c r="I114" s="29"/>
      <c r="J114" s="78"/>
      <c r="K114" s="91"/>
      <c r="L114" s="90"/>
      <c r="M114" s="44"/>
      <c r="N114" s="45"/>
      <c r="O114" s="45"/>
      <c r="P114" s="45"/>
      <c r="Q114" s="46"/>
      <c r="R114" s="44"/>
      <c r="S114" s="45"/>
      <c r="T114" s="45"/>
      <c r="U114" s="45"/>
      <c r="V114" s="46"/>
      <c r="W114" s="44"/>
      <c r="X114" s="45"/>
      <c r="Y114" s="45"/>
      <c r="Z114" s="45"/>
      <c r="AA114" s="46"/>
      <c r="AB114" s="44"/>
      <c r="AC114" s="45"/>
      <c r="AD114" s="45"/>
      <c r="AE114" s="45"/>
      <c r="AF114" s="46"/>
      <c r="AG114" s="44"/>
      <c r="AH114" s="45"/>
      <c r="AI114" s="45"/>
      <c r="AJ114" s="45"/>
      <c r="AK114" s="46"/>
      <c r="AL114" s="44"/>
      <c r="AM114" s="45"/>
      <c r="AN114" s="45"/>
      <c r="AO114" s="45"/>
      <c r="AP114" s="46"/>
      <c r="AQ114" s="44"/>
      <c r="AR114" s="45"/>
      <c r="AS114" s="45"/>
      <c r="AT114" s="45"/>
      <c r="AU114" s="46"/>
      <c r="AV114" s="44"/>
      <c r="AW114" s="45"/>
      <c r="AX114" s="45"/>
      <c r="AY114" s="45"/>
      <c r="AZ114" s="46"/>
      <c r="BA114" s="44"/>
      <c r="BB114" s="45"/>
      <c r="BC114" s="45"/>
      <c r="BD114" s="45"/>
      <c r="BE114" s="46"/>
      <c r="BF114" s="44"/>
      <c r="BG114" s="45"/>
      <c r="BH114" s="45"/>
      <c r="BI114" s="45"/>
      <c r="BJ114" s="46"/>
      <c r="BK114" s="44"/>
      <c r="BL114" s="45"/>
      <c r="BM114" s="45"/>
      <c r="BN114" s="45"/>
      <c r="BO114" s="46"/>
      <c r="BP114" s="44"/>
      <c r="BQ114" s="45"/>
      <c r="BR114" s="45"/>
      <c r="BS114" s="45"/>
      <c r="BT114" s="46"/>
      <c r="BU114" s="36">
        <f t="shared" si="11"/>
        <v>-44893</v>
      </c>
      <c r="BV114" s="37" t="str">
        <f t="shared" si="12"/>
        <v/>
      </c>
      <c r="BW114" s="37" t="str">
        <f t="shared" si="4"/>
        <v/>
      </c>
      <c r="BX114" s="37"/>
      <c r="BY114" s="48"/>
      <c r="BZ114" s="37" t="str">
        <f t="shared" si="5"/>
        <v/>
      </c>
      <c r="CA114" s="39"/>
      <c r="CB114" s="37" t="str">
        <f t="shared" si="13"/>
        <v/>
      </c>
      <c r="CC114" s="48"/>
      <c r="CD114" s="26"/>
    </row>
    <row r="115" ht="15.75" customHeight="1">
      <c r="B115" s="1"/>
      <c r="C115" s="2"/>
      <c r="D115" s="26"/>
      <c r="E115" s="28"/>
      <c r="F115" s="28"/>
      <c r="G115" s="29"/>
      <c r="H115" s="30"/>
      <c r="I115" s="29"/>
      <c r="J115" s="78"/>
      <c r="K115" s="91"/>
      <c r="L115" s="90"/>
      <c r="M115" s="44"/>
      <c r="N115" s="45"/>
      <c r="O115" s="45"/>
      <c r="P115" s="45"/>
      <c r="Q115" s="46"/>
      <c r="R115" s="44"/>
      <c r="S115" s="45"/>
      <c r="T115" s="45"/>
      <c r="U115" s="45"/>
      <c r="V115" s="46"/>
      <c r="W115" s="44"/>
      <c r="X115" s="45"/>
      <c r="Y115" s="45"/>
      <c r="Z115" s="45"/>
      <c r="AA115" s="46"/>
      <c r="AB115" s="44"/>
      <c r="AC115" s="45"/>
      <c r="AD115" s="45"/>
      <c r="AE115" s="45"/>
      <c r="AF115" s="46"/>
      <c r="AG115" s="44"/>
      <c r="AH115" s="45"/>
      <c r="AI115" s="45"/>
      <c r="AJ115" s="45"/>
      <c r="AK115" s="46"/>
      <c r="AL115" s="44"/>
      <c r="AM115" s="45"/>
      <c r="AN115" s="45"/>
      <c r="AO115" s="45"/>
      <c r="AP115" s="46"/>
      <c r="AQ115" s="44"/>
      <c r="AR115" s="45"/>
      <c r="AS115" s="45"/>
      <c r="AT115" s="45"/>
      <c r="AU115" s="46"/>
      <c r="AV115" s="44"/>
      <c r="AW115" s="45"/>
      <c r="AX115" s="45"/>
      <c r="AY115" s="45"/>
      <c r="AZ115" s="46"/>
      <c r="BA115" s="44"/>
      <c r="BB115" s="45"/>
      <c r="BC115" s="45"/>
      <c r="BD115" s="45"/>
      <c r="BE115" s="46"/>
      <c r="BF115" s="44"/>
      <c r="BG115" s="45"/>
      <c r="BH115" s="45"/>
      <c r="BI115" s="45"/>
      <c r="BJ115" s="46"/>
      <c r="BK115" s="44"/>
      <c r="BL115" s="45"/>
      <c r="BM115" s="45"/>
      <c r="BN115" s="45"/>
      <c r="BO115" s="46"/>
      <c r="BP115" s="44"/>
      <c r="BQ115" s="45"/>
      <c r="BR115" s="45"/>
      <c r="BS115" s="45"/>
      <c r="BT115" s="46"/>
      <c r="BU115" s="36">
        <f t="shared" si="11"/>
        <v>-44893</v>
      </c>
      <c r="BV115" s="37" t="str">
        <f t="shared" si="12"/>
        <v/>
      </c>
      <c r="BW115" s="37" t="str">
        <f t="shared" si="4"/>
        <v/>
      </c>
      <c r="BX115" s="37"/>
      <c r="BY115" s="48"/>
      <c r="BZ115" s="37" t="str">
        <f t="shared" si="5"/>
        <v/>
      </c>
      <c r="CA115" s="39"/>
      <c r="CB115" s="37" t="str">
        <f t="shared" si="13"/>
        <v/>
      </c>
      <c r="CC115" s="48"/>
      <c r="CD115" s="26"/>
    </row>
    <row r="116" ht="15.75" customHeight="1">
      <c r="B116" s="1"/>
      <c r="C116" s="2"/>
      <c r="D116" s="26"/>
      <c r="E116" s="28"/>
      <c r="F116" s="28"/>
      <c r="G116" s="29"/>
      <c r="H116" s="30"/>
      <c r="I116" s="29"/>
      <c r="J116" s="78"/>
      <c r="K116" s="91"/>
      <c r="L116" s="90"/>
      <c r="M116" s="44"/>
      <c r="N116" s="45"/>
      <c r="O116" s="45"/>
      <c r="P116" s="45"/>
      <c r="Q116" s="46"/>
      <c r="R116" s="44"/>
      <c r="S116" s="45"/>
      <c r="T116" s="45"/>
      <c r="U116" s="45"/>
      <c r="V116" s="46"/>
      <c r="W116" s="44"/>
      <c r="X116" s="45"/>
      <c r="Y116" s="45"/>
      <c r="Z116" s="45"/>
      <c r="AA116" s="46"/>
      <c r="AB116" s="44"/>
      <c r="AC116" s="45"/>
      <c r="AD116" s="45"/>
      <c r="AE116" s="45"/>
      <c r="AF116" s="46"/>
      <c r="AG116" s="44"/>
      <c r="AH116" s="45"/>
      <c r="AI116" s="45"/>
      <c r="AJ116" s="45"/>
      <c r="AK116" s="46"/>
      <c r="AL116" s="44"/>
      <c r="AM116" s="45"/>
      <c r="AN116" s="45"/>
      <c r="AO116" s="45"/>
      <c r="AP116" s="46"/>
      <c r="AQ116" s="44"/>
      <c r="AR116" s="45"/>
      <c r="AS116" s="45"/>
      <c r="AT116" s="45"/>
      <c r="AU116" s="46"/>
      <c r="AV116" s="44"/>
      <c r="AW116" s="45"/>
      <c r="AX116" s="45"/>
      <c r="AY116" s="45"/>
      <c r="AZ116" s="46"/>
      <c r="BA116" s="44"/>
      <c r="BB116" s="45"/>
      <c r="BC116" s="45"/>
      <c r="BD116" s="45"/>
      <c r="BE116" s="46"/>
      <c r="BF116" s="44"/>
      <c r="BG116" s="45"/>
      <c r="BH116" s="45"/>
      <c r="BI116" s="45"/>
      <c r="BJ116" s="46"/>
      <c r="BK116" s="44"/>
      <c r="BL116" s="45"/>
      <c r="BM116" s="45"/>
      <c r="BN116" s="45"/>
      <c r="BO116" s="46"/>
      <c r="BP116" s="44"/>
      <c r="BQ116" s="45"/>
      <c r="BR116" s="45"/>
      <c r="BS116" s="45"/>
      <c r="BT116" s="46"/>
      <c r="BU116" s="36">
        <f t="shared" si="11"/>
        <v>-44893</v>
      </c>
      <c r="BV116" s="37" t="str">
        <f t="shared" si="12"/>
        <v/>
      </c>
      <c r="BW116" s="37" t="str">
        <f t="shared" si="4"/>
        <v/>
      </c>
      <c r="BX116" s="37"/>
      <c r="BY116" s="48"/>
      <c r="BZ116" s="37" t="str">
        <f t="shared" si="5"/>
        <v/>
      </c>
      <c r="CA116" s="39"/>
      <c r="CB116" s="37" t="str">
        <f t="shared" si="13"/>
        <v/>
      </c>
      <c r="CC116" s="48"/>
      <c r="CD116" s="26"/>
    </row>
    <row r="117" ht="15.75" customHeight="1">
      <c r="B117" s="1"/>
      <c r="C117" s="2"/>
      <c r="D117" s="26"/>
      <c r="E117" s="28"/>
      <c r="F117" s="28"/>
      <c r="G117" s="29"/>
      <c r="H117" s="30"/>
      <c r="I117" s="29"/>
      <c r="J117" s="78"/>
      <c r="K117" s="91"/>
      <c r="L117" s="90"/>
      <c r="M117" s="44"/>
      <c r="N117" s="45"/>
      <c r="O117" s="45"/>
      <c r="P117" s="45"/>
      <c r="Q117" s="46"/>
      <c r="R117" s="44"/>
      <c r="S117" s="45"/>
      <c r="T117" s="45"/>
      <c r="U117" s="45"/>
      <c r="V117" s="46"/>
      <c r="W117" s="44"/>
      <c r="X117" s="45"/>
      <c r="Y117" s="45"/>
      <c r="Z117" s="45"/>
      <c r="AA117" s="46"/>
      <c r="AB117" s="44"/>
      <c r="AC117" s="45"/>
      <c r="AD117" s="45"/>
      <c r="AE117" s="45"/>
      <c r="AF117" s="46"/>
      <c r="AG117" s="44"/>
      <c r="AH117" s="45"/>
      <c r="AI117" s="45"/>
      <c r="AJ117" s="45"/>
      <c r="AK117" s="46"/>
      <c r="AL117" s="44"/>
      <c r="AM117" s="45"/>
      <c r="AN117" s="45"/>
      <c r="AO117" s="45"/>
      <c r="AP117" s="46"/>
      <c r="AQ117" s="44"/>
      <c r="AR117" s="45"/>
      <c r="AS117" s="45"/>
      <c r="AT117" s="45"/>
      <c r="AU117" s="46"/>
      <c r="AV117" s="44"/>
      <c r="AW117" s="45"/>
      <c r="AX117" s="45"/>
      <c r="AY117" s="45"/>
      <c r="AZ117" s="46"/>
      <c r="BA117" s="44"/>
      <c r="BB117" s="45"/>
      <c r="BC117" s="45"/>
      <c r="BD117" s="45"/>
      <c r="BE117" s="46"/>
      <c r="BF117" s="44"/>
      <c r="BG117" s="45"/>
      <c r="BH117" s="45"/>
      <c r="BI117" s="45"/>
      <c r="BJ117" s="46"/>
      <c r="BK117" s="44"/>
      <c r="BL117" s="45"/>
      <c r="BM117" s="45"/>
      <c r="BN117" s="45"/>
      <c r="BO117" s="46"/>
      <c r="BP117" s="44"/>
      <c r="BQ117" s="45"/>
      <c r="BR117" s="45"/>
      <c r="BS117" s="45"/>
      <c r="BT117" s="46"/>
      <c r="BU117" s="36">
        <f t="shared" si="11"/>
        <v>-44893</v>
      </c>
      <c r="BV117" s="37" t="str">
        <f t="shared" si="12"/>
        <v/>
      </c>
      <c r="BW117" s="37" t="str">
        <f t="shared" si="4"/>
        <v/>
      </c>
      <c r="BX117" s="37"/>
      <c r="BY117" s="48"/>
      <c r="BZ117" s="37" t="str">
        <f t="shared" si="5"/>
        <v/>
      </c>
      <c r="CA117" s="39"/>
      <c r="CB117" s="37" t="str">
        <f t="shared" si="13"/>
        <v/>
      </c>
      <c r="CC117" s="48"/>
      <c r="CD117" s="26"/>
    </row>
    <row r="118" ht="15.75" customHeight="1">
      <c r="B118" s="1"/>
      <c r="C118" s="2"/>
      <c r="D118" s="26"/>
      <c r="E118" s="28"/>
      <c r="F118" s="28"/>
      <c r="G118" s="29"/>
      <c r="H118" s="30"/>
      <c r="I118" s="29"/>
      <c r="J118" s="78"/>
      <c r="K118" s="91"/>
      <c r="L118" s="90"/>
      <c r="M118" s="44"/>
      <c r="N118" s="45"/>
      <c r="O118" s="45"/>
      <c r="P118" s="45"/>
      <c r="Q118" s="46"/>
      <c r="R118" s="44"/>
      <c r="S118" s="45"/>
      <c r="T118" s="45"/>
      <c r="U118" s="45"/>
      <c r="V118" s="46"/>
      <c r="W118" s="44"/>
      <c r="X118" s="45"/>
      <c r="Y118" s="45"/>
      <c r="Z118" s="45"/>
      <c r="AA118" s="46"/>
      <c r="AB118" s="44"/>
      <c r="AC118" s="45"/>
      <c r="AD118" s="45"/>
      <c r="AE118" s="45"/>
      <c r="AF118" s="46"/>
      <c r="AG118" s="44"/>
      <c r="AH118" s="45"/>
      <c r="AI118" s="45"/>
      <c r="AJ118" s="45"/>
      <c r="AK118" s="46"/>
      <c r="AL118" s="44"/>
      <c r="AM118" s="45"/>
      <c r="AN118" s="45"/>
      <c r="AO118" s="45"/>
      <c r="AP118" s="46"/>
      <c r="AQ118" s="44"/>
      <c r="AR118" s="45"/>
      <c r="AS118" s="45"/>
      <c r="AT118" s="45"/>
      <c r="AU118" s="46"/>
      <c r="AV118" s="44"/>
      <c r="AW118" s="45"/>
      <c r="AX118" s="45"/>
      <c r="AY118" s="45"/>
      <c r="AZ118" s="46"/>
      <c r="BA118" s="44"/>
      <c r="BB118" s="45"/>
      <c r="BC118" s="45"/>
      <c r="BD118" s="45"/>
      <c r="BE118" s="46"/>
      <c r="BF118" s="44"/>
      <c r="BG118" s="45"/>
      <c r="BH118" s="45"/>
      <c r="BI118" s="45"/>
      <c r="BJ118" s="46"/>
      <c r="BK118" s="44"/>
      <c r="BL118" s="45"/>
      <c r="BM118" s="45"/>
      <c r="BN118" s="45"/>
      <c r="BO118" s="46"/>
      <c r="BP118" s="44"/>
      <c r="BQ118" s="45"/>
      <c r="BR118" s="45"/>
      <c r="BS118" s="45"/>
      <c r="BT118" s="46"/>
      <c r="BU118" s="36">
        <f t="shared" si="11"/>
        <v>-44893</v>
      </c>
      <c r="BV118" s="37" t="str">
        <f t="shared" si="12"/>
        <v/>
      </c>
      <c r="BW118" s="37" t="str">
        <f t="shared" si="4"/>
        <v/>
      </c>
      <c r="BX118" s="37"/>
      <c r="BY118" s="48"/>
      <c r="BZ118" s="37" t="str">
        <f t="shared" si="5"/>
        <v/>
      </c>
      <c r="CA118" s="39"/>
      <c r="CB118" s="37" t="str">
        <f t="shared" si="13"/>
        <v/>
      </c>
      <c r="CC118" s="48"/>
      <c r="CD118" s="26"/>
    </row>
    <row r="119" ht="15.75" customHeight="1">
      <c r="B119" s="1"/>
      <c r="C119" s="2"/>
      <c r="D119" s="26"/>
      <c r="E119" s="28"/>
      <c r="F119" s="28"/>
      <c r="G119" s="29"/>
      <c r="H119" s="30"/>
      <c r="I119" s="29"/>
      <c r="J119" s="78"/>
      <c r="K119" s="91"/>
      <c r="L119" s="90"/>
      <c r="M119" s="44"/>
      <c r="N119" s="45"/>
      <c r="O119" s="45"/>
      <c r="P119" s="45"/>
      <c r="Q119" s="46"/>
      <c r="R119" s="44"/>
      <c r="S119" s="45"/>
      <c r="T119" s="45"/>
      <c r="U119" s="45"/>
      <c r="V119" s="46"/>
      <c r="W119" s="44"/>
      <c r="X119" s="45"/>
      <c r="Y119" s="45"/>
      <c r="Z119" s="45"/>
      <c r="AA119" s="46"/>
      <c r="AB119" s="44"/>
      <c r="AC119" s="45"/>
      <c r="AD119" s="45"/>
      <c r="AE119" s="45"/>
      <c r="AF119" s="46"/>
      <c r="AG119" s="44"/>
      <c r="AH119" s="45"/>
      <c r="AI119" s="45"/>
      <c r="AJ119" s="45"/>
      <c r="AK119" s="46"/>
      <c r="AL119" s="44"/>
      <c r="AM119" s="45"/>
      <c r="AN119" s="45"/>
      <c r="AO119" s="45"/>
      <c r="AP119" s="46"/>
      <c r="AQ119" s="44"/>
      <c r="AR119" s="45"/>
      <c r="AS119" s="45"/>
      <c r="AT119" s="45"/>
      <c r="AU119" s="46"/>
      <c r="AV119" s="44"/>
      <c r="AW119" s="45"/>
      <c r="AX119" s="45"/>
      <c r="AY119" s="45"/>
      <c r="AZ119" s="46"/>
      <c r="BA119" s="44"/>
      <c r="BB119" s="45"/>
      <c r="BC119" s="45"/>
      <c r="BD119" s="45"/>
      <c r="BE119" s="46"/>
      <c r="BF119" s="44"/>
      <c r="BG119" s="45"/>
      <c r="BH119" s="45"/>
      <c r="BI119" s="45"/>
      <c r="BJ119" s="46"/>
      <c r="BK119" s="44"/>
      <c r="BL119" s="45"/>
      <c r="BM119" s="45"/>
      <c r="BN119" s="45"/>
      <c r="BO119" s="46"/>
      <c r="BP119" s="44"/>
      <c r="BQ119" s="45"/>
      <c r="BR119" s="45"/>
      <c r="BS119" s="45"/>
      <c r="BT119" s="46"/>
      <c r="BU119" s="36">
        <f t="shared" si="11"/>
        <v>-44893</v>
      </c>
      <c r="BV119" s="37" t="str">
        <f t="shared" si="12"/>
        <v/>
      </c>
      <c r="BW119" s="37" t="str">
        <f t="shared" si="4"/>
        <v/>
      </c>
      <c r="BX119" s="37"/>
      <c r="BY119" s="48"/>
      <c r="BZ119" s="37" t="str">
        <f t="shared" si="5"/>
        <v/>
      </c>
      <c r="CA119" s="39"/>
      <c r="CB119" s="37" t="str">
        <f t="shared" si="13"/>
        <v/>
      </c>
      <c r="CC119" s="48"/>
      <c r="CD119" s="26"/>
    </row>
    <row r="120" ht="15.75" customHeight="1">
      <c r="B120" s="1"/>
      <c r="C120" s="2"/>
      <c r="D120" s="26"/>
      <c r="E120" s="28"/>
      <c r="F120" s="28"/>
      <c r="G120" s="29"/>
      <c r="H120" s="30"/>
      <c r="I120" s="29"/>
      <c r="J120" s="78"/>
      <c r="K120" s="91"/>
      <c r="L120" s="90"/>
      <c r="M120" s="44"/>
      <c r="N120" s="45"/>
      <c r="O120" s="45"/>
      <c r="P120" s="45"/>
      <c r="Q120" s="46"/>
      <c r="R120" s="44"/>
      <c r="S120" s="45"/>
      <c r="T120" s="45"/>
      <c r="U120" s="45"/>
      <c r="V120" s="46"/>
      <c r="W120" s="44"/>
      <c r="X120" s="45"/>
      <c r="Y120" s="45"/>
      <c r="Z120" s="45"/>
      <c r="AA120" s="46"/>
      <c r="AB120" s="44"/>
      <c r="AC120" s="45"/>
      <c r="AD120" s="45"/>
      <c r="AE120" s="45"/>
      <c r="AF120" s="46"/>
      <c r="AG120" s="44"/>
      <c r="AH120" s="45"/>
      <c r="AI120" s="45"/>
      <c r="AJ120" s="45"/>
      <c r="AK120" s="46"/>
      <c r="AL120" s="44"/>
      <c r="AM120" s="45"/>
      <c r="AN120" s="45"/>
      <c r="AO120" s="45"/>
      <c r="AP120" s="46"/>
      <c r="AQ120" s="44"/>
      <c r="AR120" s="45"/>
      <c r="AS120" s="45"/>
      <c r="AT120" s="45"/>
      <c r="AU120" s="46"/>
      <c r="AV120" s="44"/>
      <c r="AW120" s="45"/>
      <c r="AX120" s="45"/>
      <c r="AY120" s="45"/>
      <c r="AZ120" s="46"/>
      <c r="BA120" s="44"/>
      <c r="BB120" s="45"/>
      <c r="BC120" s="45"/>
      <c r="BD120" s="45"/>
      <c r="BE120" s="46"/>
      <c r="BF120" s="44"/>
      <c r="BG120" s="45"/>
      <c r="BH120" s="45"/>
      <c r="BI120" s="45"/>
      <c r="BJ120" s="46"/>
      <c r="BK120" s="44"/>
      <c r="BL120" s="45"/>
      <c r="BM120" s="45"/>
      <c r="BN120" s="45"/>
      <c r="BO120" s="46"/>
      <c r="BP120" s="44"/>
      <c r="BQ120" s="45"/>
      <c r="BR120" s="45"/>
      <c r="BS120" s="45"/>
      <c r="BT120" s="46"/>
      <c r="BU120" s="36">
        <f t="shared" si="11"/>
        <v>-44893</v>
      </c>
      <c r="BV120" s="37" t="str">
        <f t="shared" si="12"/>
        <v/>
      </c>
      <c r="BW120" s="37" t="str">
        <f t="shared" si="4"/>
        <v/>
      </c>
      <c r="BX120" s="37"/>
      <c r="BY120" s="48"/>
      <c r="BZ120" s="37" t="str">
        <f t="shared" si="5"/>
        <v/>
      </c>
      <c r="CA120" s="39"/>
      <c r="CB120" s="37" t="str">
        <f t="shared" si="13"/>
        <v/>
      </c>
      <c r="CC120" s="48"/>
      <c r="CD120" s="26"/>
    </row>
    <row r="121" ht="15.75" customHeight="1">
      <c r="B121" s="1"/>
      <c r="C121" s="2"/>
      <c r="D121" s="26"/>
      <c r="E121" s="28"/>
      <c r="F121" s="28"/>
      <c r="G121" s="29"/>
      <c r="H121" s="30"/>
      <c r="I121" s="29"/>
      <c r="J121" s="78"/>
      <c r="K121" s="91"/>
      <c r="L121" s="90"/>
      <c r="M121" s="44"/>
      <c r="N121" s="45"/>
      <c r="O121" s="45"/>
      <c r="P121" s="45"/>
      <c r="Q121" s="46"/>
      <c r="R121" s="44"/>
      <c r="S121" s="45"/>
      <c r="T121" s="45"/>
      <c r="U121" s="45"/>
      <c r="V121" s="46"/>
      <c r="W121" s="44"/>
      <c r="X121" s="45"/>
      <c r="Y121" s="45"/>
      <c r="Z121" s="45"/>
      <c r="AA121" s="46"/>
      <c r="AB121" s="44"/>
      <c r="AC121" s="45"/>
      <c r="AD121" s="45"/>
      <c r="AE121" s="45"/>
      <c r="AF121" s="46"/>
      <c r="AG121" s="44"/>
      <c r="AH121" s="45"/>
      <c r="AI121" s="45"/>
      <c r="AJ121" s="45"/>
      <c r="AK121" s="46"/>
      <c r="AL121" s="44"/>
      <c r="AM121" s="45"/>
      <c r="AN121" s="45"/>
      <c r="AO121" s="45"/>
      <c r="AP121" s="46"/>
      <c r="AQ121" s="44"/>
      <c r="AR121" s="45"/>
      <c r="AS121" s="45"/>
      <c r="AT121" s="45"/>
      <c r="AU121" s="46"/>
      <c r="AV121" s="44"/>
      <c r="AW121" s="45"/>
      <c r="AX121" s="45"/>
      <c r="AY121" s="45"/>
      <c r="AZ121" s="46"/>
      <c r="BA121" s="44"/>
      <c r="BB121" s="45"/>
      <c r="BC121" s="45"/>
      <c r="BD121" s="45"/>
      <c r="BE121" s="46"/>
      <c r="BF121" s="44"/>
      <c r="BG121" s="45"/>
      <c r="BH121" s="45"/>
      <c r="BI121" s="45"/>
      <c r="BJ121" s="46"/>
      <c r="BK121" s="44"/>
      <c r="BL121" s="45"/>
      <c r="BM121" s="45"/>
      <c r="BN121" s="45"/>
      <c r="BO121" s="46"/>
      <c r="BP121" s="44"/>
      <c r="BQ121" s="45"/>
      <c r="BR121" s="45"/>
      <c r="BS121" s="45"/>
      <c r="BT121" s="46"/>
      <c r="BU121" s="36">
        <f t="shared" si="11"/>
        <v>-44893</v>
      </c>
      <c r="BV121" s="37" t="str">
        <f t="shared" si="12"/>
        <v/>
      </c>
      <c r="BW121" s="37" t="str">
        <f t="shared" si="4"/>
        <v/>
      </c>
      <c r="BX121" s="37"/>
      <c r="BY121" s="48"/>
      <c r="BZ121" s="37" t="str">
        <f t="shared" si="5"/>
        <v/>
      </c>
      <c r="CA121" s="39"/>
      <c r="CB121" s="37" t="str">
        <f t="shared" si="13"/>
        <v/>
      </c>
      <c r="CC121" s="48"/>
      <c r="CD121" s="26"/>
    </row>
    <row r="122" ht="15.75" customHeight="1">
      <c r="B122" s="1"/>
      <c r="C122" s="2"/>
      <c r="D122" s="26"/>
      <c r="E122" s="28"/>
      <c r="F122" s="28"/>
      <c r="G122" s="29"/>
      <c r="H122" s="30"/>
      <c r="I122" s="29"/>
      <c r="J122" s="78"/>
      <c r="K122" s="91"/>
      <c r="L122" s="90"/>
      <c r="M122" s="44"/>
      <c r="N122" s="45"/>
      <c r="O122" s="45"/>
      <c r="P122" s="45"/>
      <c r="Q122" s="46"/>
      <c r="R122" s="44"/>
      <c r="S122" s="45"/>
      <c r="T122" s="45"/>
      <c r="U122" s="45"/>
      <c r="V122" s="46"/>
      <c r="W122" s="44"/>
      <c r="X122" s="45"/>
      <c r="Y122" s="45"/>
      <c r="Z122" s="45"/>
      <c r="AA122" s="46"/>
      <c r="AB122" s="44"/>
      <c r="AC122" s="45"/>
      <c r="AD122" s="45"/>
      <c r="AE122" s="45"/>
      <c r="AF122" s="46"/>
      <c r="AG122" s="44"/>
      <c r="AH122" s="45"/>
      <c r="AI122" s="45"/>
      <c r="AJ122" s="45"/>
      <c r="AK122" s="46"/>
      <c r="AL122" s="44"/>
      <c r="AM122" s="45"/>
      <c r="AN122" s="45"/>
      <c r="AO122" s="45"/>
      <c r="AP122" s="46"/>
      <c r="AQ122" s="44"/>
      <c r="AR122" s="45"/>
      <c r="AS122" s="45"/>
      <c r="AT122" s="45"/>
      <c r="AU122" s="46"/>
      <c r="AV122" s="44"/>
      <c r="AW122" s="45"/>
      <c r="AX122" s="45"/>
      <c r="AY122" s="45"/>
      <c r="AZ122" s="46"/>
      <c r="BA122" s="44"/>
      <c r="BB122" s="45"/>
      <c r="BC122" s="45"/>
      <c r="BD122" s="45"/>
      <c r="BE122" s="46"/>
      <c r="BF122" s="44"/>
      <c r="BG122" s="45"/>
      <c r="BH122" s="45"/>
      <c r="BI122" s="45"/>
      <c r="BJ122" s="46"/>
      <c r="BK122" s="44"/>
      <c r="BL122" s="45"/>
      <c r="BM122" s="45"/>
      <c r="BN122" s="45"/>
      <c r="BO122" s="46"/>
      <c r="BP122" s="44"/>
      <c r="BQ122" s="45"/>
      <c r="BR122" s="45"/>
      <c r="BS122" s="45"/>
      <c r="BT122" s="46"/>
      <c r="BU122" s="36">
        <f t="shared" si="11"/>
        <v>-44893</v>
      </c>
      <c r="BV122" s="37" t="str">
        <f t="shared" si="12"/>
        <v/>
      </c>
      <c r="BW122" s="37" t="str">
        <f t="shared" si="4"/>
        <v/>
      </c>
      <c r="BX122" s="37"/>
      <c r="BY122" s="48"/>
      <c r="BZ122" s="37" t="str">
        <f t="shared" si="5"/>
        <v/>
      </c>
      <c r="CA122" s="39"/>
      <c r="CB122" s="37" t="str">
        <f t="shared" si="13"/>
        <v/>
      </c>
      <c r="CC122" s="48"/>
      <c r="CD122" s="26"/>
    </row>
    <row r="123" ht="15.75" customHeight="1">
      <c r="B123" s="1"/>
      <c r="C123" s="2"/>
      <c r="D123" s="26"/>
      <c r="E123" s="28"/>
      <c r="F123" s="28"/>
      <c r="G123" s="29"/>
      <c r="H123" s="30"/>
      <c r="I123" s="29"/>
      <c r="J123" s="78"/>
      <c r="K123" s="91"/>
      <c r="L123" s="90"/>
      <c r="M123" s="44"/>
      <c r="N123" s="45"/>
      <c r="O123" s="45"/>
      <c r="P123" s="45"/>
      <c r="Q123" s="46"/>
      <c r="R123" s="44"/>
      <c r="S123" s="45"/>
      <c r="T123" s="45"/>
      <c r="U123" s="45"/>
      <c r="V123" s="46"/>
      <c r="W123" s="44"/>
      <c r="X123" s="45"/>
      <c r="Y123" s="45"/>
      <c r="Z123" s="45"/>
      <c r="AA123" s="46"/>
      <c r="AB123" s="44"/>
      <c r="AC123" s="45"/>
      <c r="AD123" s="45"/>
      <c r="AE123" s="45"/>
      <c r="AF123" s="46"/>
      <c r="AG123" s="44"/>
      <c r="AH123" s="45"/>
      <c r="AI123" s="45"/>
      <c r="AJ123" s="45"/>
      <c r="AK123" s="46"/>
      <c r="AL123" s="44"/>
      <c r="AM123" s="45"/>
      <c r="AN123" s="45"/>
      <c r="AO123" s="45"/>
      <c r="AP123" s="46"/>
      <c r="AQ123" s="44"/>
      <c r="AR123" s="45"/>
      <c r="AS123" s="45"/>
      <c r="AT123" s="45"/>
      <c r="AU123" s="46"/>
      <c r="AV123" s="44"/>
      <c r="AW123" s="45"/>
      <c r="AX123" s="45"/>
      <c r="AY123" s="45"/>
      <c r="AZ123" s="46"/>
      <c r="BA123" s="44"/>
      <c r="BB123" s="45"/>
      <c r="BC123" s="45"/>
      <c r="BD123" s="45"/>
      <c r="BE123" s="46"/>
      <c r="BF123" s="44"/>
      <c r="BG123" s="45"/>
      <c r="BH123" s="45"/>
      <c r="BI123" s="45"/>
      <c r="BJ123" s="46"/>
      <c r="BK123" s="44"/>
      <c r="BL123" s="45"/>
      <c r="BM123" s="45"/>
      <c r="BN123" s="45"/>
      <c r="BO123" s="46"/>
      <c r="BP123" s="44"/>
      <c r="BQ123" s="45"/>
      <c r="BR123" s="45"/>
      <c r="BS123" s="45"/>
      <c r="BT123" s="46"/>
      <c r="BU123" s="36">
        <f t="shared" si="11"/>
        <v>-44893</v>
      </c>
      <c r="BV123" s="37" t="str">
        <f t="shared" si="12"/>
        <v/>
      </c>
      <c r="BW123" s="37" t="str">
        <f t="shared" si="4"/>
        <v/>
      </c>
      <c r="BX123" s="37"/>
      <c r="BY123" s="48"/>
      <c r="BZ123" s="37" t="str">
        <f t="shared" si="5"/>
        <v/>
      </c>
      <c r="CA123" s="39"/>
      <c r="CB123" s="37" t="str">
        <f t="shared" si="13"/>
        <v/>
      </c>
      <c r="CC123" s="48"/>
      <c r="CD123" s="26"/>
    </row>
    <row r="124" ht="15.75" customHeight="1">
      <c r="B124" s="1"/>
      <c r="C124" s="2"/>
      <c r="BU124" s="1"/>
    </row>
    <row r="125" ht="15.75" customHeight="1">
      <c r="B125" s="1"/>
      <c r="C125" s="2"/>
      <c r="BU125" s="1"/>
    </row>
    <row r="126" ht="15.75" customHeight="1">
      <c r="B126" s="1"/>
      <c r="C126" s="2"/>
      <c r="BU126" s="1"/>
    </row>
    <row r="127" ht="15.75" customHeight="1">
      <c r="B127" s="1"/>
      <c r="C127" s="2"/>
      <c r="BU127" s="1"/>
    </row>
    <row r="128" ht="15.75" customHeight="1">
      <c r="B128" s="1"/>
      <c r="C128" s="2"/>
      <c r="BU128" s="1"/>
    </row>
    <row r="129" ht="15.75" customHeight="1">
      <c r="B129" s="1"/>
      <c r="C129" s="2"/>
      <c r="BU129" s="1"/>
    </row>
    <row r="130" ht="15.75" customHeight="1">
      <c r="B130" s="1"/>
      <c r="C130" s="2"/>
      <c r="BU130" s="1"/>
    </row>
    <row r="131" ht="15.75" customHeight="1">
      <c r="B131" s="1"/>
      <c r="C131" s="2"/>
      <c r="BU131" s="1"/>
    </row>
    <row r="132" ht="15.75" customHeight="1">
      <c r="B132" s="1"/>
      <c r="C132" s="2"/>
      <c r="BU132" s="1"/>
    </row>
    <row r="133" ht="15.75" customHeight="1">
      <c r="B133" s="1"/>
      <c r="C133" s="2"/>
      <c r="BU133" s="1"/>
    </row>
    <row r="134" ht="15.75" customHeight="1">
      <c r="B134" s="1"/>
      <c r="C134" s="2"/>
      <c r="BU134" s="1"/>
    </row>
    <row r="135" ht="15.75" customHeight="1">
      <c r="B135" s="1"/>
      <c r="C135" s="2"/>
      <c r="BU135" s="1"/>
    </row>
    <row r="136" ht="15.75" customHeight="1">
      <c r="B136" s="1"/>
      <c r="C136" s="2"/>
      <c r="BU136" s="1"/>
    </row>
    <row r="137" ht="15.75" customHeight="1">
      <c r="B137" s="1"/>
      <c r="C137" s="2"/>
      <c r="BU137" s="1"/>
    </row>
    <row r="138" ht="15.75" customHeight="1">
      <c r="B138" s="1"/>
      <c r="C138" s="2"/>
      <c r="BU138" s="1"/>
    </row>
    <row r="139" ht="15.75" customHeight="1">
      <c r="B139" s="1"/>
      <c r="C139" s="2"/>
      <c r="BU139" s="1"/>
    </row>
    <row r="140" ht="15.75" customHeight="1">
      <c r="B140" s="1"/>
      <c r="C140" s="2"/>
      <c r="BU140" s="1"/>
    </row>
    <row r="141" ht="15.75" customHeight="1">
      <c r="B141" s="1"/>
      <c r="C141" s="2"/>
      <c r="BU141" s="1"/>
    </row>
    <row r="142" ht="15.75" customHeight="1">
      <c r="B142" s="1"/>
      <c r="C142" s="2"/>
      <c r="BU142" s="1"/>
    </row>
    <row r="143" ht="15.75" customHeight="1">
      <c r="B143" s="1"/>
      <c r="C143" s="2"/>
      <c r="BU143" s="1"/>
    </row>
    <row r="144" ht="15.75" customHeight="1">
      <c r="B144" s="1"/>
      <c r="C144" s="2"/>
      <c r="BU144" s="1"/>
    </row>
    <row r="145" ht="15.75" customHeight="1">
      <c r="B145" s="1"/>
      <c r="C145" s="2"/>
      <c r="BU145" s="1"/>
    </row>
    <row r="146" ht="15.75" customHeight="1">
      <c r="B146" s="1"/>
      <c r="C146" s="2"/>
      <c r="BU146" s="1"/>
    </row>
    <row r="147" ht="15.75" customHeight="1">
      <c r="B147" s="1"/>
      <c r="C147" s="2"/>
      <c r="BU147" s="1"/>
    </row>
    <row r="148" ht="15.75" customHeight="1">
      <c r="B148" s="1"/>
      <c r="C148" s="2"/>
      <c r="BU148" s="1"/>
    </row>
    <row r="149" ht="15.75" customHeight="1">
      <c r="B149" s="1"/>
      <c r="C149" s="2"/>
      <c r="BU149" s="1"/>
    </row>
    <row r="150" ht="15.75" customHeight="1">
      <c r="B150" s="1"/>
      <c r="C150" s="2"/>
      <c r="BU150" s="1"/>
    </row>
    <row r="151" ht="15.75" customHeight="1">
      <c r="B151" s="1"/>
      <c r="C151" s="2"/>
      <c r="BU151" s="1"/>
    </row>
    <row r="152" ht="15.75" customHeight="1">
      <c r="B152" s="1"/>
      <c r="C152" s="2"/>
      <c r="BU152" s="1"/>
    </row>
    <row r="153" ht="15.75" customHeight="1">
      <c r="B153" s="1"/>
      <c r="C153" s="2"/>
      <c r="BU153" s="1"/>
    </row>
    <row r="154" ht="15.75" customHeight="1">
      <c r="B154" s="1"/>
      <c r="C154" s="2"/>
      <c r="BU154" s="1"/>
    </row>
    <row r="155" ht="15.75" customHeight="1">
      <c r="B155" s="1"/>
      <c r="C155" s="2"/>
      <c r="BU155" s="1"/>
    </row>
    <row r="156" ht="15.75" customHeight="1">
      <c r="B156" s="1"/>
      <c r="C156" s="2"/>
      <c r="BU156" s="1"/>
    </row>
    <row r="157" ht="15.75" customHeight="1">
      <c r="B157" s="1"/>
      <c r="C157" s="2"/>
      <c r="BU157" s="1"/>
    </row>
    <row r="158" ht="15.75" customHeight="1">
      <c r="B158" s="1"/>
      <c r="C158" s="2"/>
      <c r="BU158" s="1"/>
    </row>
    <row r="159" ht="15.75" customHeight="1">
      <c r="B159" s="1"/>
      <c r="C159" s="2"/>
      <c r="BU159" s="1"/>
    </row>
    <row r="160" ht="15.75" customHeight="1">
      <c r="B160" s="1"/>
      <c r="C160" s="2"/>
      <c r="BU160" s="1"/>
    </row>
    <row r="161" ht="15.75" customHeight="1">
      <c r="B161" s="1"/>
      <c r="C161" s="2"/>
      <c r="BU161" s="1"/>
    </row>
    <row r="162" ht="15.75" customHeight="1">
      <c r="B162" s="1"/>
      <c r="C162" s="2"/>
      <c r="BU162" s="1"/>
    </row>
    <row r="163" ht="15.75" customHeight="1">
      <c r="B163" s="1"/>
      <c r="C163" s="2"/>
      <c r="BU163" s="1"/>
    </row>
    <row r="164" ht="15.75" customHeight="1">
      <c r="B164" s="1"/>
      <c r="C164" s="2"/>
      <c r="BU164" s="1"/>
    </row>
    <row r="165" ht="15.75" customHeight="1">
      <c r="B165" s="1"/>
      <c r="C165" s="2"/>
      <c r="BU165" s="1"/>
    </row>
    <row r="166" ht="15.75" customHeight="1">
      <c r="B166" s="1"/>
      <c r="C166" s="2"/>
      <c r="BU166" s="1"/>
    </row>
    <row r="167" ht="15.75" customHeight="1">
      <c r="B167" s="1"/>
      <c r="C167" s="2"/>
      <c r="BU167" s="1"/>
    </row>
    <row r="168" ht="15.75" customHeight="1">
      <c r="B168" s="1"/>
      <c r="C168" s="2"/>
      <c r="BU168" s="1"/>
    </row>
    <row r="169" ht="15.75" customHeight="1">
      <c r="B169" s="1"/>
      <c r="C169" s="2"/>
      <c r="BU169" s="1"/>
    </row>
    <row r="170" ht="15.75" customHeight="1">
      <c r="B170" s="1"/>
      <c r="C170" s="2"/>
      <c r="BU170" s="1"/>
    </row>
    <row r="171" ht="15.75" customHeight="1">
      <c r="B171" s="1"/>
      <c r="C171" s="2"/>
      <c r="BU171" s="1"/>
    </row>
    <row r="172" ht="15.75" customHeight="1">
      <c r="B172" s="1"/>
      <c r="C172" s="2"/>
      <c r="BU172" s="1"/>
    </row>
    <row r="173" ht="15.75" customHeight="1">
      <c r="B173" s="1"/>
      <c r="C173" s="2"/>
      <c r="BU173" s="1"/>
    </row>
    <row r="174" ht="15.75" customHeight="1">
      <c r="B174" s="1"/>
      <c r="C174" s="2"/>
      <c r="BU174" s="1"/>
    </row>
    <row r="175" ht="15.75" customHeight="1">
      <c r="B175" s="1"/>
      <c r="C175" s="2"/>
      <c r="BU175" s="1"/>
    </row>
    <row r="176" ht="15.75" customHeight="1">
      <c r="B176" s="1"/>
      <c r="C176" s="2"/>
      <c r="BU176" s="1"/>
    </row>
    <row r="177" ht="15.75" customHeight="1">
      <c r="B177" s="1"/>
      <c r="C177" s="2"/>
      <c r="BU177" s="1"/>
    </row>
    <row r="178" ht="15.75" customHeight="1">
      <c r="B178" s="1"/>
      <c r="C178" s="2"/>
      <c r="BU178" s="1"/>
    </row>
    <row r="179" ht="15.75" customHeight="1">
      <c r="B179" s="1"/>
      <c r="C179" s="2"/>
      <c r="BU179" s="1"/>
    </row>
    <row r="180" ht="15.75" customHeight="1">
      <c r="B180" s="1"/>
      <c r="C180" s="2"/>
      <c r="BU180" s="1"/>
    </row>
    <row r="181" ht="15.75" customHeight="1">
      <c r="B181" s="1"/>
      <c r="C181" s="2"/>
      <c r="BU181" s="1"/>
    </row>
    <row r="182" ht="15.75" customHeight="1">
      <c r="B182" s="1"/>
      <c r="C182" s="2"/>
      <c r="BU182" s="1"/>
    </row>
    <row r="183" ht="15.75" customHeight="1">
      <c r="B183" s="1"/>
      <c r="C183" s="2"/>
      <c r="BU183" s="1"/>
    </row>
    <row r="184" ht="15.75" customHeight="1">
      <c r="B184" s="1"/>
      <c r="C184" s="2"/>
      <c r="BU184" s="1"/>
    </row>
    <row r="185" ht="15.75" customHeight="1">
      <c r="B185" s="1"/>
      <c r="C185" s="2"/>
      <c r="BU185" s="1"/>
    </row>
    <row r="186" ht="15.75" customHeight="1">
      <c r="B186" s="1"/>
      <c r="C186" s="2"/>
      <c r="BU186" s="1"/>
    </row>
    <row r="187" ht="15.75" customHeight="1">
      <c r="B187" s="1"/>
      <c r="C187" s="2"/>
      <c r="BU187" s="1"/>
    </row>
    <row r="188" ht="15.75" customHeight="1">
      <c r="B188" s="1"/>
      <c r="C188" s="2"/>
      <c r="BU188" s="1"/>
    </row>
    <row r="189" ht="15.75" customHeight="1">
      <c r="B189" s="1"/>
      <c r="C189" s="2"/>
      <c r="BU189" s="1"/>
    </row>
    <row r="190" ht="15.75" customHeight="1">
      <c r="B190" s="1"/>
      <c r="C190" s="2"/>
      <c r="BU190" s="1"/>
    </row>
    <row r="191" ht="15.75" customHeight="1">
      <c r="B191" s="1"/>
      <c r="C191" s="2"/>
      <c r="BU191" s="1"/>
    </row>
    <row r="192" ht="15.75" customHeight="1">
      <c r="B192" s="1"/>
      <c r="C192" s="2"/>
      <c r="BU192" s="1"/>
    </row>
    <row r="193" ht="15.75" customHeight="1">
      <c r="B193" s="1"/>
      <c r="C193" s="2"/>
      <c r="BU193" s="1"/>
    </row>
    <row r="194" ht="15.75" customHeight="1">
      <c r="B194" s="1"/>
      <c r="C194" s="2"/>
      <c r="BU194" s="1"/>
    </row>
    <row r="195" ht="15.75" customHeight="1">
      <c r="B195" s="1"/>
      <c r="C195" s="2"/>
      <c r="BU195" s="1"/>
    </row>
    <row r="196" ht="15.75" customHeight="1">
      <c r="B196" s="1"/>
      <c r="C196" s="2"/>
      <c r="BU196" s="1"/>
    </row>
    <row r="197" ht="15.75" customHeight="1">
      <c r="B197" s="1"/>
      <c r="C197" s="2"/>
      <c r="BU197" s="1"/>
    </row>
    <row r="198" ht="15.75" customHeight="1">
      <c r="B198" s="1"/>
      <c r="C198" s="2"/>
      <c r="BU198" s="1"/>
    </row>
    <row r="199" ht="15.75" customHeight="1">
      <c r="B199" s="1"/>
      <c r="C199" s="2"/>
      <c r="BU199" s="1"/>
    </row>
    <row r="200" ht="15.75" customHeight="1">
      <c r="B200" s="1"/>
      <c r="C200" s="2"/>
      <c r="BU200" s="1"/>
    </row>
    <row r="201" ht="15.75" customHeight="1">
      <c r="B201" s="1"/>
      <c r="C201" s="2"/>
      <c r="BU201" s="1"/>
    </row>
    <row r="202" ht="15.75" customHeight="1">
      <c r="B202" s="1"/>
      <c r="C202" s="2"/>
      <c r="BU202" s="1"/>
    </row>
    <row r="203" ht="15.75" customHeight="1">
      <c r="B203" s="1"/>
      <c r="C203" s="2"/>
      <c r="BU203" s="1"/>
    </row>
    <row r="204" ht="15.75" customHeight="1">
      <c r="B204" s="1"/>
      <c r="C204" s="2"/>
      <c r="BU204" s="1"/>
    </row>
    <row r="205" ht="15.75" customHeight="1">
      <c r="B205" s="1"/>
      <c r="C205" s="2"/>
      <c r="BU205" s="1"/>
    </row>
    <row r="206" ht="15.75" customHeight="1">
      <c r="B206" s="1"/>
      <c r="C206" s="2"/>
      <c r="BU206" s="1"/>
    </row>
    <row r="207" ht="15.75" customHeight="1">
      <c r="B207" s="1"/>
      <c r="C207" s="2"/>
      <c r="BU207" s="1"/>
    </row>
    <row r="208" ht="15.75" customHeight="1">
      <c r="B208" s="1"/>
      <c r="C208" s="2"/>
      <c r="BU208" s="1"/>
    </row>
    <row r="209" ht="15.75" customHeight="1">
      <c r="B209" s="1"/>
      <c r="C209" s="2"/>
      <c r="BU209" s="1"/>
    </row>
    <row r="210" ht="15.75" customHeight="1">
      <c r="B210" s="1"/>
      <c r="C210" s="2"/>
      <c r="BU210" s="1"/>
    </row>
    <row r="211" ht="15.75" customHeight="1">
      <c r="B211" s="1"/>
      <c r="C211" s="2"/>
      <c r="BU211" s="1"/>
    </row>
    <row r="212" ht="15.75" customHeight="1">
      <c r="B212" s="1"/>
      <c r="C212" s="2"/>
      <c r="BU212" s="1"/>
    </row>
    <row r="213" ht="15.75" customHeight="1">
      <c r="B213" s="1"/>
      <c r="C213" s="2"/>
      <c r="BU213" s="1"/>
    </row>
    <row r="214" ht="15.75" customHeight="1">
      <c r="B214" s="1"/>
      <c r="C214" s="2"/>
      <c r="BU214" s="1"/>
    </row>
    <row r="215" ht="15.75" customHeight="1">
      <c r="B215" s="1"/>
      <c r="C215" s="2"/>
      <c r="BU215" s="1"/>
    </row>
    <row r="216" ht="15.75" customHeight="1">
      <c r="B216" s="1"/>
      <c r="C216" s="2"/>
      <c r="BU216" s="1"/>
    </row>
    <row r="217" ht="15.75" customHeight="1">
      <c r="B217" s="1"/>
      <c r="C217" s="2"/>
      <c r="BU217" s="1"/>
    </row>
    <row r="218" ht="15.75" customHeight="1">
      <c r="B218" s="1"/>
      <c r="C218" s="2"/>
      <c r="BU218" s="1"/>
    </row>
    <row r="219" ht="15.75" customHeight="1">
      <c r="B219" s="1"/>
      <c r="C219" s="2"/>
      <c r="BU219" s="1"/>
    </row>
    <row r="220" ht="15.75" customHeight="1">
      <c r="B220" s="1"/>
      <c r="C220" s="2"/>
      <c r="BU220" s="1"/>
    </row>
    <row r="221" ht="15.75" customHeight="1">
      <c r="B221" s="1"/>
      <c r="C221" s="2"/>
      <c r="BU221" s="1"/>
    </row>
    <row r="222" ht="15.75" customHeight="1">
      <c r="B222" s="1"/>
      <c r="C222" s="2"/>
      <c r="BU222" s="1"/>
    </row>
    <row r="223" ht="15.75" customHeight="1">
      <c r="B223" s="1"/>
      <c r="C223" s="2"/>
      <c r="BU223" s="1"/>
    </row>
    <row r="224" ht="15.75" customHeight="1">
      <c r="B224" s="1"/>
      <c r="C224" s="2"/>
      <c r="BU224" s="1"/>
    </row>
    <row r="225" ht="15.75" customHeight="1">
      <c r="B225" s="1"/>
      <c r="C225" s="2"/>
      <c r="BU225" s="1"/>
    </row>
    <row r="226" ht="15.75" customHeight="1">
      <c r="B226" s="1"/>
      <c r="C226" s="2"/>
      <c r="BU226" s="1"/>
    </row>
    <row r="227" ht="15.75" customHeight="1">
      <c r="B227" s="1"/>
      <c r="C227" s="2"/>
      <c r="BU227" s="1"/>
    </row>
    <row r="228" ht="15.75" customHeight="1">
      <c r="B228" s="1"/>
      <c r="C228" s="2"/>
      <c r="BU228" s="1"/>
    </row>
    <row r="229" ht="15.75" customHeight="1">
      <c r="B229" s="1"/>
      <c r="C229" s="2"/>
      <c r="BU229" s="1"/>
    </row>
    <row r="230" ht="15.75" customHeight="1">
      <c r="B230" s="1"/>
      <c r="C230" s="2"/>
      <c r="BU230" s="1"/>
    </row>
    <row r="231" ht="15.75" customHeight="1">
      <c r="B231" s="1"/>
      <c r="C231" s="2"/>
      <c r="BU231" s="1"/>
    </row>
    <row r="232" ht="15.75" customHeight="1">
      <c r="B232" s="1"/>
      <c r="C232" s="2"/>
      <c r="BU232" s="1"/>
    </row>
    <row r="233" ht="15.75" customHeight="1">
      <c r="B233" s="1"/>
      <c r="C233" s="2"/>
      <c r="BU233" s="1"/>
    </row>
    <row r="234" ht="15.75" customHeight="1">
      <c r="B234" s="1"/>
      <c r="C234" s="2"/>
      <c r="BU234" s="1"/>
    </row>
    <row r="235" ht="15.75" customHeight="1">
      <c r="B235" s="1"/>
      <c r="C235" s="2"/>
      <c r="BU235" s="1"/>
    </row>
    <row r="236" ht="15.75" customHeight="1">
      <c r="B236" s="1"/>
      <c r="C236" s="2"/>
      <c r="BU236" s="1"/>
    </row>
    <row r="237" ht="15.75" customHeight="1">
      <c r="B237" s="1"/>
      <c r="C237" s="2"/>
      <c r="BU237" s="1"/>
    </row>
    <row r="238" ht="15.75" customHeight="1">
      <c r="B238" s="1"/>
      <c r="C238" s="2"/>
      <c r="BU238" s="1"/>
    </row>
    <row r="239" ht="15.75" customHeight="1">
      <c r="B239" s="1"/>
      <c r="C239" s="2"/>
      <c r="BU239" s="1"/>
    </row>
    <row r="240" ht="15.75" customHeight="1">
      <c r="B240" s="1"/>
      <c r="C240" s="2"/>
      <c r="BU240" s="1"/>
    </row>
    <row r="241" ht="15.75" customHeight="1">
      <c r="B241" s="1"/>
      <c r="C241" s="2"/>
      <c r="BU241" s="1"/>
    </row>
    <row r="242" ht="15.75" customHeight="1">
      <c r="B242" s="1"/>
      <c r="C242" s="2"/>
      <c r="BU242" s="1"/>
    </row>
    <row r="243" ht="15.75" customHeight="1">
      <c r="B243" s="1"/>
      <c r="C243" s="2"/>
      <c r="BU243" s="1"/>
    </row>
    <row r="244" ht="15.75" customHeight="1">
      <c r="B244" s="1"/>
      <c r="C244" s="2"/>
      <c r="BU244" s="1"/>
    </row>
    <row r="245" ht="15.75" customHeight="1">
      <c r="B245" s="1"/>
      <c r="C245" s="2"/>
      <c r="BU245" s="1"/>
    </row>
    <row r="246" ht="15.75" customHeight="1">
      <c r="B246" s="1"/>
      <c r="C246" s="2"/>
      <c r="BU246" s="1"/>
    </row>
    <row r="247" ht="15.75" customHeight="1">
      <c r="B247" s="1"/>
      <c r="C247" s="2"/>
      <c r="BU247" s="1"/>
    </row>
    <row r="248" ht="15.75" customHeight="1">
      <c r="B248" s="1"/>
      <c r="C248" s="2"/>
      <c r="BU248" s="1"/>
    </row>
    <row r="249" ht="15.75" customHeight="1">
      <c r="B249" s="1"/>
      <c r="C249" s="2"/>
      <c r="BU249" s="1"/>
    </row>
    <row r="250" ht="15.75" customHeight="1">
      <c r="B250" s="1"/>
      <c r="C250" s="2"/>
      <c r="BU250" s="1"/>
    </row>
    <row r="251" ht="15.75" customHeight="1">
      <c r="B251" s="1"/>
      <c r="C251" s="2"/>
      <c r="BU251" s="1"/>
    </row>
    <row r="252" ht="15.75" customHeight="1">
      <c r="B252" s="1"/>
      <c r="C252" s="2"/>
      <c r="BU252" s="1"/>
    </row>
    <row r="253" ht="15.75" customHeight="1">
      <c r="B253" s="1"/>
      <c r="C253" s="2"/>
      <c r="BU253" s="1"/>
    </row>
    <row r="254" ht="15.75" customHeight="1">
      <c r="B254" s="1"/>
      <c r="C254" s="2"/>
      <c r="BU254" s="1"/>
    </row>
    <row r="255" ht="15.75" customHeight="1">
      <c r="B255" s="1"/>
      <c r="C255" s="2"/>
      <c r="BU255" s="1"/>
    </row>
    <row r="256" ht="15.75" customHeight="1">
      <c r="B256" s="1"/>
      <c r="C256" s="2"/>
      <c r="BU256" s="1"/>
    </row>
    <row r="257" ht="15.75" customHeight="1">
      <c r="B257" s="1"/>
      <c r="C257" s="2"/>
      <c r="BU257" s="1"/>
    </row>
    <row r="258" ht="15.75" customHeight="1">
      <c r="B258" s="1"/>
      <c r="C258" s="2"/>
      <c r="BU258" s="1"/>
    </row>
    <row r="259" ht="15.75" customHeight="1">
      <c r="B259" s="1"/>
      <c r="C259" s="2"/>
      <c r="BU259" s="1"/>
    </row>
    <row r="260" ht="15.75" customHeight="1">
      <c r="B260" s="1"/>
      <c r="C260" s="2"/>
      <c r="BU260" s="1"/>
    </row>
    <row r="261" ht="15.75" customHeight="1">
      <c r="B261" s="1"/>
      <c r="C261" s="2"/>
      <c r="BU261" s="1"/>
    </row>
    <row r="262" ht="15.75" customHeight="1">
      <c r="B262" s="1"/>
      <c r="C262" s="2"/>
      <c r="BU262" s="1"/>
    </row>
    <row r="263" ht="15.75" customHeight="1">
      <c r="B263" s="1"/>
      <c r="C263" s="2"/>
      <c r="BU263" s="1"/>
    </row>
    <row r="264" ht="15.75" customHeight="1">
      <c r="B264" s="1"/>
      <c r="C264" s="2"/>
      <c r="BU264" s="1"/>
    </row>
    <row r="265" ht="15.75" customHeight="1">
      <c r="B265" s="1"/>
      <c r="C265" s="2"/>
      <c r="BU265" s="1"/>
    </row>
    <row r="266" ht="15.75" customHeight="1">
      <c r="B266" s="1"/>
      <c r="C266" s="2"/>
      <c r="BU266" s="1"/>
    </row>
    <row r="267" ht="15.75" customHeight="1">
      <c r="B267" s="1"/>
      <c r="C267" s="2"/>
      <c r="BU267" s="1"/>
    </row>
    <row r="268" ht="15.75" customHeight="1">
      <c r="B268" s="1"/>
      <c r="C268" s="2"/>
      <c r="BU268" s="1"/>
    </row>
    <row r="269" ht="15.75" customHeight="1">
      <c r="B269" s="1"/>
      <c r="C269" s="2"/>
      <c r="BU269" s="1"/>
    </row>
    <row r="270" ht="15.75" customHeight="1">
      <c r="B270" s="1"/>
      <c r="C270" s="2"/>
      <c r="BU270" s="1"/>
    </row>
    <row r="271" ht="15.75" customHeight="1">
      <c r="B271" s="1"/>
      <c r="C271" s="2"/>
      <c r="BU271" s="1"/>
    </row>
    <row r="272" ht="15.75" customHeight="1">
      <c r="B272" s="1"/>
      <c r="C272" s="2"/>
      <c r="BU272" s="1"/>
    </row>
    <row r="273" ht="15.75" customHeight="1">
      <c r="B273" s="1"/>
      <c r="C273" s="2"/>
      <c r="BU273" s="1"/>
    </row>
    <row r="274" ht="15.75" customHeight="1">
      <c r="B274" s="1"/>
      <c r="C274" s="2"/>
      <c r="BU274" s="1"/>
    </row>
    <row r="275" ht="15.75" customHeight="1">
      <c r="B275" s="1"/>
      <c r="C275" s="2"/>
      <c r="BU275" s="1"/>
    </row>
    <row r="276" ht="15.75" customHeight="1">
      <c r="B276" s="1"/>
      <c r="C276" s="2"/>
      <c r="BU276" s="1"/>
    </row>
    <row r="277" ht="15.75" customHeight="1">
      <c r="B277" s="1"/>
      <c r="C277" s="2"/>
      <c r="BU277" s="1"/>
    </row>
    <row r="278" ht="15.75" customHeight="1">
      <c r="B278" s="1"/>
      <c r="C278" s="2"/>
      <c r="BU278" s="1"/>
    </row>
    <row r="279" ht="15.75" customHeight="1">
      <c r="B279" s="1"/>
      <c r="C279" s="2"/>
      <c r="BU279" s="1"/>
    </row>
    <row r="280" ht="15.75" customHeight="1">
      <c r="B280" s="1"/>
      <c r="C280" s="2"/>
      <c r="BU280" s="1"/>
    </row>
    <row r="281" ht="15.75" customHeight="1">
      <c r="B281" s="1"/>
      <c r="C281" s="2"/>
      <c r="BU281" s="1"/>
    </row>
    <row r="282" ht="15.75" customHeight="1">
      <c r="B282" s="1"/>
      <c r="C282" s="2"/>
      <c r="BU282" s="1"/>
    </row>
    <row r="283" ht="15.75" customHeight="1">
      <c r="B283" s="1"/>
      <c r="C283" s="2"/>
      <c r="BU283" s="1"/>
    </row>
    <row r="284" ht="15.75" customHeight="1">
      <c r="B284" s="1"/>
      <c r="C284" s="2"/>
      <c r="BU284" s="1"/>
    </row>
    <row r="285" ht="15.75" customHeight="1">
      <c r="B285" s="1"/>
      <c r="C285" s="2"/>
      <c r="BU285" s="1"/>
    </row>
    <row r="286" ht="15.75" customHeight="1">
      <c r="B286" s="1"/>
      <c r="C286" s="2"/>
      <c r="BU286" s="1"/>
    </row>
    <row r="287" ht="15.75" customHeight="1">
      <c r="B287" s="1"/>
      <c r="C287" s="2"/>
      <c r="BU287" s="1"/>
    </row>
    <row r="288" ht="15.75" customHeight="1">
      <c r="B288" s="1"/>
      <c r="C288" s="2"/>
      <c r="BU288" s="1"/>
    </row>
    <row r="289" ht="15.75" customHeight="1">
      <c r="B289" s="1"/>
      <c r="C289" s="2"/>
      <c r="BU289" s="1"/>
    </row>
    <row r="290" ht="15.75" customHeight="1">
      <c r="B290" s="1"/>
      <c r="C290" s="2"/>
      <c r="BU290" s="1"/>
    </row>
    <row r="291" ht="15.75" customHeight="1">
      <c r="B291" s="1"/>
      <c r="C291" s="2"/>
      <c r="BU291" s="1"/>
    </row>
    <row r="292" ht="15.75" customHeight="1">
      <c r="B292" s="1"/>
      <c r="C292" s="2"/>
      <c r="BU292" s="1"/>
    </row>
    <row r="293" ht="15.75" customHeight="1">
      <c r="B293" s="1"/>
      <c r="C293" s="2"/>
      <c r="BU293" s="1"/>
    </row>
    <row r="294" ht="15.75" customHeight="1">
      <c r="B294" s="1"/>
      <c r="C294" s="2"/>
      <c r="BU294" s="1"/>
    </row>
    <row r="295" ht="15.75" customHeight="1">
      <c r="B295" s="1"/>
      <c r="C295" s="2"/>
      <c r="BU295" s="1"/>
    </row>
    <row r="296" ht="15.75" customHeight="1">
      <c r="B296" s="1"/>
      <c r="C296" s="2"/>
      <c r="BU296" s="1"/>
    </row>
    <row r="297" ht="15.75" customHeight="1">
      <c r="B297" s="1"/>
      <c r="C297" s="2"/>
      <c r="BU297" s="1"/>
    </row>
    <row r="298" ht="15.75" customHeight="1">
      <c r="B298" s="1"/>
      <c r="C298" s="2"/>
      <c r="BU298" s="1"/>
    </row>
    <row r="299" ht="15.75" customHeight="1">
      <c r="B299" s="1"/>
      <c r="C299" s="2"/>
      <c r="BU299" s="1"/>
    </row>
    <row r="300" ht="15.75" customHeight="1">
      <c r="B300" s="1"/>
      <c r="C300" s="2"/>
      <c r="BU300" s="1"/>
    </row>
    <row r="301" ht="15.75" customHeight="1">
      <c r="B301" s="1"/>
      <c r="C301" s="2"/>
      <c r="BU301" s="1"/>
    </row>
    <row r="302" ht="15.75" customHeight="1">
      <c r="B302" s="1"/>
      <c r="C302" s="2"/>
      <c r="BU302" s="1"/>
    </row>
    <row r="303" ht="15.75" customHeight="1">
      <c r="B303" s="1"/>
      <c r="C303" s="2"/>
      <c r="BU303" s="1"/>
    </row>
    <row r="304" ht="15.75" customHeight="1">
      <c r="B304" s="1"/>
      <c r="C304" s="2"/>
      <c r="BU304" s="1"/>
    </row>
    <row r="305" ht="15.75" customHeight="1">
      <c r="B305" s="1"/>
      <c r="C305" s="2"/>
      <c r="BU305" s="1"/>
    </row>
    <row r="306" ht="15.75" customHeight="1">
      <c r="B306" s="1"/>
      <c r="C306" s="2"/>
      <c r="BU306" s="1"/>
    </row>
    <row r="307" ht="15.75" customHeight="1">
      <c r="B307" s="1"/>
      <c r="C307" s="2"/>
      <c r="BU307" s="1"/>
    </row>
    <row r="308" ht="15.75" customHeight="1">
      <c r="B308" s="1"/>
      <c r="C308" s="2"/>
      <c r="BU308" s="1"/>
    </row>
    <row r="309" ht="15.75" customHeight="1">
      <c r="B309" s="1"/>
      <c r="C309" s="2"/>
      <c r="BU309" s="1"/>
    </row>
    <row r="310" ht="15.75" customHeight="1">
      <c r="B310" s="1"/>
      <c r="C310" s="2"/>
      <c r="BU310" s="1"/>
    </row>
    <row r="311" ht="15.75" customHeight="1">
      <c r="B311" s="1"/>
      <c r="C311" s="2"/>
      <c r="BU311" s="1"/>
    </row>
    <row r="312" ht="15.75" customHeight="1">
      <c r="B312" s="1"/>
      <c r="C312" s="2"/>
      <c r="BU312" s="1"/>
    </row>
    <row r="313" ht="15.75" customHeight="1">
      <c r="B313" s="1"/>
      <c r="C313" s="2"/>
      <c r="BU313" s="1"/>
    </row>
    <row r="314" ht="15.75" customHeight="1">
      <c r="B314" s="1"/>
      <c r="C314" s="2"/>
      <c r="BU314" s="1"/>
    </row>
    <row r="315" ht="15.75" customHeight="1">
      <c r="B315" s="1"/>
      <c r="C315" s="2"/>
      <c r="BU315" s="1"/>
    </row>
    <row r="316" ht="15.75" customHeight="1">
      <c r="B316" s="1"/>
      <c r="C316" s="2"/>
      <c r="BU316" s="1"/>
    </row>
    <row r="317" ht="15.75" customHeight="1">
      <c r="B317" s="1"/>
      <c r="C317" s="2"/>
      <c r="BU317" s="1"/>
    </row>
    <row r="318" ht="15.75" customHeight="1">
      <c r="B318" s="1"/>
      <c r="C318" s="2"/>
      <c r="BU318" s="1"/>
    </row>
    <row r="319" ht="15.75" customHeight="1">
      <c r="B319" s="1"/>
      <c r="C319" s="2"/>
      <c r="BU319" s="1"/>
    </row>
    <row r="320" ht="15.75" customHeight="1">
      <c r="B320" s="1"/>
      <c r="C320" s="2"/>
      <c r="BU320" s="1"/>
    </row>
    <row r="321" ht="15.75" customHeight="1">
      <c r="B321" s="1"/>
      <c r="C321" s="2"/>
      <c r="BU321" s="1"/>
    </row>
    <row r="322" ht="15.75" customHeight="1">
      <c r="B322" s="1"/>
      <c r="C322" s="2"/>
      <c r="BU322" s="1"/>
    </row>
    <row r="323" ht="15.75" customHeight="1">
      <c r="B323" s="1"/>
      <c r="C323" s="2"/>
      <c r="BU323" s="1"/>
    </row>
    <row r="324" ht="15.75" customHeight="1">
      <c r="B324" s="1"/>
      <c r="C324" s="2"/>
      <c r="BU324" s="1"/>
    </row>
    <row r="325" ht="15.75" customHeight="1">
      <c r="B325" s="1"/>
      <c r="C325" s="2"/>
      <c r="BU325" s="1"/>
    </row>
    <row r="326" ht="15.75" customHeight="1">
      <c r="B326" s="1"/>
      <c r="C326" s="2"/>
      <c r="BU326" s="1"/>
    </row>
    <row r="327" ht="15.75" customHeight="1">
      <c r="B327" s="1"/>
      <c r="C327" s="2"/>
      <c r="BU327" s="1"/>
    </row>
    <row r="328" ht="15.75" customHeight="1">
      <c r="B328" s="1"/>
      <c r="C328" s="2"/>
      <c r="BU328" s="1"/>
    </row>
    <row r="329" ht="15.75" customHeight="1">
      <c r="B329" s="1"/>
      <c r="C329" s="2"/>
      <c r="BU329" s="1"/>
    </row>
    <row r="330" ht="15.75" customHeight="1">
      <c r="B330" s="1"/>
      <c r="C330" s="2"/>
      <c r="BU330" s="1"/>
    </row>
    <row r="331" ht="15.75" customHeight="1">
      <c r="B331" s="1"/>
      <c r="C331" s="2"/>
      <c r="BU331" s="1"/>
    </row>
    <row r="332" ht="15.75" customHeight="1">
      <c r="B332" s="1"/>
      <c r="C332" s="2"/>
      <c r="BU332" s="1"/>
    </row>
    <row r="333" ht="15.75" customHeight="1">
      <c r="B333" s="1"/>
      <c r="C333" s="2"/>
      <c r="BU333" s="1"/>
    </row>
    <row r="334" ht="15.75" customHeight="1">
      <c r="B334" s="1"/>
      <c r="C334" s="2"/>
      <c r="BU334" s="1"/>
    </row>
    <row r="335" ht="15.75" customHeight="1">
      <c r="B335" s="1"/>
      <c r="C335" s="2"/>
      <c r="BU335" s="1"/>
    </row>
    <row r="336" ht="15.75" customHeight="1">
      <c r="B336" s="1"/>
      <c r="C336" s="2"/>
      <c r="BU336" s="1"/>
    </row>
    <row r="337" ht="15.75" customHeight="1">
      <c r="B337" s="1"/>
      <c r="C337" s="2"/>
      <c r="BU337" s="1"/>
    </row>
    <row r="338" ht="15.75" customHeight="1">
      <c r="B338" s="1"/>
      <c r="C338" s="2"/>
      <c r="BU338" s="1"/>
    </row>
    <row r="339" ht="15.75" customHeight="1">
      <c r="B339" s="1"/>
      <c r="C339" s="2"/>
      <c r="BU339" s="1"/>
    </row>
    <row r="340" ht="15.75" customHeight="1">
      <c r="B340" s="1"/>
      <c r="C340" s="2"/>
      <c r="BU340" s="1"/>
    </row>
    <row r="341" ht="15.75" customHeight="1">
      <c r="B341" s="1"/>
      <c r="C341" s="2"/>
      <c r="BU341" s="1"/>
    </row>
    <row r="342" ht="15.75" customHeight="1">
      <c r="B342" s="1"/>
      <c r="C342" s="2"/>
      <c r="BU342" s="1"/>
    </row>
    <row r="343" ht="15.75" customHeight="1">
      <c r="B343" s="1"/>
      <c r="C343" s="2"/>
      <c r="BU343" s="1"/>
    </row>
    <row r="344" ht="15.75" customHeight="1">
      <c r="B344" s="1"/>
      <c r="C344" s="2"/>
      <c r="BU344" s="1"/>
    </row>
    <row r="345" ht="15.75" customHeight="1">
      <c r="B345" s="1"/>
      <c r="C345" s="2"/>
      <c r="BU345" s="1"/>
    </row>
    <row r="346" ht="15.75" customHeight="1">
      <c r="B346" s="1"/>
      <c r="C346" s="2"/>
      <c r="BU346" s="1"/>
    </row>
    <row r="347" ht="15.75" customHeight="1">
      <c r="B347" s="1"/>
      <c r="C347" s="2"/>
      <c r="BU347" s="1"/>
    </row>
    <row r="348" ht="15.75" customHeight="1">
      <c r="B348" s="1"/>
      <c r="C348" s="2"/>
      <c r="BU348" s="1"/>
    </row>
    <row r="349" ht="15.75" customHeight="1">
      <c r="B349" s="1"/>
      <c r="C349" s="2"/>
      <c r="BU349" s="1"/>
    </row>
    <row r="350" ht="15.75" customHeight="1">
      <c r="B350" s="1"/>
      <c r="C350" s="2"/>
      <c r="BU350" s="1"/>
    </row>
    <row r="351" ht="15.75" customHeight="1">
      <c r="B351" s="1"/>
      <c r="C351" s="2"/>
      <c r="BU351" s="1"/>
    </row>
    <row r="352" ht="15.75" customHeight="1">
      <c r="B352" s="1"/>
      <c r="C352" s="2"/>
      <c r="BU352" s="1"/>
    </row>
    <row r="353" ht="15.75" customHeight="1">
      <c r="B353" s="1"/>
      <c r="C353" s="2"/>
      <c r="BU353" s="1"/>
    </row>
    <row r="354" ht="15.75" customHeight="1">
      <c r="B354" s="1"/>
      <c r="C354" s="2"/>
      <c r="BU354" s="1"/>
    </row>
    <row r="355" ht="15.75" customHeight="1">
      <c r="B355" s="1"/>
      <c r="C355" s="2"/>
      <c r="BU355" s="1"/>
    </row>
    <row r="356" ht="15.75" customHeight="1">
      <c r="B356" s="1"/>
      <c r="C356" s="2"/>
      <c r="BU356" s="1"/>
    </row>
    <row r="357" ht="15.75" customHeight="1">
      <c r="B357" s="1"/>
      <c r="C357" s="2"/>
      <c r="BU357" s="1"/>
    </row>
    <row r="358" ht="15.75" customHeight="1">
      <c r="B358" s="1"/>
      <c r="C358" s="2"/>
      <c r="BU358" s="1"/>
    </row>
    <row r="359" ht="15.75" customHeight="1">
      <c r="B359" s="1"/>
      <c r="C359" s="2"/>
      <c r="BU359" s="1"/>
    </row>
    <row r="360" ht="15.75" customHeight="1">
      <c r="B360" s="1"/>
      <c r="C360" s="2"/>
      <c r="BU360" s="1"/>
    </row>
    <row r="361" ht="15.75" customHeight="1">
      <c r="B361" s="1"/>
      <c r="C361" s="2"/>
      <c r="BU361" s="1"/>
    </row>
    <row r="362" ht="15.75" customHeight="1">
      <c r="B362" s="1"/>
      <c r="C362" s="2"/>
      <c r="BU362" s="1"/>
    </row>
    <row r="363" ht="15.75" customHeight="1">
      <c r="B363" s="1"/>
      <c r="C363" s="2"/>
      <c r="BU363" s="1"/>
    </row>
    <row r="364" ht="15.75" customHeight="1">
      <c r="B364" s="1"/>
      <c r="C364" s="2"/>
      <c r="BU364" s="1"/>
    </row>
    <row r="365" ht="15.75" customHeight="1">
      <c r="B365" s="1"/>
      <c r="C365" s="2"/>
      <c r="BU365" s="1"/>
    </row>
    <row r="366" ht="15.75" customHeight="1">
      <c r="B366" s="1"/>
      <c r="C366" s="2"/>
      <c r="BU366" s="1"/>
    </row>
    <row r="367" ht="15.75" customHeight="1">
      <c r="B367" s="1"/>
      <c r="C367" s="2"/>
      <c r="BU367" s="1"/>
    </row>
    <row r="368" ht="15.75" customHeight="1">
      <c r="B368" s="1"/>
      <c r="C368" s="2"/>
      <c r="BU368" s="1"/>
    </row>
    <row r="369" ht="15.75" customHeight="1">
      <c r="B369" s="1"/>
      <c r="C369" s="2"/>
      <c r="BU369" s="1"/>
    </row>
    <row r="370" ht="15.75" customHeight="1">
      <c r="B370" s="1"/>
      <c r="C370" s="2"/>
      <c r="BU370" s="1"/>
    </row>
    <row r="371" ht="15.75" customHeight="1">
      <c r="B371" s="1"/>
      <c r="C371" s="2"/>
      <c r="BU371" s="1"/>
    </row>
    <row r="372" ht="15.75" customHeight="1">
      <c r="B372" s="1"/>
      <c r="C372" s="2"/>
      <c r="BU372" s="1"/>
    </row>
    <row r="373" ht="15.75" customHeight="1">
      <c r="B373" s="1"/>
      <c r="C373" s="2"/>
      <c r="BU373" s="1"/>
    </row>
    <row r="374" ht="15.75" customHeight="1">
      <c r="B374" s="1"/>
      <c r="C374" s="2"/>
      <c r="BU374" s="1"/>
    </row>
    <row r="375" ht="15.75" customHeight="1">
      <c r="B375" s="1"/>
      <c r="C375" s="2"/>
      <c r="BU375" s="1"/>
    </row>
    <row r="376" ht="15.75" customHeight="1">
      <c r="B376" s="1"/>
      <c r="C376" s="2"/>
      <c r="BU376" s="1"/>
    </row>
    <row r="377" ht="15.75" customHeight="1">
      <c r="B377" s="1"/>
      <c r="C377" s="2"/>
      <c r="BU377" s="1"/>
    </row>
    <row r="378" ht="15.75" customHeight="1">
      <c r="B378" s="1"/>
      <c r="C378" s="2"/>
      <c r="BU378" s="1"/>
    </row>
    <row r="379" ht="15.75" customHeight="1">
      <c r="B379" s="1"/>
      <c r="C379" s="2"/>
      <c r="BU379" s="1"/>
    </row>
    <row r="380" ht="15.75" customHeight="1">
      <c r="B380" s="1"/>
      <c r="C380" s="2"/>
      <c r="BU380" s="1"/>
    </row>
    <row r="381" ht="15.75" customHeight="1">
      <c r="B381" s="1"/>
      <c r="C381" s="2"/>
      <c r="BU381" s="1"/>
    </row>
    <row r="382" ht="15.75" customHeight="1">
      <c r="B382" s="1"/>
      <c r="C382" s="2"/>
      <c r="BU382" s="1"/>
    </row>
    <row r="383" ht="15.75" customHeight="1">
      <c r="B383" s="1"/>
      <c r="C383" s="2"/>
      <c r="BU383" s="1"/>
    </row>
    <row r="384" ht="15.75" customHeight="1">
      <c r="B384" s="1"/>
      <c r="C384" s="2"/>
      <c r="BU384" s="1"/>
    </row>
    <row r="385" ht="15.75" customHeight="1">
      <c r="B385" s="1"/>
      <c r="C385" s="2"/>
      <c r="BU385" s="1"/>
    </row>
    <row r="386" ht="15.75" customHeight="1">
      <c r="B386" s="1"/>
      <c r="C386" s="2"/>
      <c r="BU386" s="1"/>
    </row>
    <row r="387" ht="15.75" customHeight="1">
      <c r="B387" s="1"/>
      <c r="C387" s="2"/>
      <c r="BU387" s="1"/>
    </row>
    <row r="388" ht="15.75" customHeight="1">
      <c r="B388" s="1"/>
      <c r="C388" s="2"/>
      <c r="BU388" s="1"/>
    </row>
    <row r="389" ht="15.75" customHeight="1">
      <c r="B389" s="1"/>
      <c r="C389" s="2"/>
      <c r="BU389" s="1"/>
    </row>
    <row r="390" ht="15.75" customHeight="1">
      <c r="B390" s="1"/>
      <c r="C390" s="2"/>
      <c r="BU390" s="1"/>
    </row>
    <row r="391" ht="15.75" customHeight="1">
      <c r="B391" s="1"/>
      <c r="C391" s="2"/>
      <c r="BU391" s="1"/>
    </row>
    <row r="392" ht="15.75" customHeight="1">
      <c r="B392" s="1"/>
      <c r="C392" s="2"/>
      <c r="BU392" s="1"/>
    </row>
    <row r="393" ht="15.75" customHeight="1">
      <c r="B393" s="1"/>
      <c r="C393" s="2"/>
      <c r="BU393" s="1"/>
    </row>
    <row r="394" ht="15.75" customHeight="1">
      <c r="B394" s="1"/>
      <c r="C394" s="2"/>
      <c r="BU394" s="1"/>
    </row>
    <row r="395" ht="15.75" customHeight="1">
      <c r="B395" s="1"/>
      <c r="C395" s="2"/>
      <c r="BU395" s="1"/>
    </row>
    <row r="396" ht="15.75" customHeight="1">
      <c r="B396" s="1"/>
      <c r="C396" s="2"/>
      <c r="BU396" s="1"/>
    </row>
    <row r="397" ht="15.75" customHeight="1">
      <c r="B397" s="1"/>
      <c r="C397" s="2"/>
      <c r="BU397" s="1"/>
    </row>
    <row r="398" ht="15.75" customHeight="1">
      <c r="B398" s="1"/>
      <c r="C398" s="2"/>
      <c r="BU398" s="1"/>
    </row>
    <row r="399" ht="15.75" customHeight="1">
      <c r="B399" s="1"/>
      <c r="C399" s="2"/>
      <c r="BU399" s="1"/>
    </row>
    <row r="400" ht="15.75" customHeight="1">
      <c r="B400" s="1"/>
      <c r="C400" s="2"/>
      <c r="BU400" s="1"/>
    </row>
    <row r="401" ht="15.75" customHeight="1">
      <c r="B401" s="1"/>
      <c r="C401" s="2"/>
      <c r="BU401" s="1"/>
    </row>
    <row r="402" ht="15.75" customHeight="1">
      <c r="B402" s="1"/>
      <c r="C402" s="2"/>
      <c r="BU402" s="1"/>
    </row>
    <row r="403" ht="15.75" customHeight="1">
      <c r="B403" s="1"/>
      <c r="C403" s="2"/>
      <c r="BU403" s="1"/>
    </row>
    <row r="404" ht="15.75" customHeight="1">
      <c r="B404" s="1"/>
      <c r="C404" s="2"/>
      <c r="BU404" s="1"/>
    </row>
    <row r="405" ht="15.75" customHeight="1">
      <c r="B405" s="1"/>
      <c r="C405" s="2"/>
      <c r="BU405" s="1"/>
    </row>
    <row r="406" ht="15.75" customHeight="1">
      <c r="B406" s="1"/>
      <c r="C406" s="2"/>
      <c r="BU406" s="1"/>
    </row>
    <row r="407" ht="15.75" customHeight="1">
      <c r="B407" s="1"/>
      <c r="C407" s="2"/>
      <c r="BU407" s="1"/>
    </row>
    <row r="408" ht="15.75" customHeight="1">
      <c r="B408" s="1"/>
      <c r="C408" s="2"/>
      <c r="BU408" s="1"/>
    </row>
    <row r="409" ht="15.75" customHeight="1">
      <c r="B409" s="1"/>
      <c r="C409" s="2"/>
      <c r="BU409" s="1"/>
    </row>
    <row r="410" ht="15.75" customHeight="1">
      <c r="B410" s="1"/>
      <c r="C410" s="2"/>
      <c r="BU410" s="1"/>
    </row>
    <row r="411" ht="15.75" customHeight="1">
      <c r="B411" s="1"/>
      <c r="C411" s="2"/>
      <c r="BU411" s="1"/>
    </row>
    <row r="412" ht="15.75" customHeight="1">
      <c r="B412" s="1"/>
      <c r="C412" s="2"/>
      <c r="BU412" s="1"/>
    </row>
    <row r="413" ht="15.75" customHeight="1">
      <c r="B413" s="1"/>
      <c r="C413" s="2"/>
      <c r="BU413" s="1"/>
    </row>
    <row r="414" ht="15.75" customHeight="1">
      <c r="B414" s="1"/>
      <c r="C414" s="2"/>
      <c r="BU414" s="1"/>
    </row>
    <row r="415" ht="15.75" customHeight="1">
      <c r="B415" s="1"/>
      <c r="C415" s="2"/>
      <c r="BU415" s="1"/>
    </row>
    <row r="416" ht="15.75" customHeight="1">
      <c r="B416" s="1"/>
      <c r="C416" s="2"/>
      <c r="BU416" s="1"/>
    </row>
    <row r="417" ht="15.75" customHeight="1">
      <c r="B417" s="1"/>
      <c r="C417" s="2"/>
      <c r="BU417" s="1"/>
    </row>
    <row r="418" ht="15.75" customHeight="1">
      <c r="B418" s="1"/>
      <c r="C418" s="2"/>
      <c r="BU418" s="1"/>
    </row>
    <row r="419" ht="15.75" customHeight="1">
      <c r="B419" s="1"/>
      <c r="C419" s="2"/>
      <c r="BU419" s="1"/>
    </row>
    <row r="420" ht="15.75" customHeight="1">
      <c r="B420" s="1"/>
      <c r="C420" s="2"/>
      <c r="BU420" s="1"/>
    </row>
    <row r="421" ht="15.75" customHeight="1">
      <c r="B421" s="1"/>
      <c r="C421" s="2"/>
      <c r="BU421" s="1"/>
    </row>
    <row r="422" ht="15.75" customHeight="1">
      <c r="B422" s="1"/>
      <c r="C422" s="2"/>
      <c r="BU422" s="1"/>
    </row>
    <row r="423" ht="15.75" customHeight="1">
      <c r="B423" s="1"/>
      <c r="C423" s="2"/>
      <c r="BU423" s="1"/>
    </row>
    <row r="424" ht="15.75" customHeight="1">
      <c r="B424" s="1"/>
      <c r="C424" s="2"/>
      <c r="BU424" s="1"/>
    </row>
    <row r="425" ht="15.75" customHeight="1">
      <c r="B425" s="1"/>
      <c r="C425" s="2"/>
      <c r="BU425" s="1"/>
    </row>
    <row r="426" ht="15.75" customHeight="1">
      <c r="B426" s="1"/>
      <c r="C426" s="2"/>
      <c r="BU426" s="1"/>
    </row>
    <row r="427" ht="15.75" customHeight="1">
      <c r="B427" s="1"/>
      <c r="C427" s="2"/>
      <c r="BU427" s="1"/>
    </row>
    <row r="428" ht="15.75" customHeight="1">
      <c r="B428" s="1"/>
      <c r="C428" s="2"/>
      <c r="BU428" s="1"/>
    </row>
    <row r="429" ht="15.75" customHeight="1">
      <c r="B429" s="1"/>
      <c r="C429" s="2"/>
      <c r="BU429" s="1"/>
    </row>
    <row r="430" ht="15.75" customHeight="1">
      <c r="B430" s="1"/>
      <c r="C430" s="2"/>
      <c r="BU430" s="1"/>
    </row>
    <row r="431" ht="15.75" customHeight="1">
      <c r="B431" s="1"/>
      <c r="C431" s="2"/>
      <c r="BU431" s="1"/>
    </row>
    <row r="432" ht="15.75" customHeight="1">
      <c r="B432" s="1"/>
      <c r="C432" s="2"/>
      <c r="BU432" s="1"/>
    </row>
    <row r="433" ht="15.75" customHeight="1">
      <c r="B433" s="1"/>
      <c r="C433" s="2"/>
      <c r="BU433" s="1"/>
    </row>
    <row r="434" ht="15.75" customHeight="1">
      <c r="B434" s="1"/>
      <c r="C434" s="2"/>
      <c r="BU434" s="1"/>
    </row>
    <row r="435" ht="15.75" customHeight="1">
      <c r="B435" s="1"/>
      <c r="C435" s="2"/>
      <c r="BU435" s="1"/>
    </row>
    <row r="436" ht="15.75" customHeight="1">
      <c r="B436" s="1"/>
      <c r="C436" s="2"/>
      <c r="BU436" s="1"/>
    </row>
    <row r="437" ht="15.75" customHeight="1">
      <c r="B437" s="1"/>
      <c r="C437" s="2"/>
      <c r="BU437" s="1"/>
    </row>
    <row r="438" ht="15.75" customHeight="1">
      <c r="B438" s="1"/>
      <c r="C438" s="2"/>
      <c r="BU438" s="1"/>
    </row>
    <row r="439" ht="15.75" customHeight="1">
      <c r="B439" s="1"/>
      <c r="C439" s="2"/>
      <c r="BU439" s="1"/>
    </row>
    <row r="440" ht="15.75" customHeight="1">
      <c r="B440" s="1"/>
      <c r="C440" s="2"/>
      <c r="BU440" s="1"/>
    </row>
    <row r="441" ht="15.75" customHeight="1">
      <c r="B441" s="1"/>
      <c r="C441" s="2"/>
      <c r="BU441" s="1"/>
    </row>
    <row r="442" ht="15.75" customHeight="1">
      <c r="B442" s="1"/>
      <c r="C442" s="2"/>
      <c r="BU442" s="1"/>
    </row>
    <row r="443" ht="15.75" customHeight="1">
      <c r="B443" s="1"/>
      <c r="C443" s="2"/>
      <c r="BU443" s="1"/>
    </row>
    <row r="444" ht="15.75" customHeight="1">
      <c r="B444" s="1"/>
      <c r="C444" s="2"/>
      <c r="BU444" s="1"/>
    </row>
    <row r="445" ht="15.75" customHeight="1">
      <c r="B445" s="1"/>
      <c r="C445" s="2"/>
      <c r="BU445" s="1"/>
    </row>
    <row r="446" ht="15.75" customHeight="1">
      <c r="B446" s="1"/>
      <c r="C446" s="2"/>
      <c r="BU446" s="1"/>
    </row>
    <row r="447" ht="15.75" customHeight="1">
      <c r="B447" s="1"/>
      <c r="C447" s="2"/>
      <c r="BU447" s="1"/>
    </row>
    <row r="448" ht="15.75" customHeight="1">
      <c r="B448" s="1"/>
      <c r="C448" s="2"/>
      <c r="BU448" s="1"/>
    </row>
    <row r="449" ht="15.75" customHeight="1">
      <c r="B449" s="1"/>
      <c r="C449" s="2"/>
      <c r="BU449" s="1"/>
    </row>
    <row r="450" ht="15.75" customHeight="1">
      <c r="B450" s="1"/>
      <c r="C450" s="2"/>
      <c r="BU450" s="1"/>
    </row>
    <row r="451" ht="15.75" customHeight="1">
      <c r="B451" s="1"/>
      <c r="C451" s="2"/>
      <c r="BU451" s="1"/>
    </row>
    <row r="452" ht="15.75" customHeight="1">
      <c r="B452" s="1"/>
      <c r="C452" s="2"/>
      <c r="BU452" s="1"/>
    </row>
    <row r="453" ht="15.75" customHeight="1">
      <c r="B453" s="1"/>
      <c r="C453" s="2"/>
      <c r="BU453" s="1"/>
    </row>
    <row r="454" ht="15.75" customHeight="1">
      <c r="B454" s="1"/>
      <c r="C454" s="2"/>
      <c r="BU454" s="1"/>
    </row>
    <row r="455" ht="15.75" customHeight="1">
      <c r="B455" s="1"/>
      <c r="C455" s="2"/>
      <c r="BU455" s="1"/>
    </row>
    <row r="456" ht="15.75" customHeight="1">
      <c r="B456" s="1"/>
      <c r="C456" s="2"/>
      <c r="BU456" s="1"/>
    </row>
    <row r="457" ht="15.75" customHeight="1">
      <c r="B457" s="1"/>
      <c r="C457" s="2"/>
      <c r="BU457" s="1"/>
    </row>
    <row r="458" ht="15.75" customHeight="1">
      <c r="B458" s="1"/>
      <c r="C458" s="2"/>
      <c r="BU458" s="1"/>
    </row>
    <row r="459" ht="15.75" customHeight="1">
      <c r="B459" s="1"/>
      <c r="C459" s="2"/>
      <c r="BU459" s="1"/>
    </row>
    <row r="460" ht="15.75" customHeight="1">
      <c r="B460" s="1"/>
      <c r="C460" s="2"/>
      <c r="BU460" s="1"/>
    </row>
    <row r="461" ht="15.75" customHeight="1">
      <c r="B461" s="1"/>
      <c r="C461" s="2"/>
      <c r="BU461" s="1"/>
    </row>
    <row r="462" ht="15.75" customHeight="1">
      <c r="B462" s="1"/>
      <c r="C462" s="2"/>
      <c r="BU462" s="1"/>
    </row>
    <row r="463" ht="15.75" customHeight="1">
      <c r="B463" s="1"/>
      <c r="C463" s="2"/>
      <c r="BU463" s="1"/>
    </row>
    <row r="464" ht="15.75" customHeight="1">
      <c r="B464" s="1"/>
      <c r="C464" s="2"/>
      <c r="BU464" s="1"/>
    </row>
    <row r="465" ht="15.75" customHeight="1">
      <c r="B465" s="1"/>
      <c r="C465" s="2"/>
      <c r="BU465" s="1"/>
    </row>
    <row r="466" ht="15.75" customHeight="1">
      <c r="B466" s="1"/>
      <c r="C466" s="2"/>
      <c r="BU466" s="1"/>
    </row>
    <row r="467" ht="15.75" customHeight="1">
      <c r="B467" s="1"/>
      <c r="C467" s="2"/>
      <c r="BU467" s="1"/>
    </row>
    <row r="468" ht="15.75" customHeight="1">
      <c r="B468" s="1"/>
      <c r="C468" s="2"/>
      <c r="BU468" s="1"/>
    </row>
    <row r="469" ht="15.75" customHeight="1">
      <c r="B469" s="1"/>
      <c r="C469" s="2"/>
      <c r="BU469" s="1"/>
    </row>
    <row r="470" ht="15.75" customHeight="1">
      <c r="B470" s="1"/>
      <c r="C470" s="2"/>
      <c r="BU470" s="1"/>
    </row>
    <row r="471" ht="15.75" customHeight="1">
      <c r="B471" s="1"/>
      <c r="C471" s="2"/>
      <c r="BU471" s="1"/>
    </row>
    <row r="472" ht="15.75" customHeight="1">
      <c r="B472" s="1"/>
      <c r="C472" s="2"/>
      <c r="BU472" s="1"/>
    </row>
    <row r="473" ht="15.75" customHeight="1">
      <c r="B473" s="1"/>
      <c r="C473" s="2"/>
      <c r="BU473" s="1"/>
    </row>
    <row r="474" ht="15.75" customHeight="1">
      <c r="B474" s="1"/>
      <c r="C474" s="2"/>
      <c r="BU474" s="1"/>
    </row>
    <row r="475" ht="15.75" customHeight="1">
      <c r="B475" s="1"/>
      <c r="C475" s="2"/>
      <c r="BU475" s="1"/>
    </row>
    <row r="476" ht="15.75" customHeight="1">
      <c r="B476" s="1"/>
      <c r="C476" s="2"/>
      <c r="BU476" s="1"/>
    </row>
    <row r="477" ht="15.75" customHeight="1">
      <c r="B477" s="1"/>
      <c r="C477" s="2"/>
      <c r="BU477" s="1"/>
    </row>
    <row r="478" ht="15.75" customHeight="1">
      <c r="B478" s="1"/>
      <c r="C478" s="2"/>
      <c r="BU478" s="1"/>
    </row>
    <row r="479" ht="15.75" customHeight="1">
      <c r="B479" s="1"/>
      <c r="C479" s="2"/>
      <c r="BU479" s="1"/>
    </row>
    <row r="480" ht="15.75" customHeight="1">
      <c r="B480" s="1"/>
      <c r="C480" s="2"/>
      <c r="BU480" s="1"/>
    </row>
    <row r="481" ht="15.75" customHeight="1">
      <c r="B481" s="1"/>
      <c r="C481" s="2"/>
      <c r="BU481" s="1"/>
    </row>
    <row r="482" ht="15.75" customHeight="1">
      <c r="B482" s="1"/>
      <c r="C482" s="2"/>
      <c r="BU482" s="1"/>
    </row>
    <row r="483" ht="15.75" customHeight="1">
      <c r="B483" s="1"/>
      <c r="C483" s="2"/>
      <c r="BU483" s="1"/>
    </row>
    <row r="484" ht="15.75" customHeight="1">
      <c r="B484" s="1"/>
      <c r="C484" s="2"/>
      <c r="BU484" s="1"/>
    </row>
    <row r="485" ht="15.75" customHeight="1">
      <c r="B485" s="1"/>
      <c r="C485" s="2"/>
      <c r="BU485" s="1"/>
    </row>
    <row r="486" ht="15.75" customHeight="1">
      <c r="B486" s="1"/>
      <c r="C486" s="2"/>
      <c r="BU486" s="1"/>
    </row>
    <row r="487" ht="15.75" customHeight="1">
      <c r="B487" s="1"/>
      <c r="C487" s="2"/>
      <c r="BU487" s="1"/>
    </row>
    <row r="488" ht="15.75" customHeight="1">
      <c r="B488" s="1"/>
      <c r="C488" s="2"/>
      <c r="BU488" s="1"/>
    </row>
    <row r="489" ht="15.75" customHeight="1">
      <c r="B489" s="1"/>
      <c r="C489" s="2"/>
      <c r="BU489" s="1"/>
    </row>
    <row r="490" ht="15.75" customHeight="1">
      <c r="B490" s="1"/>
      <c r="C490" s="2"/>
      <c r="BU490" s="1"/>
    </row>
    <row r="491" ht="15.75" customHeight="1">
      <c r="B491" s="1"/>
      <c r="C491" s="2"/>
      <c r="BU491" s="1"/>
    </row>
    <row r="492" ht="15.75" customHeight="1">
      <c r="B492" s="1"/>
      <c r="C492" s="2"/>
      <c r="BU492" s="1"/>
    </row>
    <row r="493" ht="15.75" customHeight="1">
      <c r="B493" s="1"/>
      <c r="C493" s="2"/>
      <c r="BU493" s="1"/>
    </row>
    <row r="494" ht="15.75" customHeight="1">
      <c r="B494" s="1"/>
      <c r="C494" s="2"/>
      <c r="BU494" s="1"/>
    </row>
    <row r="495" ht="15.75" customHeight="1">
      <c r="B495" s="1"/>
      <c r="C495" s="2"/>
      <c r="BU495" s="1"/>
    </row>
    <row r="496" ht="15.75" customHeight="1">
      <c r="B496" s="1"/>
      <c r="C496" s="2"/>
      <c r="BU496" s="1"/>
    </row>
    <row r="497" ht="15.75" customHeight="1">
      <c r="B497" s="1"/>
      <c r="C497" s="2"/>
      <c r="BU497" s="1"/>
    </row>
    <row r="498" ht="15.75" customHeight="1">
      <c r="B498" s="1"/>
      <c r="C498" s="2"/>
      <c r="BU498" s="1"/>
    </row>
    <row r="499" ht="15.75" customHeight="1">
      <c r="B499" s="1"/>
      <c r="C499" s="2"/>
      <c r="BU499" s="1"/>
    </row>
    <row r="500" ht="15.75" customHeight="1">
      <c r="B500" s="1"/>
      <c r="C500" s="2"/>
      <c r="BU500" s="1"/>
    </row>
    <row r="501" ht="15.75" customHeight="1">
      <c r="B501" s="1"/>
      <c r="C501" s="2"/>
      <c r="BU501" s="1"/>
    </row>
    <row r="502" ht="15.75" customHeight="1">
      <c r="B502" s="1"/>
      <c r="C502" s="2"/>
      <c r="BU502" s="1"/>
    </row>
    <row r="503" ht="15.75" customHeight="1">
      <c r="B503" s="1"/>
      <c r="C503" s="2"/>
      <c r="BU503" s="1"/>
    </row>
    <row r="504" ht="15.75" customHeight="1">
      <c r="B504" s="1"/>
      <c r="C504" s="2"/>
      <c r="BU504" s="1"/>
    </row>
    <row r="505" ht="15.75" customHeight="1">
      <c r="B505" s="1"/>
      <c r="C505" s="2"/>
      <c r="BU505" s="1"/>
    </row>
    <row r="506" ht="15.75" customHeight="1">
      <c r="B506" s="1"/>
      <c r="C506" s="2"/>
      <c r="BU506" s="1"/>
    </row>
    <row r="507" ht="15.75" customHeight="1">
      <c r="B507" s="1"/>
      <c r="C507" s="2"/>
      <c r="BU507" s="1"/>
    </row>
    <row r="508" ht="15.75" customHeight="1">
      <c r="B508" s="1"/>
      <c r="C508" s="2"/>
      <c r="BU508" s="1"/>
    </row>
    <row r="509" ht="15.75" customHeight="1">
      <c r="B509" s="1"/>
      <c r="C509" s="2"/>
      <c r="BU509" s="1"/>
    </row>
    <row r="510" ht="15.75" customHeight="1">
      <c r="B510" s="1"/>
      <c r="C510" s="2"/>
      <c r="BU510" s="1"/>
    </row>
    <row r="511" ht="15.75" customHeight="1">
      <c r="B511" s="1"/>
      <c r="C511" s="2"/>
      <c r="BU511" s="1"/>
    </row>
    <row r="512" ht="15.75" customHeight="1">
      <c r="B512" s="1"/>
      <c r="C512" s="2"/>
      <c r="BU512" s="1"/>
    </row>
    <row r="513" ht="15.75" customHeight="1">
      <c r="B513" s="1"/>
      <c r="C513" s="2"/>
      <c r="BU513" s="1"/>
    </row>
    <row r="514" ht="15.75" customHeight="1">
      <c r="B514" s="1"/>
      <c r="C514" s="2"/>
      <c r="BU514" s="1"/>
    </row>
    <row r="515" ht="15.75" customHeight="1">
      <c r="B515" s="1"/>
      <c r="C515" s="2"/>
      <c r="BU515" s="1"/>
    </row>
    <row r="516" ht="15.75" customHeight="1">
      <c r="B516" s="1"/>
      <c r="C516" s="2"/>
      <c r="BU516" s="1"/>
    </row>
    <row r="517" ht="15.75" customHeight="1">
      <c r="B517" s="1"/>
      <c r="C517" s="2"/>
      <c r="BU517" s="1"/>
    </row>
    <row r="518" ht="15.75" customHeight="1">
      <c r="B518" s="1"/>
      <c r="C518" s="2"/>
      <c r="BU518" s="1"/>
    </row>
    <row r="519" ht="15.75" customHeight="1">
      <c r="B519" s="1"/>
      <c r="C519" s="2"/>
      <c r="BU519" s="1"/>
    </row>
    <row r="520" ht="15.75" customHeight="1">
      <c r="B520" s="1"/>
      <c r="C520" s="2"/>
      <c r="BU520" s="1"/>
    </row>
    <row r="521" ht="15.75" customHeight="1">
      <c r="B521" s="1"/>
      <c r="C521" s="2"/>
      <c r="BU521" s="1"/>
    </row>
    <row r="522" ht="15.75" customHeight="1">
      <c r="B522" s="1"/>
      <c r="C522" s="2"/>
      <c r="BU522" s="1"/>
    </row>
    <row r="523" ht="15.75" customHeight="1">
      <c r="B523" s="1"/>
      <c r="C523" s="2"/>
      <c r="BU523" s="1"/>
    </row>
    <row r="524" ht="15.75" customHeight="1">
      <c r="B524" s="1"/>
      <c r="C524" s="2"/>
      <c r="BU524" s="1"/>
    </row>
    <row r="525" ht="15.75" customHeight="1">
      <c r="B525" s="1"/>
      <c r="C525" s="2"/>
      <c r="BU525" s="1"/>
    </row>
    <row r="526" ht="15.75" customHeight="1">
      <c r="B526" s="1"/>
      <c r="C526" s="2"/>
      <c r="BU526" s="1"/>
    </row>
    <row r="527" ht="15.75" customHeight="1">
      <c r="B527" s="1"/>
      <c r="C527" s="2"/>
      <c r="BU527" s="1"/>
    </row>
    <row r="528" ht="15.75" customHeight="1">
      <c r="B528" s="1"/>
      <c r="C528" s="2"/>
      <c r="BU528" s="1"/>
    </row>
    <row r="529" ht="15.75" customHeight="1">
      <c r="B529" s="1"/>
      <c r="C529" s="2"/>
      <c r="BU529" s="1"/>
    </row>
    <row r="530" ht="15.75" customHeight="1">
      <c r="B530" s="1"/>
      <c r="C530" s="2"/>
      <c r="BU530" s="1"/>
    </row>
    <row r="531" ht="15.75" customHeight="1">
      <c r="B531" s="1"/>
      <c r="C531" s="2"/>
      <c r="BU531" s="1"/>
    </row>
    <row r="532" ht="15.75" customHeight="1">
      <c r="B532" s="1"/>
      <c r="C532" s="2"/>
      <c r="BU532" s="1"/>
    </row>
    <row r="533" ht="15.75" customHeight="1">
      <c r="B533" s="1"/>
      <c r="C533" s="2"/>
      <c r="BU533" s="1"/>
    </row>
    <row r="534" ht="15.75" customHeight="1">
      <c r="B534" s="1"/>
      <c r="C534" s="2"/>
      <c r="BU534" s="1"/>
    </row>
    <row r="535" ht="15.75" customHeight="1">
      <c r="B535" s="1"/>
      <c r="C535" s="2"/>
      <c r="BU535" s="1"/>
    </row>
    <row r="536" ht="15.75" customHeight="1">
      <c r="B536" s="1"/>
      <c r="C536" s="2"/>
      <c r="BU536" s="1"/>
    </row>
    <row r="537" ht="15.75" customHeight="1">
      <c r="B537" s="1"/>
      <c r="C537" s="2"/>
      <c r="BU537" s="1"/>
    </row>
    <row r="538" ht="15.75" customHeight="1">
      <c r="B538" s="1"/>
      <c r="C538" s="2"/>
      <c r="BU538" s="1"/>
    </row>
    <row r="539" ht="15.75" customHeight="1">
      <c r="B539" s="1"/>
      <c r="C539" s="2"/>
      <c r="BU539" s="1"/>
    </row>
    <row r="540" ht="15.75" customHeight="1">
      <c r="B540" s="1"/>
      <c r="C540" s="2"/>
      <c r="BU540" s="1"/>
    </row>
    <row r="541" ht="15.75" customHeight="1">
      <c r="B541" s="1"/>
      <c r="C541" s="2"/>
      <c r="BU541" s="1"/>
    </row>
    <row r="542" ht="15.75" customHeight="1">
      <c r="B542" s="1"/>
      <c r="C542" s="2"/>
      <c r="BU542" s="1"/>
    </row>
    <row r="543" ht="15.75" customHeight="1">
      <c r="B543" s="1"/>
      <c r="C543" s="2"/>
      <c r="BU543" s="1"/>
    </row>
    <row r="544" ht="15.75" customHeight="1">
      <c r="B544" s="1"/>
      <c r="C544" s="2"/>
      <c r="BU544" s="1"/>
    </row>
    <row r="545" ht="15.75" customHeight="1">
      <c r="B545" s="1"/>
      <c r="C545" s="2"/>
      <c r="BU545" s="1"/>
    </row>
    <row r="546" ht="15.75" customHeight="1">
      <c r="B546" s="1"/>
      <c r="C546" s="2"/>
      <c r="BU546" s="1"/>
    </row>
    <row r="547" ht="15.75" customHeight="1">
      <c r="B547" s="1"/>
      <c r="C547" s="2"/>
      <c r="BU547" s="1"/>
    </row>
    <row r="548" ht="15.75" customHeight="1">
      <c r="B548" s="1"/>
      <c r="C548" s="2"/>
      <c r="BU548" s="1"/>
    </row>
    <row r="549" ht="15.75" customHeight="1">
      <c r="B549" s="1"/>
      <c r="C549" s="2"/>
      <c r="BU549" s="1"/>
    </row>
    <row r="550" ht="15.75" customHeight="1">
      <c r="B550" s="1"/>
      <c r="C550" s="2"/>
      <c r="BU550" s="1"/>
    </row>
    <row r="551" ht="15.75" customHeight="1">
      <c r="B551" s="1"/>
      <c r="C551" s="2"/>
      <c r="BU551" s="1"/>
    </row>
    <row r="552" ht="15.75" customHeight="1">
      <c r="B552" s="1"/>
      <c r="C552" s="2"/>
      <c r="BU552" s="1"/>
    </row>
    <row r="553" ht="15.75" customHeight="1">
      <c r="B553" s="1"/>
      <c r="C553" s="2"/>
      <c r="BU553" s="1"/>
    </row>
    <row r="554" ht="15.75" customHeight="1">
      <c r="B554" s="1"/>
      <c r="C554" s="2"/>
      <c r="BU554" s="1"/>
    </row>
    <row r="555" ht="15.75" customHeight="1">
      <c r="B555" s="1"/>
      <c r="C555" s="2"/>
      <c r="BU555" s="1"/>
    </row>
    <row r="556" ht="15.75" customHeight="1">
      <c r="B556" s="1"/>
      <c r="C556" s="2"/>
      <c r="BU556" s="1"/>
    </row>
    <row r="557" ht="15.75" customHeight="1">
      <c r="B557" s="1"/>
      <c r="C557" s="2"/>
      <c r="BU557" s="1"/>
    </row>
    <row r="558" ht="15.75" customHeight="1">
      <c r="B558" s="1"/>
      <c r="C558" s="2"/>
      <c r="BU558" s="1"/>
    </row>
    <row r="559" ht="15.75" customHeight="1">
      <c r="B559" s="1"/>
      <c r="C559" s="2"/>
      <c r="BU559" s="1"/>
    </row>
    <row r="560" ht="15.75" customHeight="1">
      <c r="B560" s="1"/>
      <c r="C560" s="2"/>
      <c r="BU560" s="1"/>
    </row>
    <row r="561" ht="15.75" customHeight="1">
      <c r="B561" s="1"/>
      <c r="C561" s="2"/>
      <c r="BU561" s="1"/>
    </row>
    <row r="562" ht="15.75" customHeight="1">
      <c r="B562" s="1"/>
      <c r="C562" s="2"/>
      <c r="BU562" s="1"/>
    </row>
    <row r="563" ht="15.75" customHeight="1">
      <c r="B563" s="1"/>
      <c r="C563" s="2"/>
      <c r="BU563" s="1"/>
    </row>
    <row r="564" ht="15.75" customHeight="1">
      <c r="B564" s="1"/>
      <c r="C564" s="2"/>
      <c r="BU564" s="1"/>
    </row>
    <row r="565" ht="15.75" customHeight="1">
      <c r="B565" s="1"/>
      <c r="C565" s="2"/>
      <c r="BU565" s="1"/>
    </row>
    <row r="566" ht="15.75" customHeight="1">
      <c r="B566" s="1"/>
      <c r="C566" s="2"/>
      <c r="BU566" s="1"/>
    </row>
    <row r="567" ht="15.75" customHeight="1">
      <c r="B567" s="1"/>
      <c r="C567" s="2"/>
      <c r="BU567" s="1"/>
    </row>
    <row r="568" ht="15.75" customHeight="1">
      <c r="B568" s="1"/>
      <c r="C568" s="2"/>
      <c r="BU568" s="1"/>
    </row>
    <row r="569" ht="15.75" customHeight="1">
      <c r="B569" s="1"/>
      <c r="C569" s="2"/>
      <c r="BU569" s="1"/>
    </row>
    <row r="570" ht="15.75" customHeight="1">
      <c r="B570" s="1"/>
      <c r="C570" s="2"/>
      <c r="BU570" s="1"/>
    </row>
    <row r="571" ht="15.75" customHeight="1">
      <c r="B571" s="1"/>
      <c r="C571" s="2"/>
      <c r="BU571" s="1"/>
    </row>
    <row r="572" ht="15.75" customHeight="1">
      <c r="B572" s="1"/>
      <c r="C572" s="2"/>
      <c r="BU572" s="1"/>
    </row>
    <row r="573" ht="15.75" customHeight="1">
      <c r="B573" s="1"/>
      <c r="C573" s="2"/>
      <c r="BU573" s="1"/>
    </row>
    <row r="574" ht="15.75" customHeight="1">
      <c r="B574" s="1"/>
      <c r="C574" s="2"/>
      <c r="BU574" s="1"/>
    </row>
    <row r="575" ht="15.75" customHeight="1">
      <c r="B575" s="1"/>
      <c r="C575" s="2"/>
      <c r="BU575" s="1"/>
    </row>
    <row r="576" ht="15.75" customHeight="1">
      <c r="B576" s="1"/>
      <c r="C576" s="2"/>
      <c r="BU576" s="1"/>
    </row>
    <row r="577" ht="15.75" customHeight="1">
      <c r="B577" s="1"/>
      <c r="C577" s="2"/>
      <c r="BU577" s="1"/>
    </row>
    <row r="578" ht="15.75" customHeight="1">
      <c r="B578" s="1"/>
      <c r="C578" s="2"/>
      <c r="BU578" s="1"/>
    </row>
    <row r="579" ht="15.75" customHeight="1">
      <c r="B579" s="1"/>
      <c r="C579" s="2"/>
      <c r="BU579" s="1"/>
    </row>
    <row r="580" ht="15.75" customHeight="1">
      <c r="B580" s="1"/>
      <c r="C580" s="2"/>
      <c r="BU580" s="1"/>
    </row>
    <row r="581" ht="15.75" customHeight="1">
      <c r="B581" s="1"/>
      <c r="C581" s="2"/>
      <c r="BU581" s="1"/>
    </row>
    <row r="582" ht="15.75" customHeight="1">
      <c r="B582" s="1"/>
      <c r="C582" s="2"/>
      <c r="BU582" s="1"/>
    </row>
    <row r="583" ht="15.75" customHeight="1">
      <c r="B583" s="1"/>
      <c r="C583" s="2"/>
      <c r="BU583" s="1"/>
    </row>
    <row r="584" ht="15.75" customHeight="1">
      <c r="B584" s="1"/>
      <c r="C584" s="2"/>
      <c r="BU584" s="1"/>
    </row>
    <row r="585" ht="15.75" customHeight="1">
      <c r="B585" s="1"/>
      <c r="C585" s="2"/>
      <c r="BU585" s="1"/>
    </row>
    <row r="586" ht="15.75" customHeight="1">
      <c r="B586" s="1"/>
      <c r="C586" s="2"/>
      <c r="BU586" s="1"/>
    </row>
    <row r="587" ht="15.75" customHeight="1">
      <c r="B587" s="1"/>
      <c r="C587" s="2"/>
      <c r="BU587" s="1"/>
    </row>
    <row r="588" ht="15.75" customHeight="1">
      <c r="B588" s="1"/>
      <c r="C588" s="2"/>
      <c r="BU588" s="1"/>
    </row>
    <row r="589" ht="15.75" customHeight="1">
      <c r="B589" s="1"/>
      <c r="C589" s="2"/>
      <c r="BU589" s="1"/>
    </row>
    <row r="590" ht="15.75" customHeight="1">
      <c r="B590" s="1"/>
      <c r="C590" s="2"/>
      <c r="BU590" s="1"/>
    </row>
    <row r="591" ht="15.75" customHeight="1">
      <c r="B591" s="1"/>
      <c r="C591" s="2"/>
      <c r="BU591" s="1"/>
    </row>
    <row r="592" ht="15.75" customHeight="1">
      <c r="B592" s="1"/>
      <c r="C592" s="2"/>
      <c r="BU592" s="1"/>
    </row>
    <row r="593" ht="15.75" customHeight="1">
      <c r="B593" s="1"/>
      <c r="C593" s="2"/>
      <c r="BU593" s="1"/>
    </row>
    <row r="594" ht="15.75" customHeight="1">
      <c r="B594" s="1"/>
      <c r="C594" s="2"/>
      <c r="BU594" s="1"/>
    </row>
    <row r="595" ht="15.75" customHeight="1">
      <c r="B595" s="1"/>
      <c r="C595" s="2"/>
      <c r="BU595" s="1"/>
    </row>
    <row r="596" ht="15.75" customHeight="1">
      <c r="B596" s="1"/>
      <c r="C596" s="2"/>
      <c r="BU596" s="1"/>
    </row>
    <row r="597" ht="15.75" customHeight="1">
      <c r="B597" s="1"/>
      <c r="C597" s="2"/>
      <c r="BU597" s="1"/>
    </row>
    <row r="598" ht="15.75" customHeight="1">
      <c r="B598" s="1"/>
      <c r="C598" s="2"/>
      <c r="BU598" s="1"/>
    </row>
    <row r="599" ht="15.75" customHeight="1">
      <c r="B599" s="1"/>
      <c r="C599" s="2"/>
      <c r="BU599" s="1"/>
    </row>
    <row r="600" ht="15.75" customHeight="1">
      <c r="B600" s="1"/>
      <c r="C600" s="2"/>
      <c r="BU600" s="1"/>
    </row>
    <row r="601" ht="15.75" customHeight="1">
      <c r="B601" s="1"/>
      <c r="C601" s="2"/>
      <c r="BU601" s="1"/>
    </row>
    <row r="602" ht="15.75" customHeight="1">
      <c r="B602" s="1"/>
      <c r="C602" s="2"/>
      <c r="BU602" s="1"/>
    </row>
    <row r="603" ht="15.75" customHeight="1">
      <c r="B603" s="1"/>
      <c r="C603" s="2"/>
      <c r="BU603" s="1"/>
    </row>
    <row r="604" ht="15.75" customHeight="1">
      <c r="B604" s="1"/>
      <c r="C604" s="2"/>
      <c r="BU604" s="1"/>
    </row>
    <row r="605" ht="15.75" customHeight="1">
      <c r="B605" s="1"/>
      <c r="C605" s="2"/>
      <c r="BU605" s="1"/>
    </row>
    <row r="606" ht="15.75" customHeight="1">
      <c r="B606" s="1"/>
      <c r="C606" s="2"/>
      <c r="BU606" s="1"/>
    </row>
    <row r="607" ht="15.75" customHeight="1">
      <c r="B607" s="1"/>
      <c r="C607" s="2"/>
      <c r="BU607" s="1"/>
    </row>
    <row r="608" ht="15.75" customHeight="1">
      <c r="B608" s="1"/>
      <c r="C608" s="2"/>
      <c r="BU608" s="1"/>
    </row>
    <row r="609" ht="15.75" customHeight="1">
      <c r="B609" s="1"/>
      <c r="C609" s="2"/>
      <c r="BU609" s="1"/>
    </row>
    <row r="610" ht="15.75" customHeight="1">
      <c r="B610" s="1"/>
      <c r="C610" s="2"/>
      <c r="BU610" s="1"/>
    </row>
    <row r="611" ht="15.75" customHeight="1">
      <c r="B611" s="1"/>
      <c r="C611" s="2"/>
      <c r="BU611" s="1"/>
    </row>
    <row r="612" ht="15.75" customHeight="1">
      <c r="B612" s="1"/>
      <c r="C612" s="2"/>
      <c r="BU612" s="1"/>
    </row>
    <row r="613" ht="15.75" customHeight="1">
      <c r="B613" s="1"/>
      <c r="C613" s="2"/>
      <c r="BU613" s="1"/>
    </row>
    <row r="614" ht="15.75" customHeight="1">
      <c r="B614" s="1"/>
      <c r="C614" s="2"/>
      <c r="BU614" s="1"/>
    </row>
    <row r="615" ht="15.75" customHeight="1">
      <c r="B615" s="1"/>
      <c r="C615" s="2"/>
      <c r="BU615" s="1"/>
    </row>
    <row r="616" ht="15.75" customHeight="1">
      <c r="B616" s="1"/>
      <c r="C616" s="2"/>
      <c r="BU616" s="1"/>
    </row>
    <row r="617" ht="15.75" customHeight="1">
      <c r="B617" s="1"/>
      <c r="C617" s="2"/>
      <c r="BU617" s="1"/>
    </row>
    <row r="618" ht="15.75" customHeight="1">
      <c r="B618" s="1"/>
      <c r="C618" s="2"/>
      <c r="BU618" s="1"/>
    </row>
    <row r="619" ht="15.75" customHeight="1">
      <c r="B619" s="1"/>
      <c r="C619" s="2"/>
      <c r="BU619" s="1"/>
    </row>
    <row r="620" ht="15.75" customHeight="1">
      <c r="B620" s="1"/>
      <c r="C620" s="2"/>
      <c r="BU620" s="1"/>
    </row>
    <row r="621" ht="15.75" customHeight="1">
      <c r="B621" s="1"/>
      <c r="C621" s="2"/>
      <c r="BU621" s="1"/>
    </row>
    <row r="622" ht="15.75" customHeight="1">
      <c r="B622" s="1"/>
      <c r="C622" s="2"/>
      <c r="BU622" s="1"/>
    </row>
    <row r="623" ht="15.75" customHeight="1">
      <c r="B623" s="1"/>
      <c r="C623" s="2"/>
      <c r="BU623" s="1"/>
    </row>
    <row r="624" ht="15.75" customHeight="1">
      <c r="B624" s="1"/>
      <c r="C624" s="2"/>
      <c r="BU624" s="1"/>
    </row>
    <row r="625" ht="15.75" customHeight="1">
      <c r="B625" s="1"/>
      <c r="C625" s="2"/>
      <c r="BU625" s="1"/>
    </row>
    <row r="626" ht="15.75" customHeight="1">
      <c r="B626" s="1"/>
      <c r="C626" s="2"/>
      <c r="BU626" s="1"/>
    </row>
    <row r="627" ht="15.75" customHeight="1">
      <c r="B627" s="1"/>
      <c r="C627" s="2"/>
      <c r="BU627" s="1"/>
    </row>
    <row r="628" ht="15.75" customHeight="1">
      <c r="B628" s="1"/>
      <c r="C628" s="2"/>
      <c r="BU628" s="1"/>
    </row>
    <row r="629" ht="15.75" customHeight="1">
      <c r="B629" s="1"/>
      <c r="C629" s="2"/>
      <c r="BU629" s="1"/>
    </row>
    <row r="630" ht="15.75" customHeight="1">
      <c r="B630" s="1"/>
      <c r="C630" s="2"/>
      <c r="BU630" s="1"/>
    </row>
    <row r="631" ht="15.75" customHeight="1">
      <c r="B631" s="1"/>
      <c r="C631" s="2"/>
      <c r="BU631" s="1"/>
    </row>
    <row r="632" ht="15.75" customHeight="1">
      <c r="B632" s="1"/>
      <c r="C632" s="2"/>
      <c r="BU632" s="1"/>
    </row>
    <row r="633" ht="15.75" customHeight="1">
      <c r="B633" s="1"/>
      <c r="C633" s="2"/>
      <c r="BU633" s="1"/>
    </row>
    <row r="634" ht="15.75" customHeight="1">
      <c r="B634" s="1"/>
      <c r="C634" s="2"/>
      <c r="BU634" s="1"/>
    </row>
    <row r="635" ht="15.75" customHeight="1">
      <c r="B635" s="1"/>
      <c r="C635" s="2"/>
      <c r="BU635" s="1"/>
    </row>
    <row r="636" ht="15.75" customHeight="1">
      <c r="B636" s="1"/>
      <c r="C636" s="2"/>
      <c r="BU636" s="1"/>
    </row>
    <row r="637" ht="15.75" customHeight="1">
      <c r="B637" s="1"/>
      <c r="C637" s="2"/>
      <c r="BU637" s="1"/>
    </row>
    <row r="638" ht="15.75" customHeight="1">
      <c r="B638" s="1"/>
      <c r="C638" s="2"/>
      <c r="BU638" s="1"/>
    </row>
    <row r="639" ht="15.75" customHeight="1">
      <c r="B639" s="1"/>
      <c r="C639" s="2"/>
      <c r="BU639" s="1"/>
    </row>
    <row r="640" ht="15.75" customHeight="1">
      <c r="B640" s="1"/>
      <c r="C640" s="2"/>
      <c r="BU640" s="1"/>
    </row>
    <row r="641" ht="15.75" customHeight="1">
      <c r="B641" s="1"/>
      <c r="C641" s="2"/>
      <c r="BU641" s="1"/>
    </row>
    <row r="642" ht="15.75" customHeight="1">
      <c r="B642" s="1"/>
      <c r="C642" s="2"/>
      <c r="BU642" s="1"/>
    </row>
    <row r="643" ht="15.75" customHeight="1">
      <c r="B643" s="1"/>
      <c r="C643" s="2"/>
      <c r="BU643" s="1"/>
    </row>
    <row r="644" ht="15.75" customHeight="1">
      <c r="B644" s="1"/>
      <c r="C644" s="2"/>
      <c r="BU644" s="1"/>
    </row>
    <row r="645" ht="15.75" customHeight="1">
      <c r="B645" s="1"/>
      <c r="C645" s="2"/>
      <c r="BU645" s="1"/>
    </row>
    <row r="646" ht="15.75" customHeight="1">
      <c r="B646" s="1"/>
      <c r="C646" s="2"/>
      <c r="BU646" s="1"/>
    </row>
    <row r="647" ht="15.75" customHeight="1">
      <c r="B647" s="1"/>
      <c r="C647" s="2"/>
      <c r="BU647" s="1"/>
    </row>
    <row r="648" ht="15.75" customHeight="1">
      <c r="B648" s="1"/>
      <c r="C648" s="2"/>
      <c r="BU648" s="1"/>
    </row>
    <row r="649" ht="15.75" customHeight="1">
      <c r="B649" s="1"/>
      <c r="C649" s="2"/>
      <c r="BU649" s="1"/>
    </row>
    <row r="650" ht="15.75" customHeight="1">
      <c r="B650" s="1"/>
      <c r="C650" s="2"/>
      <c r="BU650" s="1"/>
    </row>
    <row r="651" ht="15.75" customHeight="1">
      <c r="B651" s="1"/>
      <c r="C651" s="2"/>
      <c r="BU651" s="1"/>
    </row>
    <row r="652" ht="15.75" customHeight="1">
      <c r="B652" s="1"/>
      <c r="C652" s="2"/>
      <c r="BU652" s="1"/>
    </row>
    <row r="653" ht="15.75" customHeight="1">
      <c r="B653" s="1"/>
      <c r="C653" s="2"/>
      <c r="BU653" s="1"/>
    </row>
    <row r="654" ht="15.75" customHeight="1">
      <c r="B654" s="1"/>
      <c r="C654" s="2"/>
      <c r="BU654" s="1"/>
    </row>
    <row r="655" ht="15.75" customHeight="1">
      <c r="B655" s="1"/>
      <c r="C655" s="2"/>
      <c r="BU655" s="1"/>
    </row>
    <row r="656" ht="15.75" customHeight="1">
      <c r="B656" s="1"/>
      <c r="C656" s="2"/>
      <c r="BU656" s="1"/>
    </row>
    <row r="657" ht="15.75" customHeight="1">
      <c r="B657" s="1"/>
      <c r="C657" s="2"/>
      <c r="BU657" s="1"/>
    </row>
    <row r="658" ht="15.75" customHeight="1">
      <c r="B658" s="1"/>
      <c r="C658" s="2"/>
      <c r="BU658" s="1"/>
    </row>
    <row r="659" ht="15.75" customHeight="1">
      <c r="B659" s="1"/>
      <c r="C659" s="2"/>
      <c r="BU659" s="1"/>
    </row>
    <row r="660" ht="15.75" customHeight="1">
      <c r="B660" s="1"/>
      <c r="C660" s="2"/>
      <c r="BU660" s="1"/>
    </row>
    <row r="661" ht="15.75" customHeight="1">
      <c r="B661" s="1"/>
      <c r="C661" s="2"/>
      <c r="BU661" s="1"/>
    </row>
    <row r="662" ht="15.75" customHeight="1">
      <c r="B662" s="1"/>
      <c r="C662" s="2"/>
      <c r="BU662" s="1"/>
    </row>
    <row r="663" ht="15.75" customHeight="1">
      <c r="B663" s="1"/>
      <c r="C663" s="2"/>
      <c r="BU663" s="1"/>
    </row>
    <row r="664" ht="15.75" customHeight="1">
      <c r="B664" s="1"/>
      <c r="C664" s="2"/>
      <c r="BU664" s="1"/>
    </row>
    <row r="665" ht="15.75" customHeight="1">
      <c r="B665" s="1"/>
      <c r="C665" s="2"/>
      <c r="BU665" s="1"/>
    </row>
    <row r="666" ht="15.75" customHeight="1">
      <c r="B666" s="1"/>
      <c r="C666" s="2"/>
      <c r="BU666" s="1"/>
    </row>
    <row r="667" ht="15.75" customHeight="1">
      <c r="B667" s="1"/>
      <c r="C667" s="2"/>
      <c r="BU667" s="1"/>
    </row>
    <row r="668" ht="15.75" customHeight="1">
      <c r="B668" s="1"/>
      <c r="C668" s="2"/>
      <c r="BU668" s="1"/>
    </row>
    <row r="669" ht="15.75" customHeight="1">
      <c r="B669" s="1"/>
      <c r="C669" s="2"/>
      <c r="BU669" s="1"/>
    </row>
    <row r="670" ht="15.75" customHeight="1">
      <c r="B670" s="1"/>
      <c r="C670" s="2"/>
      <c r="BU670" s="1"/>
    </row>
    <row r="671" ht="15.75" customHeight="1">
      <c r="B671" s="1"/>
      <c r="C671" s="2"/>
      <c r="BU671" s="1"/>
    </row>
    <row r="672" ht="15.75" customHeight="1">
      <c r="B672" s="1"/>
      <c r="C672" s="2"/>
      <c r="BU672" s="1"/>
    </row>
    <row r="673" ht="15.75" customHeight="1">
      <c r="B673" s="1"/>
      <c r="C673" s="2"/>
      <c r="BU673" s="1"/>
    </row>
    <row r="674" ht="15.75" customHeight="1">
      <c r="B674" s="1"/>
      <c r="C674" s="2"/>
      <c r="BU674" s="1"/>
    </row>
    <row r="675" ht="15.75" customHeight="1">
      <c r="B675" s="1"/>
      <c r="C675" s="2"/>
      <c r="BU675" s="1"/>
    </row>
    <row r="676" ht="15.75" customHeight="1">
      <c r="B676" s="1"/>
      <c r="C676" s="2"/>
      <c r="BU676" s="1"/>
    </row>
    <row r="677" ht="15.75" customHeight="1">
      <c r="B677" s="1"/>
      <c r="C677" s="2"/>
      <c r="BU677" s="1"/>
    </row>
    <row r="678" ht="15.75" customHeight="1">
      <c r="B678" s="1"/>
      <c r="C678" s="2"/>
      <c r="BU678" s="1"/>
    </row>
    <row r="679" ht="15.75" customHeight="1">
      <c r="B679" s="1"/>
      <c r="C679" s="2"/>
      <c r="BU679" s="1"/>
    </row>
    <row r="680" ht="15.75" customHeight="1">
      <c r="B680" s="1"/>
      <c r="C680" s="2"/>
      <c r="BU680" s="1"/>
    </row>
    <row r="681" ht="15.75" customHeight="1">
      <c r="B681" s="1"/>
      <c r="C681" s="2"/>
      <c r="BU681" s="1"/>
    </row>
    <row r="682" ht="15.75" customHeight="1">
      <c r="B682" s="1"/>
      <c r="C682" s="2"/>
      <c r="BU682" s="1"/>
    </row>
    <row r="683" ht="15.75" customHeight="1">
      <c r="B683" s="1"/>
      <c r="C683" s="2"/>
      <c r="BU683" s="1"/>
    </row>
    <row r="684" ht="15.75" customHeight="1">
      <c r="B684" s="1"/>
      <c r="C684" s="2"/>
      <c r="BU684" s="1"/>
    </row>
    <row r="685" ht="15.75" customHeight="1">
      <c r="B685" s="1"/>
      <c r="C685" s="2"/>
      <c r="BU685" s="1"/>
    </row>
    <row r="686" ht="15.75" customHeight="1">
      <c r="B686" s="1"/>
      <c r="C686" s="2"/>
      <c r="BU686" s="1"/>
    </row>
    <row r="687" ht="15.75" customHeight="1">
      <c r="B687" s="1"/>
      <c r="C687" s="2"/>
      <c r="BU687" s="1"/>
    </row>
    <row r="688" ht="15.75" customHeight="1">
      <c r="B688" s="1"/>
      <c r="C688" s="2"/>
      <c r="BU688" s="1"/>
    </row>
    <row r="689" ht="15.75" customHeight="1">
      <c r="B689" s="1"/>
      <c r="C689" s="2"/>
      <c r="BU689" s="1"/>
    </row>
    <row r="690" ht="15.75" customHeight="1">
      <c r="B690" s="1"/>
      <c r="C690" s="2"/>
      <c r="BU690" s="1"/>
    </row>
    <row r="691" ht="15.75" customHeight="1">
      <c r="B691" s="1"/>
      <c r="C691" s="2"/>
      <c r="BU691" s="1"/>
    </row>
    <row r="692" ht="15.75" customHeight="1">
      <c r="B692" s="1"/>
      <c r="C692" s="2"/>
      <c r="BU692" s="1"/>
    </row>
    <row r="693" ht="15.75" customHeight="1">
      <c r="B693" s="1"/>
      <c r="C693" s="2"/>
      <c r="BU693" s="1"/>
    </row>
    <row r="694" ht="15.75" customHeight="1">
      <c r="B694" s="1"/>
      <c r="C694" s="2"/>
      <c r="BU694" s="1"/>
    </row>
    <row r="695" ht="15.75" customHeight="1">
      <c r="B695" s="1"/>
      <c r="C695" s="2"/>
      <c r="BU695" s="1"/>
    </row>
    <row r="696" ht="15.75" customHeight="1">
      <c r="B696" s="1"/>
      <c r="C696" s="2"/>
      <c r="BU696" s="1"/>
    </row>
    <row r="697" ht="15.75" customHeight="1">
      <c r="B697" s="1"/>
      <c r="C697" s="2"/>
      <c r="BU697" s="1"/>
    </row>
    <row r="698" ht="15.75" customHeight="1">
      <c r="B698" s="1"/>
      <c r="C698" s="2"/>
      <c r="BU698" s="1"/>
    </row>
    <row r="699" ht="15.75" customHeight="1">
      <c r="B699" s="1"/>
      <c r="C699" s="2"/>
      <c r="BU699" s="1"/>
    </row>
    <row r="700" ht="15.75" customHeight="1">
      <c r="B700" s="1"/>
      <c r="C700" s="2"/>
      <c r="BU700" s="1"/>
    </row>
    <row r="701" ht="15.75" customHeight="1">
      <c r="B701" s="1"/>
      <c r="C701" s="2"/>
      <c r="BU701" s="1"/>
    </row>
    <row r="702" ht="15.75" customHeight="1">
      <c r="B702" s="1"/>
      <c r="C702" s="2"/>
      <c r="BU702" s="1"/>
    </row>
    <row r="703" ht="15.75" customHeight="1">
      <c r="B703" s="1"/>
      <c r="C703" s="2"/>
      <c r="BU703" s="1"/>
    </row>
    <row r="704" ht="15.75" customHeight="1">
      <c r="B704" s="1"/>
      <c r="C704" s="2"/>
      <c r="BU704" s="1"/>
    </row>
    <row r="705" ht="15.75" customHeight="1">
      <c r="B705" s="1"/>
      <c r="C705" s="2"/>
      <c r="BU705" s="1"/>
    </row>
    <row r="706" ht="15.75" customHeight="1">
      <c r="B706" s="1"/>
      <c r="C706" s="2"/>
      <c r="BU706" s="1"/>
    </row>
    <row r="707" ht="15.75" customHeight="1">
      <c r="B707" s="1"/>
      <c r="C707" s="2"/>
      <c r="BU707" s="1"/>
    </row>
    <row r="708" ht="15.75" customHeight="1">
      <c r="B708" s="1"/>
      <c r="C708" s="2"/>
      <c r="BU708" s="1"/>
    </row>
    <row r="709" ht="15.75" customHeight="1">
      <c r="B709" s="1"/>
      <c r="C709" s="2"/>
      <c r="BU709" s="1"/>
    </row>
    <row r="710" ht="15.75" customHeight="1">
      <c r="B710" s="1"/>
      <c r="C710" s="2"/>
      <c r="BU710" s="1"/>
    </row>
    <row r="711" ht="15.75" customHeight="1">
      <c r="B711" s="1"/>
      <c r="C711" s="2"/>
      <c r="BU711" s="1"/>
    </row>
    <row r="712" ht="15.75" customHeight="1">
      <c r="B712" s="1"/>
      <c r="C712" s="2"/>
      <c r="BU712" s="1"/>
    </row>
    <row r="713" ht="15.75" customHeight="1">
      <c r="B713" s="1"/>
      <c r="C713" s="2"/>
      <c r="BU713" s="1"/>
    </row>
    <row r="714" ht="15.75" customHeight="1">
      <c r="B714" s="1"/>
      <c r="C714" s="2"/>
      <c r="BU714" s="1"/>
    </row>
    <row r="715" ht="15.75" customHeight="1">
      <c r="B715" s="1"/>
      <c r="C715" s="2"/>
      <c r="BU715" s="1"/>
    </row>
    <row r="716" ht="15.75" customHeight="1">
      <c r="B716" s="1"/>
      <c r="C716" s="2"/>
      <c r="BU716" s="1"/>
    </row>
    <row r="717" ht="15.75" customHeight="1">
      <c r="B717" s="1"/>
      <c r="C717" s="2"/>
      <c r="BU717" s="1"/>
    </row>
    <row r="718" ht="15.75" customHeight="1">
      <c r="B718" s="1"/>
      <c r="C718" s="2"/>
      <c r="BU718" s="1"/>
    </row>
    <row r="719" ht="15.75" customHeight="1">
      <c r="B719" s="1"/>
      <c r="C719" s="2"/>
      <c r="BU719" s="1"/>
    </row>
    <row r="720" ht="15.75" customHeight="1">
      <c r="B720" s="1"/>
      <c r="C720" s="2"/>
      <c r="BU720" s="1"/>
    </row>
    <row r="721" ht="15.75" customHeight="1">
      <c r="B721" s="1"/>
      <c r="C721" s="2"/>
      <c r="BU721" s="1"/>
    </row>
    <row r="722" ht="15.75" customHeight="1">
      <c r="B722" s="1"/>
      <c r="C722" s="2"/>
      <c r="BU722" s="1"/>
    </row>
    <row r="723" ht="15.75" customHeight="1">
      <c r="B723" s="1"/>
      <c r="C723" s="2"/>
      <c r="BU723" s="1"/>
    </row>
    <row r="724" ht="15.75" customHeight="1">
      <c r="B724" s="1"/>
      <c r="C724" s="2"/>
      <c r="BU724" s="1"/>
    </row>
    <row r="725" ht="15.75" customHeight="1">
      <c r="B725" s="1"/>
      <c r="C725" s="2"/>
      <c r="BU725" s="1"/>
    </row>
    <row r="726" ht="15.75" customHeight="1">
      <c r="B726" s="1"/>
      <c r="C726" s="2"/>
      <c r="BU726" s="1"/>
    </row>
    <row r="727" ht="15.75" customHeight="1">
      <c r="B727" s="1"/>
      <c r="C727" s="2"/>
      <c r="BU727" s="1"/>
    </row>
    <row r="728" ht="15.75" customHeight="1">
      <c r="B728" s="1"/>
      <c r="C728" s="2"/>
      <c r="BU728" s="1"/>
    </row>
    <row r="729" ht="15.75" customHeight="1">
      <c r="B729" s="1"/>
      <c r="C729" s="2"/>
      <c r="BU729" s="1"/>
    </row>
    <row r="730" ht="15.75" customHeight="1">
      <c r="B730" s="1"/>
      <c r="C730" s="2"/>
      <c r="BU730" s="1"/>
    </row>
    <row r="731" ht="15.75" customHeight="1">
      <c r="B731" s="1"/>
      <c r="C731" s="2"/>
      <c r="BU731" s="1"/>
    </row>
    <row r="732" ht="15.75" customHeight="1">
      <c r="B732" s="1"/>
      <c r="C732" s="2"/>
      <c r="BU732" s="1"/>
    </row>
    <row r="733" ht="15.75" customHeight="1">
      <c r="B733" s="1"/>
      <c r="C733" s="2"/>
      <c r="BU733" s="1"/>
    </row>
    <row r="734" ht="15.75" customHeight="1">
      <c r="B734" s="1"/>
      <c r="C734" s="2"/>
      <c r="BU734" s="1"/>
    </row>
    <row r="735" ht="15.75" customHeight="1">
      <c r="B735" s="1"/>
      <c r="C735" s="2"/>
      <c r="BU735" s="1"/>
    </row>
    <row r="736" ht="15.75" customHeight="1">
      <c r="B736" s="1"/>
      <c r="C736" s="2"/>
      <c r="BU736" s="1"/>
    </row>
    <row r="737" ht="15.75" customHeight="1">
      <c r="B737" s="1"/>
      <c r="C737" s="2"/>
      <c r="BU737" s="1"/>
    </row>
    <row r="738" ht="15.75" customHeight="1">
      <c r="B738" s="1"/>
      <c r="C738" s="2"/>
      <c r="BU738" s="1"/>
    </row>
    <row r="739" ht="15.75" customHeight="1">
      <c r="B739" s="1"/>
      <c r="C739" s="2"/>
      <c r="BU739" s="1"/>
    </row>
    <row r="740" ht="15.75" customHeight="1">
      <c r="B740" s="1"/>
      <c r="C740" s="2"/>
      <c r="BU740" s="1"/>
    </row>
    <row r="741" ht="15.75" customHeight="1">
      <c r="B741" s="1"/>
      <c r="C741" s="2"/>
      <c r="BU741" s="1"/>
    </row>
    <row r="742" ht="15.75" customHeight="1">
      <c r="B742" s="1"/>
      <c r="C742" s="2"/>
      <c r="BU742" s="1"/>
    </row>
    <row r="743" ht="15.75" customHeight="1">
      <c r="B743" s="1"/>
      <c r="C743" s="2"/>
      <c r="BU743" s="1"/>
    </row>
    <row r="744" ht="15.75" customHeight="1">
      <c r="B744" s="1"/>
      <c r="C744" s="2"/>
      <c r="BU744" s="1"/>
    </row>
    <row r="745" ht="15.75" customHeight="1">
      <c r="B745" s="1"/>
      <c r="C745" s="2"/>
      <c r="BU745" s="1"/>
    </row>
    <row r="746" ht="15.75" customHeight="1">
      <c r="B746" s="1"/>
      <c r="C746" s="2"/>
      <c r="BU746" s="1"/>
    </row>
    <row r="747" ht="15.75" customHeight="1">
      <c r="B747" s="1"/>
      <c r="C747" s="2"/>
      <c r="BU747" s="1"/>
    </row>
    <row r="748" ht="15.75" customHeight="1">
      <c r="B748" s="1"/>
      <c r="C748" s="2"/>
      <c r="BU748" s="1"/>
    </row>
    <row r="749" ht="15.75" customHeight="1">
      <c r="B749" s="1"/>
      <c r="C749" s="2"/>
      <c r="BU749" s="1"/>
    </row>
    <row r="750" ht="15.75" customHeight="1">
      <c r="B750" s="1"/>
      <c r="C750" s="2"/>
      <c r="BU750" s="1"/>
    </row>
    <row r="751" ht="15.75" customHeight="1">
      <c r="B751" s="1"/>
      <c r="C751" s="2"/>
      <c r="BU751" s="1"/>
    </row>
    <row r="752" ht="15.75" customHeight="1">
      <c r="B752" s="1"/>
      <c r="C752" s="2"/>
      <c r="BU752" s="1"/>
    </row>
    <row r="753" ht="15.75" customHeight="1">
      <c r="B753" s="1"/>
      <c r="C753" s="2"/>
      <c r="BU753" s="1"/>
    </row>
    <row r="754" ht="15.75" customHeight="1">
      <c r="B754" s="1"/>
      <c r="C754" s="2"/>
      <c r="BU754" s="1"/>
    </row>
    <row r="755" ht="15.75" customHeight="1">
      <c r="B755" s="1"/>
      <c r="C755" s="2"/>
      <c r="BU755" s="1"/>
    </row>
    <row r="756" ht="15.75" customHeight="1">
      <c r="B756" s="1"/>
      <c r="C756" s="2"/>
      <c r="BU756" s="1"/>
    </row>
    <row r="757" ht="15.75" customHeight="1">
      <c r="B757" s="1"/>
      <c r="C757" s="2"/>
      <c r="BU757" s="1"/>
    </row>
    <row r="758" ht="15.75" customHeight="1">
      <c r="B758" s="1"/>
      <c r="C758" s="2"/>
      <c r="BU758" s="1"/>
    </row>
    <row r="759" ht="15.75" customHeight="1">
      <c r="B759" s="1"/>
      <c r="C759" s="2"/>
      <c r="BU759" s="1"/>
    </row>
    <row r="760" ht="15.75" customHeight="1">
      <c r="B760" s="1"/>
      <c r="C760" s="2"/>
      <c r="BU760" s="1"/>
    </row>
    <row r="761" ht="15.75" customHeight="1">
      <c r="B761" s="1"/>
      <c r="C761" s="2"/>
      <c r="BU761" s="1"/>
    </row>
    <row r="762" ht="15.75" customHeight="1">
      <c r="B762" s="1"/>
      <c r="C762" s="2"/>
      <c r="BU762" s="1"/>
    </row>
    <row r="763" ht="15.75" customHeight="1">
      <c r="B763" s="1"/>
      <c r="C763" s="2"/>
      <c r="BU763" s="1"/>
    </row>
    <row r="764" ht="15.75" customHeight="1">
      <c r="B764" s="1"/>
      <c r="C764" s="2"/>
      <c r="BU764" s="1"/>
    </row>
    <row r="765" ht="15.75" customHeight="1">
      <c r="B765" s="1"/>
      <c r="C765" s="2"/>
      <c r="BU765" s="1"/>
    </row>
    <row r="766" ht="15.75" customHeight="1">
      <c r="B766" s="1"/>
      <c r="C766" s="2"/>
      <c r="BU766" s="1"/>
    </row>
    <row r="767" ht="15.75" customHeight="1">
      <c r="B767" s="1"/>
      <c r="C767" s="2"/>
      <c r="BU767" s="1"/>
    </row>
    <row r="768" ht="15.75" customHeight="1">
      <c r="B768" s="1"/>
      <c r="C768" s="2"/>
      <c r="BU768" s="1"/>
    </row>
    <row r="769" ht="15.75" customHeight="1">
      <c r="B769" s="1"/>
      <c r="C769" s="2"/>
      <c r="BU769" s="1"/>
    </row>
    <row r="770" ht="15.75" customHeight="1">
      <c r="B770" s="1"/>
      <c r="C770" s="2"/>
      <c r="BU770" s="1"/>
    </row>
    <row r="771" ht="15.75" customHeight="1">
      <c r="B771" s="1"/>
      <c r="C771" s="2"/>
      <c r="BU771" s="1"/>
    </row>
    <row r="772" ht="15.75" customHeight="1">
      <c r="B772" s="1"/>
      <c r="C772" s="2"/>
      <c r="BU772" s="1"/>
    </row>
    <row r="773" ht="15.75" customHeight="1">
      <c r="B773" s="1"/>
      <c r="C773" s="2"/>
      <c r="BU773" s="1"/>
    </row>
    <row r="774" ht="15.75" customHeight="1">
      <c r="B774" s="1"/>
      <c r="C774" s="2"/>
      <c r="BU774" s="1"/>
    </row>
    <row r="775" ht="15.75" customHeight="1">
      <c r="B775" s="1"/>
      <c r="C775" s="2"/>
      <c r="BU775" s="1"/>
    </row>
    <row r="776" ht="15.75" customHeight="1">
      <c r="B776" s="1"/>
      <c r="C776" s="2"/>
      <c r="BU776" s="1"/>
    </row>
    <row r="777" ht="15.75" customHeight="1">
      <c r="B777" s="1"/>
      <c r="C777" s="2"/>
      <c r="BU777" s="1"/>
    </row>
    <row r="778" ht="15.75" customHeight="1">
      <c r="B778" s="1"/>
      <c r="C778" s="2"/>
      <c r="BU778" s="1"/>
    </row>
    <row r="779" ht="15.75" customHeight="1">
      <c r="B779" s="1"/>
      <c r="C779" s="2"/>
      <c r="BU779" s="1"/>
    </row>
    <row r="780" ht="15.75" customHeight="1">
      <c r="B780" s="1"/>
      <c r="C780" s="2"/>
      <c r="BU780" s="1"/>
    </row>
    <row r="781" ht="15.75" customHeight="1">
      <c r="B781" s="1"/>
      <c r="C781" s="2"/>
      <c r="BU781" s="1"/>
    </row>
    <row r="782" ht="15.75" customHeight="1">
      <c r="B782" s="1"/>
      <c r="C782" s="2"/>
      <c r="BU782" s="1"/>
    </row>
    <row r="783" ht="15.75" customHeight="1">
      <c r="B783" s="1"/>
      <c r="C783" s="2"/>
      <c r="BU783" s="1"/>
    </row>
    <row r="784" ht="15.75" customHeight="1">
      <c r="B784" s="1"/>
      <c r="C784" s="2"/>
      <c r="BU784" s="1"/>
    </row>
    <row r="785" ht="15.75" customHeight="1">
      <c r="B785" s="1"/>
      <c r="C785" s="2"/>
      <c r="BU785" s="1"/>
    </row>
    <row r="786" ht="15.75" customHeight="1">
      <c r="B786" s="1"/>
      <c r="C786" s="2"/>
      <c r="BU786" s="1"/>
    </row>
    <row r="787" ht="15.75" customHeight="1">
      <c r="B787" s="1"/>
      <c r="C787" s="2"/>
      <c r="BU787" s="1"/>
    </row>
    <row r="788" ht="15.75" customHeight="1">
      <c r="B788" s="1"/>
      <c r="C788" s="2"/>
      <c r="BU788" s="1"/>
    </row>
    <row r="789" ht="15.75" customHeight="1">
      <c r="B789" s="1"/>
      <c r="C789" s="2"/>
      <c r="BU789" s="1"/>
    </row>
    <row r="790" ht="15.75" customHeight="1">
      <c r="B790" s="1"/>
      <c r="C790" s="2"/>
      <c r="BU790" s="1"/>
    </row>
    <row r="791" ht="15.75" customHeight="1">
      <c r="B791" s="1"/>
      <c r="C791" s="2"/>
      <c r="BU791" s="1"/>
    </row>
    <row r="792" ht="15.75" customHeight="1">
      <c r="B792" s="1"/>
      <c r="C792" s="2"/>
      <c r="BU792" s="1"/>
    </row>
    <row r="793" ht="15.75" customHeight="1">
      <c r="B793" s="1"/>
      <c r="C793" s="2"/>
      <c r="BU793" s="1"/>
    </row>
    <row r="794" ht="15.75" customHeight="1">
      <c r="B794" s="1"/>
      <c r="C794" s="2"/>
      <c r="BU794" s="1"/>
    </row>
    <row r="795" ht="15.75" customHeight="1">
      <c r="B795" s="1"/>
      <c r="C795" s="2"/>
      <c r="BU795" s="1"/>
    </row>
    <row r="796" ht="15.75" customHeight="1">
      <c r="B796" s="1"/>
      <c r="C796" s="2"/>
      <c r="BU796" s="1"/>
    </row>
    <row r="797" ht="15.75" customHeight="1">
      <c r="B797" s="1"/>
      <c r="C797" s="2"/>
      <c r="BU797" s="1"/>
    </row>
    <row r="798" ht="15.75" customHeight="1">
      <c r="B798" s="1"/>
      <c r="C798" s="2"/>
      <c r="BU798" s="1"/>
    </row>
    <row r="799" ht="15.75" customHeight="1">
      <c r="B799" s="1"/>
      <c r="C799" s="2"/>
      <c r="BU799" s="1"/>
    </row>
    <row r="800" ht="15.75" customHeight="1">
      <c r="B800" s="1"/>
      <c r="C800" s="2"/>
      <c r="BU800" s="1"/>
    </row>
    <row r="801" ht="15.75" customHeight="1">
      <c r="B801" s="1"/>
      <c r="C801" s="2"/>
      <c r="BU801" s="1"/>
    </row>
    <row r="802" ht="15.75" customHeight="1">
      <c r="B802" s="1"/>
      <c r="C802" s="2"/>
      <c r="BU802" s="1"/>
    </row>
    <row r="803" ht="15.75" customHeight="1">
      <c r="B803" s="1"/>
      <c r="C803" s="2"/>
      <c r="BU803" s="1"/>
    </row>
    <row r="804" ht="15.75" customHeight="1">
      <c r="B804" s="1"/>
      <c r="C804" s="2"/>
      <c r="BU804" s="1"/>
    </row>
    <row r="805" ht="15.75" customHeight="1">
      <c r="B805" s="1"/>
      <c r="C805" s="2"/>
      <c r="BU805" s="1"/>
    </row>
    <row r="806" ht="15.75" customHeight="1">
      <c r="B806" s="1"/>
      <c r="C806" s="2"/>
      <c r="BU806" s="1"/>
    </row>
    <row r="807" ht="15.75" customHeight="1">
      <c r="B807" s="1"/>
      <c r="C807" s="2"/>
      <c r="BU807" s="1"/>
    </row>
    <row r="808" ht="15.75" customHeight="1">
      <c r="B808" s="1"/>
      <c r="C808" s="2"/>
      <c r="BU808" s="1"/>
    </row>
    <row r="809" ht="15.75" customHeight="1">
      <c r="B809" s="1"/>
      <c r="C809" s="2"/>
      <c r="BU809" s="1"/>
    </row>
    <row r="810" ht="15.75" customHeight="1">
      <c r="B810" s="1"/>
      <c r="C810" s="2"/>
      <c r="BU810" s="1"/>
    </row>
    <row r="811" ht="15.75" customHeight="1">
      <c r="B811" s="1"/>
      <c r="C811" s="2"/>
      <c r="BU811" s="1"/>
    </row>
    <row r="812" ht="15.75" customHeight="1">
      <c r="B812" s="1"/>
      <c r="C812" s="2"/>
      <c r="BU812" s="1"/>
    </row>
    <row r="813" ht="15.75" customHeight="1">
      <c r="B813" s="1"/>
      <c r="C813" s="2"/>
      <c r="BU813" s="1"/>
    </row>
    <row r="814" ht="15.75" customHeight="1">
      <c r="B814" s="1"/>
      <c r="C814" s="2"/>
      <c r="BU814" s="1"/>
    </row>
    <row r="815" ht="15.75" customHeight="1">
      <c r="B815" s="1"/>
      <c r="C815" s="2"/>
      <c r="BU815" s="1"/>
    </row>
    <row r="816" ht="15.75" customHeight="1">
      <c r="B816" s="1"/>
      <c r="C816" s="2"/>
      <c r="BU816" s="1"/>
    </row>
    <row r="817" ht="15.75" customHeight="1">
      <c r="B817" s="1"/>
      <c r="C817" s="2"/>
      <c r="BU817" s="1"/>
    </row>
    <row r="818" ht="15.75" customHeight="1">
      <c r="B818" s="1"/>
      <c r="C818" s="2"/>
      <c r="BU818" s="1"/>
    </row>
    <row r="819" ht="15.75" customHeight="1">
      <c r="B819" s="1"/>
      <c r="C819" s="2"/>
      <c r="BU819" s="1"/>
    </row>
    <row r="820" ht="15.75" customHeight="1">
      <c r="B820" s="1"/>
      <c r="C820" s="2"/>
      <c r="BU820" s="1"/>
    </row>
    <row r="821" ht="15.75" customHeight="1">
      <c r="B821" s="1"/>
      <c r="C821" s="2"/>
      <c r="BU821" s="1"/>
    </row>
    <row r="822" ht="15.75" customHeight="1">
      <c r="B822" s="1"/>
      <c r="C822" s="2"/>
      <c r="BU822" s="1"/>
    </row>
    <row r="823" ht="15.75" customHeight="1">
      <c r="B823" s="1"/>
      <c r="C823" s="2"/>
      <c r="BU823" s="1"/>
    </row>
    <row r="824" ht="15.75" customHeight="1">
      <c r="B824" s="1"/>
      <c r="C824" s="2"/>
      <c r="BU824" s="1"/>
    </row>
    <row r="825" ht="15.75" customHeight="1">
      <c r="B825" s="1"/>
      <c r="C825" s="2"/>
      <c r="BU825" s="1"/>
    </row>
    <row r="826" ht="15.75" customHeight="1">
      <c r="B826" s="1"/>
      <c r="C826" s="2"/>
      <c r="BU826" s="1"/>
    </row>
    <row r="827" ht="15.75" customHeight="1">
      <c r="B827" s="1"/>
      <c r="C827" s="2"/>
      <c r="BU827" s="1"/>
    </row>
    <row r="828" ht="15.75" customHeight="1">
      <c r="B828" s="1"/>
      <c r="C828" s="2"/>
      <c r="BU828" s="1"/>
    </row>
    <row r="829" ht="15.75" customHeight="1">
      <c r="B829" s="1"/>
      <c r="C829" s="2"/>
      <c r="BU829" s="1"/>
    </row>
    <row r="830" ht="15.75" customHeight="1">
      <c r="B830" s="1"/>
      <c r="C830" s="2"/>
      <c r="BU830" s="1"/>
    </row>
    <row r="831" ht="15.75" customHeight="1">
      <c r="B831" s="1"/>
      <c r="C831" s="2"/>
      <c r="BU831" s="1"/>
    </row>
    <row r="832" ht="15.75" customHeight="1">
      <c r="B832" s="1"/>
      <c r="C832" s="2"/>
      <c r="BU832" s="1"/>
    </row>
    <row r="833" ht="15.75" customHeight="1">
      <c r="B833" s="1"/>
      <c r="C833" s="2"/>
      <c r="BU833" s="1"/>
    </row>
    <row r="834" ht="15.75" customHeight="1">
      <c r="B834" s="1"/>
      <c r="C834" s="2"/>
      <c r="BU834" s="1"/>
    </row>
    <row r="835" ht="15.75" customHeight="1">
      <c r="B835" s="1"/>
      <c r="C835" s="2"/>
      <c r="BU835" s="1"/>
    </row>
    <row r="836" ht="15.75" customHeight="1">
      <c r="B836" s="1"/>
      <c r="C836" s="2"/>
      <c r="BU836" s="1"/>
    </row>
    <row r="837" ht="15.75" customHeight="1">
      <c r="B837" s="1"/>
      <c r="C837" s="2"/>
      <c r="BU837" s="1"/>
    </row>
    <row r="838" ht="15.75" customHeight="1">
      <c r="B838" s="1"/>
      <c r="C838" s="2"/>
      <c r="BU838" s="1"/>
    </row>
    <row r="839" ht="15.75" customHeight="1">
      <c r="B839" s="1"/>
      <c r="C839" s="2"/>
      <c r="BU839" s="1"/>
    </row>
    <row r="840" ht="15.75" customHeight="1">
      <c r="B840" s="1"/>
      <c r="C840" s="2"/>
      <c r="BU840" s="1"/>
    </row>
    <row r="841" ht="15.75" customHeight="1">
      <c r="B841" s="1"/>
      <c r="C841" s="2"/>
      <c r="BU841" s="1"/>
    </row>
    <row r="842" ht="15.75" customHeight="1">
      <c r="B842" s="1"/>
      <c r="C842" s="2"/>
      <c r="BU842" s="1"/>
    </row>
    <row r="843" ht="15.75" customHeight="1">
      <c r="B843" s="1"/>
      <c r="C843" s="2"/>
      <c r="BU843" s="1"/>
    </row>
    <row r="844" ht="15.75" customHeight="1">
      <c r="B844" s="1"/>
      <c r="C844" s="2"/>
      <c r="BU844" s="1"/>
    </row>
    <row r="845" ht="15.75" customHeight="1">
      <c r="B845" s="1"/>
      <c r="C845" s="2"/>
      <c r="BU845" s="1"/>
    </row>
    <row r="846" ht="15.75" customHeight="1">
      <c r="B846" s="1"/>
      <c r="C846" s="2"/>
      <c r="BU846" s="1"/>
    </row>
    <row r="847" ht="15.75" customHeight="1">
      <c r="B847" s="1"/>
      <c r="C847" s="2"/>
      <c r="BU847" s="1"/>
    </row>
    <row r="848" ht="15.75" customHeight="1">
      <c r="B848" s="1"/>
      <c r="C848" s="2"/>
      <c r="BU848" s="1"/>
    </row>
    <row r="849" ht="15.75" customHeight="1">
      <c r="B849" s="1"/>
      <c r="C849" s="2"/>
      <c r="BU849" s="1"/>
    </row>
    <row r="850" ht="15.75" customHeight="1">
      <c r="B850" s="1"/>
      <c r="C850" s="2"/>
      <c r="BU850" s="1"/>
    </row>
    <row r="851" ht="15.75" customHeight="1">
      <c r="B851" s="1"/>
      <c r="C851" s="2"/>
      <c r="BU851" s="1"/>
    </row>
    <row r="852" ht="15.75" customHeight="1">
      <c r="B852" s="1"/>
      <c r="C852" s="2"/>
      <c r="BU852" s="1"/>
    </row>
    <row r="853" ht="15.75" customHeight="1">
      <c r="B853" s="1"/>
      <c r="C853" s="2"/>
      <c r="BU853" s="1"/>
    </row>
    <row r="854" ht="15.75" customHeight="1">
      <c r="B854" s="1"/>
      <c r="C854" s="2"/>
      <c r="BU854" s="1"/>
    </row>
    <row r="855" ht="15.75" customHeight="1">
      <c r="B855" s="1"/>
      <c r="C855" s="2"/>
      <c r="BU855" s="1"/>
    </row>
    <row r="856" ht="15.75" customHeight="1">
      <c r="B856" s="1"/>
      <c r="C856" s="2"/>
      <c r="BU856" s="1"/>
    </row>
    <row r="857" ht="15.75" customHeight="1">
      <c r="B857" s="1"/>
      <c r="C857" s="2"/>
      <c r="BU857" s="1"/>
    </row>
    <row r="858" ht="15.75" customHeight="1">
      <c r="B858" s="1"/>
      <c r="C858" s="2"/>
      <c r="BU858" s="1"/>
    </row>
    <row r="859" ht="15.75" customHeight="1">
      <c r="B859" s="1"/>
      <c r="C859" s="2"/>
      <c r="BU859" s="1"/>
    </row>
    <row r="860" ht="15.75" customHeight="1">
      <c r="B860" s="1"/>
      <c r="C860" s="2"/>
      <c r="BU860" s="1"/>
    </row>
    <row r="861" ht="15.75" customHeight="1">
      <c r="B861" s="1"/>
      <c r="C861" s="2"/>
      <c r="BU861" s="1"/>
    </row>
    <row r="862" ht="15.75" customHeight="1">
      <c r="B862" s="1"/>
      <c r="C862" s="2"/>
      <c r="BU862" s="1"/>
    </row>
    <row r="863" ht="15.75" customHeight="1">
      <c r="B863" s="1"/>
      <c r="C863" s="2"/>
      <c r="BU863" s="1"/>
    </row>
    <row r="864" ht="15.75" customHeight="1">
      <c r="B864" s="1"/>
      <c r="C864" s="2"/>
      <c r="BU864" s="1"/>
    </row>
    <row r="865" ht="15.75" customHeight="1">
      <c r="B865" s="1"/>
      <c r="C865" s="2"/>
      <c r="BU865" s="1"/>
    </row>
    <row r="866" ht="15.75" customHeight="1">
      <c r="B866" s="1"/>
      <c r="C866" s="2"/>
      <c r="BU866" s="1"/>
    </row>
    <row r="867" ht="15.75" customHeight="1">
      <c r="B867" s="1"/>
      <c r="C867" s="2"/>
      <c r="BU867" s="1"/>
    </row>
    <row r="868" ht="15.75" customHeight="1">
      <c r="B868" s="1"/>
      <c r="C868" s="2"/>
      <c r="BU868" s="1"/>
    </row>
    <row r="869" ht="15.75" customHeight="1">
      <c r="B869" s="1"/>
      <c r="C869" s="2"/>
      <c r="BU869" s="1"/>
    </row>
    <row r="870" ht="15.75" customHeight="1">
      <c r="B870" s="1"/>
      <c r="C870" s="2"/>
      <c r="BU870" s="1"/>
    </row>
    <row r="871" ht="15.75" customHeight="1">
      <c r="B871" s="1"/>
      <c r="C871" s="2"/>
      <c r="BU871" s="1"/>
    </row>
    <row r="872" ht="15.75" customHeight="1">
      <c r="B872" s="1"/>
      <c r="C872" s="2"/>
      <c r="BU872" s="1"/>
    </row>
    <row r="873" ht="15.75" customHeight="1">
      <c r="B873" s="1"/>
      <c r="C873" s="2"/>
      <c r="BU873" s="1"/>
    </row>
    <row r="874" ht="15.75" customHeight="1">
      <c r="B874" s="1"/>
      <c r="C874" s="2"/>
      <c r="BU874" s="1"/>
    </row>
    <row r="875" ht="15.75" customHeight="1">
      <c r="B875" s="1"/>
      <c r="C875" s="2"/>
      <c r="BU875" s="1"/>
    </row>
    <row r="876" ht="15.75" customHeight="1">
      <c r="B876" s="1"/>
      <c r="C876" s="2"/>
      <c r="BU876" s="1"/>
    </row>
    <row r="877" ht="15.75" customHeight="1">
      <c r="B877" s="1"/>
      <c r="C877" s="2"/>
      <c r="BU877" s="1"/>
    </row>
    <row r="878" ht="15.75" customHeight="1">
      <c r="B878" s="1"/>
      <c r="C878" s="2"/>
      <c r="BU878" s="1"/>
    </row>
    <row r="879" ht="15.75" customHeight="1">
      <c r="B879" s="1"/>
      <c r="C879" s="2"/>
      <c r="BU879" s="1"/>
    </row>
    <row r="880" ht="15.75" customHeight="1">
      <c r="B880" s="1"/>
      <c r="C880" s="2"/>
      <c r="BU880" s="1"/>
    </row>
    <row r="881" ht="15.75" customHeight="1">
      <c r="B881" s="1"/>
      <c r="C881" s="2"/>
      <c r="BU881" s="1"/>
    </row>
    <row r="882" ht="15.75" customHeight="1">
      <c r="B882" s="1"/>
      <c r="C882" s="2"/>
      <c r="BU882" s="1"/>
    </row>
    <row r="883" ht="15.75" customHeight="1">
      <c r="B883" s="1"/>
      <c r="C883" s="2"/>
      <c r="BU883" s="1"/>
    </row>
    <row r="884" ht="15.75" customHeight="1">
      <c r="B884" s="1"/>
      <c r="C884" s="2"/>
      <c r="BU884" s="1"/>
    </row>
    <row r="885" ht="15.75" customHeight="1">
      <c r="B885" s="1"/>
      <c r="C885" s="2"/>
      <c r="BU885" s="1"/>
    </row>
    <row r="886" ht="15.75" customHeight="1">
      <c r="B886" s="1"/>
      <c r="C886" s="2"/>
      <c r="BU886" s="1"/>
    </row>
    <row r="887" ht="15.75" customHeight="1">
      <c r="B887" s="1"/>
      <c r="C887" s="2"/>
      <c r="BU887" s="1"/>
    </row>
    <row r="888" ht="15.75" customHeight="1">
      <c r="B888" s="1"/>
      <c r="C888" s="2"/>
      <c r="BU888" s="1"/>
    </row>
    <row r="889" ht="15.75" customHeight="1">
      <c r="B889" s="1"/>
      <c r="C889" s="2"/>
      <c r="BU889" s="1"/>
    </row>
    <row r="890" ht="15.75" customHeight="1">
      <c r="B890" s="1"/>
      <c r="C890" s="2"/>
      <c r="BU890" s="1"/>
    </row>
    <row r="891" ht="15.75" customHeight="1">
      <c r="B891" s="1"/>
      <c r="C891" s="2"/>
      <c r="BU891" s="1"/>
    </row>
    <row r="892" ht="15.75" customHeight="1">
      <c r="B892" s="1"/>
      <c r="C892" s="2"/>
      <c r="BU892" s="1"/>
    </row>
    <row r="893" ht="15.75" customHeight="1">
      <c r="B893" s="1"/>
      <c r="C893" s="2"/>
      <c r="BU893" s="1"/>
    </row>
    <row r="894" ht="15.75" customHeight="1">
      <c r="B894" s="1"/>
      <c r="C894" s="2"/>
      <c r="BU894" s="1"/>
    </row>
    <row r="895" ht="15.75" customHeight="1">
      <c r="B895" s="1"/>
      <c r="C895" s="2"/>
      <c r="BU895" s="1"/>
    </row>
    <row r="896" ht="15.75" customHeight="1">
      <c r="B896" s="1"/>
      <c r="C896" s="2"/>
      <c r="BU896" s="1"/>
    </row>
    <row r="897" ht="15.75" customHeight="1">
      <c r="B897" s="1"/>
      <c r="C897" s="2"/>
      <c r="BU897" s="1"/>
    </row>
    <row r="898" ht="15.75" customHeight="1">
      <c r="B898" s="1"/>
      <c r="C898" s="2"/>
      <c r="BU898" s="1"/>
    </row>
    <row r="899" ht="15.75" customHeight="1">
      <c r="B899" s="1"/>
      <c r="C899" s="2"/>
      <c r="BU899" s="1"/>
    </row>
    <row r="900" ht="15.75" customHeight="1">
      <c r="B900" s="1"/>
      <c r="C900" s="2"/>
      <c r="BU900" s="1"/>
    </row>
    <row r="901" ht="15.75" customHeight="1">
      <c r="B901" s="1"/>
      <c r="C901" s="2"/>
      <c r="BU901" s="1"/>
    </row>
    <row r="902" ht="15.75" customHeight="1">
      <c r="B902" s="1"/>
      <c r="C902" s="2"/>
      <c r="BU902" s="1"/>
    </row>
    <row r="903" ht="15.75" customHeight="1">
      <c r="B903" s="1"/>
      <c r="C903" s="2"/>
      <c r="BU903" s="1"/>
    </row>
    <row r="904" ht="15.75" customHeight="1">
      <c r="B904" s="1"/>
      <c r="C904" s="2"/>
      <c r="BU904" s="1"/>
    </row>
    <row r="905" ht="15.75" customHeight="1">
      <c r="B905" s="1"/>
      <c r="C905" s="2"/>
      <c r="BU905" s="1"/>
    </row>
    <row r="906" ht="15.75" customHeight="1">
      <c r="B906" s="1"/>
      <c r="C906" s="2"/>
      <c r="BU906" s="1"/>
    </row>
    <row r="907" ht="15.75" customHeight="1">
      <c r="B907" s="1"/>
      <c r="C907" s="2"/>
      <c r="BU907" s="1"/>
    </row>
    <row r="908" ht="15.75" customHeight="1">
      <c r="B908" s="1"/>
      <c r="C908" s="2"/>
      <c r="BU908" s="1"/>
    </row>
    <row r="909" ht="15.75" customHeight="1">
      <c r="B909" s="1"/>
      <c r="C909" s="2"/>
      <c r="BU909" s="1"/>
    </row>
    <row r="910" ht="15.75" customHeight="1">
      <c r="B910" s="1"/>
      <c r="C910" s="2"/>
      <c r="BU910" s="1"/>
    </row>
    <row r="911" ht="15.75" customHeight="1">
      <c r="B911" s="1"/>
      <c r="C911" s="2"/>
      <c r="BU911" s="1"/>
    </row>
    <row r="912" ht="15.75" customHeight="1">
      <c r="B912" s="1"/>
      <c r="C912" s="2"/>
      <c r="BU912" s="1"/>
    </row>
    <row r="913" ht="15.75" customHeight="1">
      <c r="B913" s="1"/>
      <c r="C913" s="2"/>
      <c r="BU913" s="1"/>
    </row>
    <row r="914" ht="15.75" customHeight="1">
      <c r="B914" s="1"/>
      <c r="C914" s="2"/>
      <c r="BU914" s="1"/>
    </row>
    <row r="915" ht="15.75" customHeight="1">
      <c r="B915" s="1"/>
      <c r="C915" s="2"/>
      <c r="BU915" s="1"/>
    </row>
    <row r="916" ht="15.75" customHeight="1">
      <c r="B916" s="1"/>
      <c r="C916" s="2"/>
      <c r="BU916" s="1"/>
    </row>
    <row r="917" ht="15.75" customHeight="1">
      <c r="B917" s="1"/>
      <c r="C917" s="2"/>
      <c r="BU917" s="1"/>
    </row>
    <row r="918" ht="15.75" customHeight="1">
      <c r="B918" s="1"/>
      <c r="C918" s="2"/>
      <c r="BU918" s="1"/>
    </row>
    <row r="919" ht="15.75" customHeight="1">
      <c r="B919" s="1"/>
      <c r="C919" s="2"/>
      <c r="BU919" s="1"/>
    </row>
    <row r="920" ht="15.75" customHeight="1">
      <c r="B920" s="1"/>
      <c r="C920" s="2"/>
      <c r="BU920" s="1"/>
    </row>
    <row r="921" ht="15.75" customHeight="1">
      <c r="B921" s="1"/>
      <c r="C921" s="2"/>
      <c r="BU921" s="1"/>
    </row>
    <row r="922" ht="15.75" customHeight="1">
      <c r="B922" s="1"/>
      <c r="C922" s="2"/>
      <c r="BU922" s="1"/>
    </row>
    <row r="923" ht="15.75" customHeight="1">
      <c r="B923" s="1"/>
      <c r="C923" s="2"/>
      <c r="BU923" s="1"/>
    </row>
    <row r="924" ht="15.75" customHeight="1">
      <c r="B924" s="1"/>
      <c r="C924" s="2"/>
      <c r="BU924" s="1"/>
    </row>
    <row r="925" ht="15.75" customHeight="1">
      <c r="B925" s="1"/>
      <c r="C925" s="2"/>
      <c r="BU925" s="1"/>
    </row>
    <row r="926" ht="15.75" customHeight="1">
      <c r="B926" s="1"/>
      <c r="C926" s="2"/>
      <c r="BU926" s="1"/>
    </row>
    <row r="927" ht="15.75" customHeight="1">
      <c r="B927" s="1"/>
      <c r="C927" s="2"/>
      <c r="BU927" s="1"/>
    </row>
    <row r="928" ht="15.75" customHeight="1">
      <c r="B928" s="1"/>
      <c r="C928" s="2"/>
      <c r="BU928" s="1"/>
    </row>
    <row r="929" ht="15.75" customHeight="1">
      <c r="B929" s="1"/>
      <c r="C929" s="2"/>
      <c r="BU929" s="1"/>
    </row>
    <row r="930" ht="15.75" customHeight="1">
      <c r="B930" s="1"/>
      <c r="C930" s="2"/>
      <c r="BU930" s="1"/>
    </row>
    <row r="931" ht="15.75" customHeight="1">
      <c r="B931" s="1"/>
      <c r="C931" s="2"/>
      <c r="BU931" s="1"/>
    </row>
    <row r="932" ht="15.75" customHeight="1">
      <c r="B932" s="1"/>
      <c r="C932" s="2"/>
      <c r="BU932" s="1"/>
    </row>
    <row r="933" ht="15.75" customHeight="1">
      <c r="B933" s="1"/>
      <c r="C933" s="2"/>
      <c r="BU933" s="1"/>
    </row>
    <row r="934" ht="15.75" customHeight="1">
      <c r="B934" s="1"/>
      <c r="C934" s="2"/>
      <c r="BU934" s="1"/>
    </row>
    <row r="935" ht="15.75" customHeight="1">
      <c r="B935" s="1"/>
      <c r="C935" s="2"/>
      <c r="BU935" s="1"/>
    </row>
    <row r="936" ht="15.75" customHeight="1">
      <c r="B936" s="1"/>
      <c r="C936" s="2"/>
      <c r="BU936" s="1"/>
    </row>
    <row r="937" ht="15.75" customHeight="1">
      <c r="B937" s="1"/>
      <c r="C937" s="2"/>
      <c r="BU937" s="1"/>
    </row>
    <row r="938" ht="15.75" customHeight="1">
      <c r="B938" s="1"/>
      <c r="C938" s="2"/>
      <c r="BU938" s="1"/>
    </row>
    <row r="939" ht="15.75" customHeight="1">
      <c r="B939" s="1"/>
      <c r="C939" s="2"/>
      <c r="BU939" s="1"/>
    </row>
    <row r="940" ht="15.75" customHeight="1">
      <c r="B940" s="1"/>
      <c r="C940" s="2"/>
      <c r="BU940" s="1"/>
    </row>
    <row r="941" ht="15.75" customHeight="1">
      <c r="B941" s="1"/>
      <c r="C941" s="2"/>
      <c r="BU941" s="1"/>
    </row>
    <row r="942" ht="15.75" customHeight="1">
      <c r="B942" s="1"/>
      <c r="C942" s="2"/>
      <c r="BU942" s="1"/>
    </row>
    <row r="943" ht="15.75" customHeight="1">
      <c r="B943" s="1"/>
      <c r="C943" s="2"/>
      <c r="BU943" s="1"/>
    </row>
    <row r="944" ht="15.75" customHeight="1">
      <c r="B944" s="1"/>
      <c r="C944" s="2"/>
      <c r="BU944" s="1"/>
    </row>
    <row r="945" ht="15.75" customHeight="1">
      <c r="B945" s="1"/>
      <c r="C945" s="2"/>
      <c r="BU945" s="1"/>
    </row>
    <row r="946" ht="15.75" customHeight="1">
      <c r="B946" s="1"/>
      <c r="C946" s="2"/>
      <c r="BU946" s="1"/>
    </row>
    <row r="947" ht="15.75" customHeight="1">
      <c r="B947" s="1"/>
      <c r="C947" s="2"/>
      <c r="BU947" s="1"/>
    </row>
    <row r="948" ht="15.75" customHeight="1">
      <c r="B948" s="1"/>
      <c r="C948" s="2"/>
      <c r="BU948" s="1"/>
    </row>
    <row r="949" ht="15.75" customHeight="1">
      <c r="B949" s="1"/>
      <c r="C949" s="2"/>
      <c r="BU949" s="1"/>
    </row>
    <row r="950" ht="15.75" customHeight="1">
      <c r="B950" s="1"/>
      <c r="C950" s="2"/>
      <c r="BU950" s="1"/>
    </row>
    <row r="951" ht="15.75" customHeight="1">
      <c r="B951" s="1"/>
      <c r="C951" s="2"/>
      <c r="BU951" s="1"/>
    </row>
    <row r="952" ht="15.75" customHeight="1">
      <c r="B952" s="1"/>
      <c r="C952" s="2"/>
      <c r="BU952" s="1"/>
    </row>
    <row r="953" ht="15.75" customHeight="1">
      <c r="B953" s="1"/>
      <c r="C953" s="2"/>
      <c r="BU953" s="1"/>
    </row>
    <row r="954" ht="15.75" customHeight="1">
      <c r="B954" s="1"/>
      <c r="C954" s="2"/>
      <c r="BU954" s="1"/>
    </row>
    <row r="955" ht="15.75" customHeight="1">
      <c r="B955" s="1"/>
      <c r="C955" s="2"/>
      <c r="BU955" s="1"/>
    </row>
    <row r="956" ht="15.75" customHeight="1">
      <c r="B956" s="1"/>
      <c r="C956" s="2"/>
      <c r="BU956" s="1"/>
    </row>
    <row r="957" ht="15.75" customHeight="1">
      <c r="B957" s="1"/>
      <c r="C957" s="2"/>
      <c r="BU957" s="1"/>
    </row>
    <row r="958" ht="15.75" customHeight="1">
      <c r="B958" s="1"/>
      <c r="C958" s="2"/>
      <c r="BU958" s="1"/>
    </row>
    <row r="959" ht="15.75" customHeight="1">
      <c r="B959" s="1"/>
      <c r="C959" s="2"/>
      <c r="BU959" s="1"/>
    </row>
    <row r="960" ht="15.75" customHeight="1">
      <c r="B960" s="1"/>
      <c r="C960" s="2"/>
      <c r="BU960" s="1"/>
    </row>
    <row r="961" ht="15.75" customHeight="1">
      <c r="B961" s="1"/>
      <c r="C961" s="2"/>
      <c r="BU961" s="1"/>
    </row>
    <row r="962" ht="15.75" customHeight="1">
      <c r="B962" s="1"/>
      <c r="C962" s="2"/>
      <c r="BU962" s="1"/>
    </row>
    <row r="963" ht="15.75" customHeight="1">
      <c r="B963" s="1"/>
      <c r="C963" s="2"/>
      <c r="BU963" s="1"/>
    </row>
    <row r="964" ht="15.75" customHeight="1">
      <c r="B964" s="1"/>
      <c r="C964" s="2"/>
      <c r="BU964" s="1"/>
    </row>
    <row r="965" ht="15.75" customHeight="1">
      <c r="B965" s="1"/>
      <c r="C965" s="2"/>
      <c r="BU965" s="1"/>
    </row>
    <row r="966" ht="15.75" customHeight="1">
      <c r="B966" s="1"/>
      <c r="C966" s="2"/>
      <c r="BU966" s="1"/>
    </row>
    <row r="967" ht="15.75" customHeight="1">
      <c r="B967" s="1"/>
      <c r="C967" s="2"/>
      <c r="BU967" s="1"/>
    </row>
    <row r="968" ht="15.75" customHeight="1">
      <c r="B968" s="1"/>
      <c r="C968" s="2"/>
      <c r="BU968" s="1"/>
    </row>
    <row r="969" ht="15.75" customHeight="1">
      <c r="B969" s="1"/>
      <c r="C969" s="2"/>
      <c r="BU969" s="1"/>
    </row>
    <row r="970" ht="15.75" customHeight="1">
      <c r="B970" s="1"/>
      <c r="C970" s="2"/>
      <c r="BU970" s="1"/>
    </row>
    <row r="971" ht="15.75" customHeight="1">
      <c r="B971" s="1"/>
      <c r="C971" s="2"/>
      <c r="BU971" s="1"/>
    </row>
    <row r="972" ht="15.75" customHeight="1">
      <c r="B972" s="1"/>
      <c r="C972" s="2"/>
      <c r="BU972" s="1"/>
    </row>
    <row r="973" ht="15.75" customHeight="1">
      <c r="B973" s="1"/>
      <c r="C973" s="2"/>
      <c r="BU973" s="1"/>
    </row>
    <row r="974" ht="15.75" customHeight="1">
      <c r="B974" s="1"/>
      <c r="C974" s="2"/>
      <c r="BU974" s="1"/>
    </row>
    <row r="975" ht="15.75" customHeight="1">
      <c r="B975" s="1"/>
      <c r="C975" s="2"/>
      <c r="BU975" s="1"/>
    </row>
    <row r="976" ht="15.75" customHeight="1">
      <c r="B976" s="1"/>
      <c r="C976" s="2"/>
      <c r="BU976" s="1"/>
    </row>
    <row r="977" ht="15.75" customHeight="1">
      <c r="B977" s="1"/>
      <c r="C977" s="2"/>
      <c r="BU977" s="1"/>
    </row>
    <row r="978" ht="15.75" customHeight="1">
      <c r="B978" s="1"/>
      <c r="C978" s="2"/>
      <c r="BU978" s="1"/>
    </row>
    <row r="979" ht="15.75" customHeight="1">
      <c r="B979" s="1"/>
      <c r="C979" s="2"/>
      <c r="BU979" s="1"/>
    </row>
    <row r="980" ht="15.75" customHeight="1">
      <c r="B980" s="1"/>
      <c r="C980" s="2"/>
      <c r="BU980" s="1"/>
    </row>
    <row r="981" ht="15.75" customHeight="1">
      <c r="B981" s="1"/>
      <c r="C981" s="2"/>
      <c r="BU981" s="1"/>
    </row>
    <row r="982" ht="15.75" customHeight="1">
      <c r="B982" s="1"/>
      <c r="C982" s="2"/>
      <c r="BU982" s="1"/>
    </row>
    <row r="983" ht="15.75" customHeight="1">
      <c r="B983" s="1"/>
      <c r="C983" s="2"/>
      <c r="BU983" s="1"/>
    </row>
    <row r="984" ht="15.75" customHeight="1">
      <c r="B984" s="1"/>
      <c r="C984" s="2"/>
      <c r="BU984" s="1"/>
    </row>
    <row r="985" ht="15.75" customHeight="1">
      <c r="B985" s="1"/>
      <c r="C985" s="2"/>
      <c r="BU985" s="1"/>
    </row>
    <row r="986" ht="15.75" customHeight="1">
      <c r="B986" s="1"/>
      <c r="C986" s="2"/>
      <c r="BU986" s="1"/>
    </row>
    <row r="987" ht="15.75" customHeight="1">
      <c r="B987" s="1"/>
      <c r="C987" s="2"/>
      <c r="BU987" s="1"/>
    </row>
    <row r="988" ht="15.75" customHeight="1">
      <c r="B988" s="1"/>
      <c r="C988" s="2"/>
      <c r="BU988" s="1"/>
    </row>
    <row r="989" ht="15.75" customHeight="1">
      <c r="B989" s="1"/>
      <c r="C989" s="2"/>
      <c r="BU989" s="1"/>
    </row>
    <row r="990" ht="15.75" customHeight="1">
      <c r="B990" s="1"/>
      <c r="C990" s="2"/>
      <c r="BU990" s="1"/>
    </row>
    <row r="991" ht="15.75" customHeight="1">
      <c r="B991" s="1"/>
      <c r="C991" s="2"/>
      <c r="BU991" s="1"/>
    </row>
    <row r="992" ht="15.75" customHeight="1">
      <c r="B992" s="1"/>
      <c r="C992" s="2"/>
      <c r="BU992" s="1"/>
    </row>
    <row r="993" ht="15.75" customHeight="1">
      <c r="B993" s="1"/>
      <c r="C993" s="2"/>
      <c r="BU993" s="1"/>
    </row>
    <row r="994" ht="15.75" customHeight="1">
      <c r="B994" s="1"/>
      <c r="C994" s="2"/>
      <c r="BU994" s="1"/>
    </row>
    <row r="995" ht="15.75" customHeight="1">
      <c r="B995" s="1"/>
      <c r="C995" s="2"/>
      <c r="BU995" s="1"/>
    </row>
    <row r="996" ht="15.75" customHeight="1">
      <c r="B996" s="1"/>
      <c r="C996" s="2"/>
      <c r="BU996" s="1"/>
    </row>
    <row r="997" ht="15.75" customHeight="1">
      <c r="B997" s="1"/>
      <c r="C997" s="2"/>
      <c r="BU997" s="1"/>
    </row>
    <row r="998" ht="15.75" customHeight="1">
      <c r="B998" s="1"/>
      <c r="C998" s="2"/>
      <c r="BU998" s="1"/>
    </row>
    <row r="999" ht="15.75" customHeight="1">
      <c r="B999" s="1"/>
      <c r="C999" s="2"/>
      <c r="BU999" s="1"/>
    </row>
    <row r="1000" ht="15.75" customHeight="1">
      <c r="B1000" s="1"/>
      <c r="C1000" s="2"/>
      <c r="BU1000" s="1"/>
    </row>
  </sheetData>
  <mergeCells count="13">
    <mergeCell ref="AV3:AZ3"/>
    <mergeCell ref="BA3:BE3"/>
    <mergeCell ref="BF3:BJ3"/>
    <mergeCell ref="BK3:BO3"/>
    <mergeCell ref="BP3:BT3"/>
    <mergeCell ref="BX3:CD3"/>
    <mergeCell ref="M3:Q3"/>
    <mergeCell ref="R3:V3"/>
    <mergeCell ref="W3:AA3"/>
    <mergeCell ref="AB3:AF3"/>
    <mergeCell ref="AG3:AK3"/>
    <mergeCell ref="AL3:AP3"/>
    <mergeCell ref="AQ3:AU3"/>
  </mergeCells>
  <conditionalFormatting sqref="M5:BT6 M7:AA7 M8:BT123 AC7:BT7">
    <cfRule type="containsText" dxfId="0" priority="1" operator="containsText" text="deuda">
      <formula>NOT(ISERROR(SEARCH(("deuda"),(M5))))</formula>
    </cfRule>
  </conditionalFormatting>
  <conditionalFormatting sqref="M5:BT6 M7:AA7 M8:BT123 AC7:BT7">
    <cfRule type="containsText" dxfId="1" priority="2" operator="containsText" text="ok">
      <formula>NOT(ISERROR(SEARCH(("ok"),(M5))))</formula>
    </cfRule>
  </conditionalFormatting>
  <conditionalFormatting sqref="BU5:BU123">
    <cfRule type="colorScale" priority="3">
      <colorScale>
        <cfvo type="formula" val="-30"/>
        <cfvo type="formula" val="0"/>
        <cfvo type="formula" val="30"/>
        <color rgb="FFFC6A5D"/>
        <color rgb="FFFFEB84"/>
        <color rgb="FF00B050"/>
      </colorScale>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7" width="24.67"/>
    <col customWidth="1" min="28" max="28" width="14.33"/>
  </cols>
  <sheetData>
    <row r="1" ht="15.75" customHeight="1">
      <c r="A1" s="92" t="s">
        <v>301</v>
      </c>
      <c r="B1" s="93" t="s">
        <v>301</v>
      </c>
      <c r="C1" s="94" t="s">
        <v>302</v>
      </c>
      <c r="D1" s="93" t="s">
        <v>20</v>
      </c>
      <c r="E1" s="93" t="s">
        <v>303</v>
      </c>
      <c r="F1" s="93" t="s">
        <v>304</v>
      </c>
      <c r="G1" s="93" t="s">
        <v>22</v>
      </c>
      <c r="H1" s="93" t="s">
        <v>305</v>
      </c>
      <c r="I1" s="93" t="s">
        <v>306</v>
      </c>
      <c r="J1" s="93" t="s">
        <v>307</v>
      </c>
      <c r="K1" s="93" t="s">
        <v>21</v>
      </c>
      <c r="L1" s="93" t="s">
        <v>308</v>
      </c>
      <c r="M1" s="93" t="s">
        <v>309</v>
      </c>
      <c r="N1" s="93" t="s">
        <v>310</v>
      </c>
      <c r="O1" s="95" t="s">
        <v>311</v>
      </c>
      <c r="P1" s="95" t="s">
        <v>312</v>
      </c>
      <c r="Q1" s="95" t="s">
        <v>313</v>
      </c>
      <c r="R1" s="96" t="s">
        <v>314</v>
      </c>
      <c r="S1" s="96" t="s">
        <v>315</v>
      </c>
      <c r="T1" s="96" t="s">
        <v>316</v>
      </c>
      <c r="U1" s="96" t="s">
        <v>317</v>
      </c>
      <c r="V1" s="96" t="s">
        <v>318</v>
      </c>
      <c r="W1" s="96" t="s">
        <v>319</v>
      </c>
      <c r="X1" s="96" t="s">
        <v>320</v>
      </c>
      <c r="Y1" s="96" t="s">
        <v>321</v>
      </c>
      <c r="Z1" s="96" t="s">
        <v>322</v>
      </c>
      <c r="AA1" s="93" t="s">
        <v>323</v>
      </c>
      <c r="AB1" s="97" t="s">
        <v>324</v>
      </c>
    </row>
    <row r="2" ht="15.75" customHeight="1">
      <c r="A2" s="98">
        <f t="shared" ref="A2:A99" si="1">D2*1</f>
        <v>120</v>
      </c>
      <c r="B2" s="99">
        <v>87027.0</v>
      </c>
      <c r="C2" s="100">
        <v>44866.125</v>
      </c>
      <c r="D2" s="101">
        <v>120.0</v>
      </c>
      <c r="E2" s="99" t="s">
        <v>325</v>
      </c>
      <c r="F2" s="99" t="s">
        <v>286</v>
      </c>
      <c r="G2" s="99" t="s">
        <v>326</v>
      </c>
      <c r="H2" s="99" t="s">
        <v>327</v>
      </c>
      <c r="I2" s="99" t="s">
        <v>328</v>
      </c>
      <c r="J2" s="99" t="s">
        <v>329</v>
      </c>
      <c r="K2" s="99" t="s">
        <v>330</v>
      </c>
      <c r="L2" s="99" t="s">
        <v>331</v>
      </c>
      <c r="M2" s="99" t="s">
        <v>332</v>
      </c>
      <c r="N2" s="99" t="s">
        <v>333</v>
      </c>
      <c r="O2" s="102">
        <v>44870.125</v>
      </c>
      <c r="P2" s="102" t="s">
        <v>334</v>
      </c>
      <c r="Q2" s="102" t="s">
        <v>334</v>
      </c>
      <c r="R2" s="103">
        <v>600000.0</v>
      </c>
      <c r="S2" s="103">
        <v>558000.0</v>
      </c>
      <c r="T2" s="103">
        <v>42000.0</v>
      </c>
      <c r="U2" s="103">
        <v>0.0</v>
      </c>
      <c r="V2" s="103">
        <v>0.0</v>
      </c>
      <c r="W2" s="103">
        <v>0.0</v>
      </c>
      <c r="X2" s="103">
        <v>1190.0</v>
      </c>
      <c r="Y2" s="103">
        <v>0.0</v>
      </c>
      <c r="Z2" s="103">
        <v>42000.0</v>
      </c>
      <c r="AA2" s="99" t="s">
        <v>335</v>
      </c>
      <c r="AB2" s="104">
        <f t="shared" ref="AB2:AB99" si="2">R2-Y2</f>
        <v>600000</v>
      </c>
    </row>
    <row r="3" ht="15.75" customHeight="1">
      <c r="A3" s="98">
        <f t="shared" si="1"/>
        <v>859</v>
      </c>
      <c r="B3" s="99">
        <v>87026.0</v>
      </c>
      <c r="C3" s="100">
        <v>44866.125</v>
      </c>
      <c r="D3" s="101">
        <v>859.0</v>
      </c>
      <c r="E3" s="99" t="s">
        <v>336</v>
      </c>
      <c r="F3" s="99" t="s">
        <v>286</v>
      </c>
      <c r="G3" s="99" t="s">
        <v>337</v>
      </c>
      <c r="H3" s="99" t="s">
        <v>338</v>
      </c>
      <c r="I3" s="99" t="s">
        <v>339</v>
      </c>
      <c r="J3" s="99" t="s">
        <v>340</v>
      </c>
      <c r="K3" s="99" t="s">
        <v>341</v>
      </c>
      <c r="L3" s="99" t="s">
        <v>342</v>
      </c>
      <c r="M3" s="99" t="s">
        <v>343</v>
      </c>
      <c r="N3" s="99" t="s">
        <v>344</v>
      </c>
      <c r="O3" s="102">
        <v>44870.125</v>
      </c>
      <c r="P3" s="102" t="s">
        <v>334</v>
      </c>
      <c r="Q3" s="102" t="s">
        <v>334</v>
      </c>
      <c r="R3" s="103">
        <v>680000.0</v>
      </c>
      <c r="S3" s="103">
        <v>650080.0</v>
      </c>
      <c r="T3" s="103">
        <v>29920.0</v>
      </c>
      <c r="U3" s="103">
        <v>0.0</v>
      </c>
      <c r="V3" s="103">
        <v>0.0</v>
      </c>
      <c r="W3" s="103">
        <v>0.0</v>
      </c>
      <c r="X3" s="103">
        <v>1190.0</v>
      </c>
      <c r="Y3" s="103">
        <v>0.0</v>
      </c>
      <c r="Z3" s="103">
        <v>29920.0</v>
      </c>
      <c r="AA3" s="99" t="s">
        <v>335</v>
      </c>
      <c r="AB3" s="104">
        <f t="shared" si="2"/>
        <v>680000</v>
      </c>
    </row>
    <row r="4" ht="15.75" customHeight="1">
      <c r="A4" s="98">
        <f t="shared" si="1"/>
        <v>850</v>
      </c>
      <c r="B4" s="99">
        <v>87025.0</v>
      </c>
      <c r="C4" s="100">
        <v>44866.125</v>
      </c>
      <c r="D4" s="101">
        <v>850.0</v>
      </c>
      <c r="E4" s="99" t="s">
        <v>345</v>
      </c>
      <c r="F4" s="99" t="s">
        <v>295</v>
      </c>
      <c r="G4" s="99" t="s">
        <v>261</v>
      </c>
      <c r="H4" s="99" t="s">
        <v>346</v>
      </c>
      <c r="I4" s="99" t="s">
        <v>347</v>
      </c>
      <c r="J4" s="99" t="s">
        <v>348</v>
      </c>
      <c r="K4" s="99" t="s">
        <v>349</v>
      </c>
      <c r="L4" s="99" t="s">
        <v>350</v>
      </c>
      <c r="M4" s="99" t="s">
        <v>351</v>
      </c>
      <c r="N4" s="99" t="s">
        <v>352</v>
      </c>
      <c r="O4" s="102">
        <v>44870.125</v>
      </c>
      <c r="P4" s="102" t="s">
        <v>334</v>
      </c>
      <c r="Q4" s="102" t="s">
        <v>334</v>
      </c>
      <c r="R4" s="103">
        <v>794200.0</v>
      </c>
      <c r="S4" s="103">
        <v>738606.0</v>
      </c>
      <c r="T4" s="103">
        <v>55594.0</v>
      </c>
      <c r="U4" s="103">
        <v>0.0</v>
      </c>
      <c r="V4" s="103">
        <v>0.0</v>
      </c>
      <c r="W4" s="103">
        <v>0.0</v>
      </c>
      <c r="X4" s="103">
        <v>1190.0</v>
      </c>
      <c r="Y4" s="103">
        <v>0.0</v>
      </c>
      <c r="Z4" s="103">
        <v>55594.0</v>
      </c>
      <c r="AA4" s="99" t="s">
        <v>335</v>
      </c>
      <c r="AB4" s="104">
        <f t="shared" si="2"/>
        <v>794200</v>
      </c>
    </row>
    <row r="5" ht="15.75" customHeight="1">
      <c r="A5" s="98">
        <f t="shared" si="1"/>
        <v>12615</v>
      </c>
      <c r="B5" s="99">
        <v>87024.0</v>
      </c>
      <c r="C5" s="100">
        <v>44866.125</v>
      </c>
      <c r="D5" s="99">
        <v>12615.0</v>
      </c>
      <c r="E5" s="99" t="s">
        <v>353</v>
      </c>
      <c r="F5" s="99" t="s">
        <v>286</v>
      </c>
      <c r="G5" s="99" t="s">
        <v>354</v>
      </c>
      <c r="H5" s="99" t="s">
        <v>355</v>
      </c>
      <c r="I5" s="99" t="s">
        <v>356</v>
      </c>
      <c r="J5" s="99" t="s">
        <v>357</v>
      </c>
      <c r="K5" s="99" t="s">
        <v>358</v>
      </c>
      <c r="L5" s="99" t="s">
        <v>359</v>
      </c>
      <c r="M5" s="99" t="s">
        <v>360</v>
      </c>
      <c r="N5" s="99" t="s">
        <v>361</v>
      </c>
      <c r="O5" s="102">
        <v>44870.125</v>
      </c>
      <c r="P5" s="102" t="s">
        <v>334</v>
      </c>
      <c r="Q5" s="102" t="s">
        <v>334</v>
      </c>
      <c r="R5" s="103">
        <v>500000.0</v>
      </c>
      <c r="S5" s="103">
        <v>470000.0</v>
      </c>
      <c r="T5" s="103">
        <v>30000.0</v>
      </c>
      <c r="U5" s="103">
        <v>0.0</v>
      </c>
      <c r="V5" s="103">
        <v>0.0</v>
      </c>
      <c r="W5" s="103">
        <v>0.0</v>
      </c>
      <c r="X5" s="103">
        <v>1190.0</v>
      </c>
      <c r="Y5" s="103">
        <v>0.0</v>
      </c>
      <c r="Z5" s="103">
        <v>30000.0</v>
      </c>
      <c r="AA5" s="99" t="s">
        <v>335</v>
      </c>
      <c r="AB5" s="104">
        <f t="shared" si="2"/>
        <v>500000</v>
      </c>
    </row>
    <row r="6" ht="15.75" customHeight="1">
      <c r="A6" s="98">
        <f t="shared" si="1"/>
        <v>12471</v>
      </c>
      <c r="B6" s="99">
        <v>87023.0</v>
      </c>
      <c r="C6" s="100">
        <v>44866.125</v>
      </c>
      <c r="D6" s="99">
        <v>12471.0</v>
      </c>
      <c r="E6" s="99" t="s">
        <v>362</v>
      </c>
      <c r="F6" s="99" t="s">
        <v>286</v>
      </c>
      <c r="G6" s="99" t="s">
        <v>363</v>
      </c>
      <c r="H6" s="99" t="s">
        <v>364</v>
      </c>
      <c r="I6" s="99" t="s">
        <v>365</v>
      </c>
      <c r="J6" s="99" t="s">
        <v>366</v>
      </c>
      <c r="K6" s="99" t="s">
        <v>367</v>
      </c>
      <c r="L6" s="99" t="s">
        <v>368</v>
      </c>
      <c r="M6" s="99" t="s">
        <v>369</v>
      </c>
      <c r="N6" s="99" t="s">
        <v>370</v>
      </c>
      <c r="O6" s="102">
        <v>44870.125</v>
      </c>
      <c r="P6" s="102" t="s">
        <v>334</v>
      </c>
      <c r="Q6" s="102" t="s">
        <v>334</v>
      </c>
      <c r="R6" s="103">
        <v>600000.0</v>
      </c>
      <c r="S6" s="103">
        <v>558000.0</v>
      </c>
      <c r="T6" s="103">
        <v>42000.0</v>
      </c>
      <c r="U6" s="103">
        <v>0.0</v>
      </c>
      <c r="V6" s="103">
        <v>0.0</v>
      </c>
      <c r="W6" s="103">
        <v>0.0</v>
      </c>
      <c r="X6" s="103">
        <v>1190.0</v>
      </c>
      <c r="Y6" s="103">
        <v>0.0</v>
      </c>
      <c r="Z6" s="103">
        <v>42000.0</v>
      </c>
      <c r="AA6" s="99" t="s">
        <v>335</v>
      </c>
      <c r="AB6" s="104">
        <f t="shared" si="2"/>
        <v>600000</v>
      </c>
    </row>
    <row r="7" ht="15.75" customHeight="1">
      <c r="A7" s="98">
        <f t="shared" si="1"/>
        <v>12069</v>
      </c>
      <c r="B7" s="99">
        <v>87022.0</v>
      </c>
      <c r="C7" s="100">
        <v>44866.125</v>
      </c>
      <c r="D7" s="99">
        <v>12069.0</v>
      </c>
      <c r="E7" s="99" t="s">
        <v>371</v>
      </c>
      <c r="F7" s="99" t="s">
        <v>286</v>
      </c>
      <c r="G7" s="99" t="s">
        <v>300</v>
      </c>
      <c r="H7" s="99" t="s">
        <v>372</v>
      </c>
      <c r="I7" s="99" t="s">
        <v>373</v>
      </c>
      <c r="J7" s="99" t="s">
        <v>374</v>
      </c>
      <c r="K7" s="99" t="s">
        <v>375</v>
      </c>
      <c r="L7" s="99" t="s">
        <v>376</v>
      </c>
      <c r="M7" s="99" t="s">
        <v>377</v>
      </c>
      <c r="N7" s="99" t="s">
        <v>378</v>
      </c>
      <c r="O7" s="102">
        <v>44870.125</v>
      </c>
      <c r="P7" s="102" t="s">
        <v>334</v>
      </c>
      <c r="Q7" s="102" t="s">
        <v>334</v>
      </c>
      <c r="R7" s="103">
        <v>450000.0</v>
      </c>
      <c r="S7" s="103">
        <v>418500.0</v>
      </c>
      <c r="T7" s="103">
        <v>31500.0</v>
      </c>
      <c r="U7" s="103">
        <v>0.0</v>
      </c>
      <c r="V7" s="103">
        <v>0.0</v>
      </c>
      <c r="W7" s="103">
        <v>0.0</v>
      </c>
      <c r="X7" s="103">
        <v>1190.0</v>
      </c>
      <c r="Y7" s="103">
        <v>0.0</v>
      </c>
      <c r="Z7" s="103">
        <v>31500.0</v>
      </c>
      <c r="AA7" s="99" t="s">
        <v>335</v>
      </c>
      <c r="AB7" s="104">
        <f t="shared" si="2"/>
        <v>450000</v>
      </c>
    </row>
    <row r="8" ht="15.75" customHeight="1">
      <c r="A8" s="98">
        <f t="shared" si="1"/>
        <v>12068</v>
      </c>
      <c r="B8" s="99">
        <v>87021.0</v>
      </c>
      <c r="C8" s="100">
        <v>44866.125</v>
      </c>
      <c r="D8" s="99">
        <v>12068.0</v>
      </c>
      <c r="E8" s="99" t="s">
        <v>379</v>
      </c>
      <c r="F8" s="99" t="s">
        <v>286</v>
      </c>
      <c r="G8" s="99" t="s">
        <v>380</v>
      </c>
      <c r="H8" s="99" t="s">
        <v>381</v>
      </c>
      <c r="I8" s="99" t="s">
        <v>382</v>
      </c>
      <c r="J8" s="99" t="s">
        <v>383</v>
      </c>
      <c r="K8" s="99" t="s">
        <v>384</v>
      </c>
      <c r="L8" s="99" t="s">
        <v>385</v>
      </c>
      <c r="M8" s="99" t="s">
        <v>386</v>
      </c>
      <c r="N8" s="99" t="s">
        <v>387</v>
      </c>
      <c r="O8" s="102">
        <v>44880.125</v>
      </c>
      <c r="P8" s="102" t="s">
        <v>334</v>
      </c>
      <c r="Q8" s="102" t="s">
        <v>334</v>
      </c>
      <c r="R8" s="103">
        <v>85000.0</v>
      </c>
      <c r="S8" s="103">
        <v>79050.0</v>
      </c>
      <c r="T8" s="103">
        <v>5950.0</v>
      </c>
      <c r="U8" s="103">
        <v>0.0</v>
      </c>
      <c r="V8" s="103">
        <v>0.0</v>
      </c>
      <c r="W8" s="103">
        <v>0.0</v>
      </c>
      <c r="X8" s="103">
        <v>1190.0</v>
      </c>
      <c r="Y8" s="103">
        <v>0.0</v>
      </c>
      <c r="Z8" s="103">
        <v>5950.0</v>
      </c>
      <c r="AA8" s="99" t="s">
        <v>335</v>
      </c>
      <c r="AB8" s="104">
        <f t="shared" si="2"/>
        <v>85000</v>
      </c>
    </row>
    <row r="9" ht="15.75" customHeight="1">
      <c r="A9" s="98">
        <f t="shared" si="1"/>
        <v>11144</v>
      </c>
      <c r="B9" s="99">
        <v>87020.0</v>
      </c>
      <c r="C9" s="100">
        <v>44866.125</v>
      </c>
      <c r="D9" s="99">
        <v>11144.0</v>
      </c>
      <c r="E9" s="99" t="s">
        <v>388</v>
      </c>
      <c r="F9" s="99" t="s">
        <v>286</v>
      </c>
      <c r="G9" s="99" t="s">
        <v>293</v>
      </c>
      <c r="H9" s="99" t="s">
        <v>389</v>
      </c>
      <c r="I9" s="99" t="s">
        <v>390</v>
      </c>
      <c r="J9" s="99" t="s">
        <v>391</v>
      </c>
      <c r="K9" s="99" t="s">
        <v>392</v>
      </c>
      <c r="L9" s="99" t="s">
        <v>393</v>
      </c>
      <c r="M9" s="99" t="s">
        <v>394</v>
      </c>
      <c r="N9" s="99" t="s">
        <v>395</v>
      </c>
      <c r="O9" s="102">
        <v>44870.125</v>
      </c>
      <c r="P9" s="102" t="s">
        <v>334</v>
      </c>
      <c r="Q9" s="102" t="s">
        <v>334</v>
      </c>
      <c r="R9" s="103">
        <v>400000.0</v>
      </c>
      <c r="S9" s="103">
        <v>372000.0</v>
      </c>
      <c r="T9" s="103">
        <v>28000.0</v>
      </c>
      <c r="U9" s="103">
        <v>0.0</v>
      </c>
      <c r="V9" s="103">
        <v>0.0</v>
      </c>
      <c r="W9" s="103">
        <v>0.0</v>
      </c>
      <c r="X9" s="103">
        <v>1190.0</v>
      </c>
      <c r="Y9" s="103">
        <v>0.0</v>
      </c>
      <c r="Z9" s="103">
        <v>28000.0</v>
      </c>
      <c r="AA9" s="99" t="s">
        <v>335</v>
      </c>
      <c r="AB9" s="104">
        <f t="shared" si="2"/>
        <v>400000</v>
      </c>
    </row>
    <row r="10" ht="15.75" customHeight="1">
      <c r="A10" s="98">
        <f t="shared" si="1"/>
        <v>11143</v>
      </c>
      <c r="B10" s="99">
        <v>87019.0</v>
      </c>
      <c r="C10" s="100">
        <v>44866.125</v>
      </c>
      <c r="D10" s="99">
        <v>11143.0</v>
      </c>
      <c r="E10" s="99" t="s">
        <v>396</v>
      </c>
      <c r="F10" s="99" t="s">
        <v>295</v>
      </c>
      <c r="G10" s="99" t="s">
        <v>296</v>
      </c>
      <c r="H10" s="99" t="s">
        <v>397</v>
      </c>
      <c r="I10" s="99" t="s">
        <v>398</v>
      </c>
      <c r="J10" s="99" t="s">
        <v>399</v>
      </c>
      <c r="K10" s="99" t="s">
        <v>400</v>
      </c>
      <c r="L10" s="99" t="s">
        <v>401</v>
      </c>
      <c r="M10" s="99" t="s">
        <v>402</v>
      </c>
      <c r="N10" s="99" t="s">
        <v>403</v>
      </c>
      <c r="O10" s="102">
        <v>44870.125</v>
      </c>
      <c r="P10" s="102" t="s">
        <v>334</v>
      </c>
      <c r="Q10" s="102" t="s">
        <v>334</v>
      </c>
      <c r="R10" s="103">
        <v>360000.0</v>
      </c>
      <c r="S10" s="103">
        <v>334800.0</v>
      </c>
      <c r="T10" s="103">
        <v>25200.0</v>
      </c>
      <c r="U10" s="103">
        <v>0.0</v>
      </c>
      <c r="V10" s="103">
        <v>0.0</v>
      </c>
      <c r="W10" s="103">
        <v>0.0</v>
      </c>
      <c r="X10" s="103">
        <v>1190.0</v>
      </c>
      <c r="Y10" s="103">
        <v>0.0</v>
      </c>
      <c r="Z10" s="103">
        <v>25200.0</v>
      </c>
      <c r="AA10" s="99" t="s">
        <v>335</v>
      </c>
      <c r="AB10" s="104">
        <f t="shared" si="2"/>
        <v>360000</v>
      </c>
    </row>
    <row r="11" ht="15.75" customHeight="1">
      <c r="A11" s="98">
        <f t="shared" si="1"/>
        <v>11142</v>
      </c>
      <c r="B11" s="99">
        <v>87018.0</v>
      </c>
      <c r="C11" s="100">
        <v>44866.125</v>
      </c>
      <c r="D11" s="99">
        <v>11142.0</v>
      </c>
      <c r="E11" s="99" t="s">
        <v>404</v>
      </c>
      <c r="F11" s="99" t="s">
        <v>286</v>
      </c>
      <c r="G11" s="99" t="s">
        <v>298</v>
      </c>
      <c r="H11" s="99" t="s">
        <v>405</v>
      </c>
      <c r="I11" s="99" t="s">
        <v>406</v>
      </c>
      <c r="J11" s="99" t="s">
        <v>407</v>
      </c>
      <c r="K11" s="99" t="s">
        <v>408</v>
      </c>
      <c r="L11" s="99" t="s">
        <v>409</v>
      </c>
      <c r="M11" s="99" t="s">
        <v>410</v>
      </c>
      <c r="N11" s="99" t="s">
        <v>411</v>
      </c>
      <c r="O11" s="102">
        <v>44870.125</v>
      </c>
      <c r="P11" s="102" t="s">
        <v>334</v>
      </c>
      <c r="Q11" s="102" t="s">
        <v>334</v>
      </c>
      <c r="R11" s="103">
        <v>500000.0</v>
      </c>
      <c r="S11" s="103">
        <v>475000.0</v>
      </c>
      <c r="T11" s="103">
        <v>25000.0</v>
      </c>
      <c r="U11" s="103">
        <v>0.0</v>
      </c>
      <c r="V11" s="103">
        <v>0.0</v>
      </c>
      <c r="W11" s="103">
        <v>0.0</v>
      </c>
      <c r="X11" s="103">
        <v>1190.0</v>
      </c>
      <c r="Y11" s="103">
        <v>0.0</v>
      </c>
      <c r="Z11" s="103">
        <v>25000.0</v>
      </c>
      <c r="AA11" s="99" t="s">
        <v>335</v>
      </c>
      <c r="AB11" s="104">
        <f t="shared" si="2"/>
        <v>500000</v>
      </c>
    </row>
    <row r="12" ht="15.75" customHeight="1">
      <c r="A12" s="98">
        <f t="shared" si="1"/>
        <v>11141</v>
      </c>
      <c r="B12" s="99">
        <v>87017.0</v>
      </c>
      <c r="C12" s="100">
        <v>44866.125</v>
      </c>
      <c r="D12" s="99">
        <v>11141.0</v>
      </c>
      <c r="E12" s="99" t="s">
        <v>412</v>
      </c>
      <c r="F12" s="99" t="s">
        <v>286</v>
      </c>
      <c r="G12" s="99" t="s">
        <v>300</v>
      </c>
      <c r="H12" s="99" t="s">
        <v>372</v>
      </c>
      <c r="I12" s="99" t="s">
        <v>373</v>
      </c>
      <c r="J12" s="99" t="s">
        <v>374</v>
      </c>
      <c r="K12" s="99" t="s">
        <v>233</v>
      </c>
      <c r="L12" s="99" t="s">
        <v>413</v>
      </c>
      <c r="M12" s="99" t="s">
        <v>414</v>
      </c>
      <c r="N12" s="99" t="s">
        <v>415</v>
      </c>
      <c r="O12" s="102">
        <v>44870.125</v>
      </c>
      <c r="P12" s="102" t="s">
        <v>334</v>
      </c>
      <c r="Q12" s="102" t="s">
        <v>334</v>
      </c>
      <c r="R12" s="103">
        <v>530000.0</v>
      </c>
      <c r="S12" s="103">
        <v>492900.0</v>
      </c>
      <c r="T12" s="103">
        <v>37100.0</v>
      </c>
      <c r="U12" s="103">
        <v>0.0</v>
      </c>
      <c r="V12" s="103">
        <v>0.0</v>
      </c>
      <c r="W12" s="103">
        <v>0.0</v>
      </c>
      <c r="X12" s="103">
        <v>1190.0</v>
      </c>
      <c r="Y12" s="103">
        <v>0.0</v>
      </c>
      <c r="Z12" s="103">
        <v>37100.0</v>
      </c>
      <c r="AA12" s="99" t="s">
        <v>335</v>
      </c>
      <c r="AB12" s="104">
        <f t="shared" si="2"/>
        <v>530000</v>
      </c>
    </row>
    <row r="13" ht="15.75" customHeight="1">
      <c r="A13" s="98">
        <f t="shared" si="1"/>
        <v>11398</v>
      </c>
      <c r="B13" s="99">
        <v>87016.0</v>
      </c>
      <c r="C13" s="100">
        <v>44866.125</v>
      </c>
      <c r="D13" s="99">
        <v>11398.0</v>
      </c>
      <c r="E13" s="99" t="s">
        <v>416</v>
      </c>
      <c r="F13" s="99" t="s">
        <v>286</v>
      </c>
      <c r="G13" s="99" t="s">
        <v>287</v>
      </c>
      <c r="H13" s="99" t="s">
        <v>381</v>
      </c>
      <c r="I13" s="99" t="s">
        <v>382</v>
      </c>
      <c r="J13" s="99" t="s">
        <v>417</v>
      </c>
      <c r="K13" s="99" t="s">
        <v>418</v>
      </c>
      <c r="L13" s="99" t="s">
        <v>419</v>
      </c>
      <c r="M13" s="99" t="s">
        <v>420</v>
      </c>
      <c r="N13" s="99" t="s">
        <v>421</v>
      </c>
      <c r="O13" s="102">
        <v>44870.125</v>
      </c>
      <c r="P13" s="102" t="s">
        <v>334</v>
      </c>
      <c r="Q13" s="102" t="s">
        <v>334</v>
      </c>
      <c r="R13" s="103">
        <v>800000.0</v>
      </c>
      <c r="S13" s="103">
        <v>744000.0</v>
      </c>
      <c r="T13" s="103">
        <v>56000.0</v>
      </c>
      <c r="U13" s="103">
        <v>0.0</v>
      </c>
      <c r="V13" s="103">
        <v>0.0</v>
      </c>
      <c r="W13" s="103">
        <v>0.0</v>
      </c>
      <c r="X13" s="103">
        <v>1190.0</v>
      </c>
      <c r="Y13" s="103">
        <v>0.0</v>
      </c>
      <c r="Z13" s="103">
        <v>56000.0</v>
      </c>
      <c r="AA13" s="99" t="s">
        <v>335</v>
      </c>
      <c r="AB13" s="104">
        <f t="shared" si="2"/>
        <v>800000</v>
      </c>
    </row>
    <row r="14" ht="15.75" customHeight="1">
      <c r="A14" s="98">
        <f t="shared" si="1"/>
        <v>10147</v>
      </c>
      <c r="B14" s="99">
        <v>87015.0</v>
      </c>
      <c r="C14" s="100">
        <v>44866.125</v>
      </c>
      <c r="D14" s="99">
        <v>10147.0</v>
      </c>
      <c r="E14" s="99" t="s">
        <v>422</v>
      </c>
      <c r="F14" s="99" t="s">
        <v>295</v>
      </c>
      <c r="G14" s="99" t="s">
        <v>423</v>
      </c>
      <c r="H14" s="99" t="s">
        <v>424</v>
      </c>
      <c r="I14" s="99" t="s">
        <v>425</v>
      </c>
      <c r="J14" s="99" t="s">
        <v>426</v>
      </c>
      <c r="K14" s="99" t="s">
        <v>427</v>
      </c>
      <c r="L14" s="99" t="s">
        <v>428</v>
      </c>
      <c r="M14" s="99" t="s">
        <v>429</v>
      </c>
      <c r="N14" s="99" t="s">
        <v>430</v>
      </c>
      <c r="O14" s="102">
        <v>44870.125</v>
      </c>
      <c r="P14" s="102" t="s">
        <v>334</v>
      </c>
      <c r="Q14" s="102" t="s">
        <v>334</v>
      </c>
      <c r="R14" s="103">
        <v>670000.0</v>
      </c>
      <c r="S14" s="103">
        <v>623100.0</v>
      </c>
      <c r="T14" s="103">
        <v>46900.0</v>
      </c>
      <c r="U14" s="103">
        <v>0.0</v>
      </c>
      <c r="V14" s="103">
        <v>0.0</v>
      </c>
      <c r="W14" s="103">
        <v>0.0</v>
      </c>
      <c r="X14" s="103">
        <v>1190.0</v>
      </c>
      <c r="Y14" s="103">
        <v>0.0</v>
      </c>
      <c r="Z14" s="103">
        <v>46900.0</v>
      </c>
      <c r="AA14" s="99" t="s">
        <v>335</v>
      </c>
      <c r="AB14" s="104">
        <f t="shared" si="2"/>
        <v>670000</v>
      </c>
    </row>
    <row r="15" ht="15.75" customHeight="1">
      <c r="A15" s="98">
        <f t="shared" si="1"/>
        <v>9273</v>
      </c>
      <c r="B15" s="99">
        <v>87014.0</v>
      </c>
      <c r="C15" s="100">
        <v>44866.125</v>
      </c>
      <c r="D15" s="99">
        <v>9273.0</v>
      </c>
      <c r="E15" s="99" t="s">
        <v>431</v>
      </c>
      <c r="F15" s="99" t="s">
        <v>286</v>
      </c>
      <c r="G15" s="99" t="s">
        <v>380</v>
      </c>
      <c r="H15" s="99" t="s">
        <v>381</v>
      </c>
      <c r="I15" s="99" t="s">
        <v>382</v>
      </c>
      <c r="J15" s="99" t="s">
        <v>383</v>
      </c>
      <c r="K15" s="99" t="s">
        <v>384</v>
      </c>
      <c r="L15" s="99" t="s">
        <v>385</v>
      </c>
      <c r="M15" s="99" t="s">
        <v>386</v>
      </c>
      <c r="N15" s="99" t="s">
        <v>387</v>
      </c>
      <c r="O15" s="102">
        <v>44880.125</v>
      </c>
      <c r="P15" s="102" t="s">
        <v>334</v>
      </c>
      <c r="Q15" s="102" t="s">
        <v>334</v>
      </c>
      <c r="R15" s="103">
        <v>341705.0</v>
      </c>
      <c r="S15" s="103">
        <v>317786.0</v>
      </c>
      <c r="T15" s="103">
        <v>23919.0</v>
      </c>
      <c r="U15" s="103">
        <v>0.0</v>
      </c>
      <c r="V15" s="103">
        <v>0.0</v>
      </c>
      <c r="W15" s="103">
        <v>0.0</v>
      </c>
      <c r="X15" s="103">
        <v>1190.0</v>
      </c>
      <c r="Y15" s="103">
        <v>0.0</v>
      </c>
      <c r="Z15" s="103">
        <v>23919.0</v>
      </c>
      <c r="AA15" s="99" t="s">
        <v>335</v>
      </c>
      <c r="AB15" s="104">
        <f t="shared" si="2"/>
        <v>341705</v>
      </c>
    </row>
    <row r="16" ht="15.75" customHeight="1">
      <c r="A16" s="98">
        <f t="shared" si="1"/>
        <v>9272</v>
      </c>
      <c r="B16" s="99">
        <v>87013.0</v>
      </c>
      <c r="C16" s="100">
        <v>44866.125</v>
      </c>
      <c r="D16" s="99">
        <v>9272.0</v>
      </c>
      <c r="E16" s="99" t="s">
        <v>432</v>
      </c>
      <c r="F16" s="99" t="s">
        <v>433</v>
      </c>
      <c r="G16" s="99" t="s">
        <v>434</v>
      </c>
      <c r="H16" s="99" t="s">
        <v>435</v>
      </c>
      <c r="I16" s="99" t="s">
        <v>373</v>
      </c>
      <c r="J16" s="99" t="s">
        <v>436</v>
      </c>
      <c r="K16" s="99" t="s">
        <v>437</v>
      </c>
      <c r="L16" s="99" t="s">
        <v>438</v>
      </c>
      <c r="M16" s="99" t="s">
        <v>439</v>
      </c>
      <c r="N16" s="99" t="s">
        <v>440</v>
      </c>
      <c r="O16" s="102">
        <v>44870.125</v>
      </c>
      <c r="P16" s="102" t="s">
        <v>334</v>
      </c>
      <c r="Q16" s="102" t="s">
        <v>334</v>
      </c>
      <c r="R16" s="103">
        <v>450000.0</v>
      </c>
      <c r="S16" s="103">
        <v>418500.0</v>
      </c>
      <c r="T16" s="103">
        <v>31500.0</v>
      </c>
      <c r="U16" s="103">
        <v>0.0</v>
      </c>
      <c r="V16" s="103">
        <v>0.0</v>
      </c>
      <c r="W16" s="103">
        <v>0.0</v>
      </c>
      <c r="X16" s="103">
        <v>1190.0</v>
      </c>
      <c r="Y16" s="103">
        <v>0.0</v>
      </c>
      <c r="Z16" s="103">
        <v>31500.0</v>
      </c>
      <c r="AA16" s="99" t="s">
        <v>335</v>
      </c>
      <c r="AB16" s="104">
        <f t="shared" si="2"/>
        <v>450000</v>
      </c>
    </row>
    <row r="17" ht="15.75" customHeight="1">
      <c r="A17" s="98">
        <f t="shared" si="1"/>
        <v>9271</v>
      </c>
      <c r="B17" s="99">
        <v>87012.0</v>
      </c>
      <c r="C17" s="100">
        <v>44866.125</v>
      </c>
      <c r="D17" s="99">
        <v>9271.0</v>
      </c>
      <c r="E17" s="99" t="s">
        <v>441</v>
      </c>
      <c r="F17" s="99" t="s">
        <v>442</v>
      </c>
      <c r="G17" s="99" t="s">
        <v>443</v>
      </c>
      <c r="H17" s="99" t="s">
        <v>444</v>
      </c>
      <c r="I17" s="99" t="s">
        <v>445</v>
      </c>
      <c r="J17" s="99" t="s">
        <v>446</v>
      </c>
      <c r="K17" s="99" t="s">
        <v>447</v>
      </c>
      <c r="L17" s="99" t="s">
        <v>448</v>
      </c>
      <c r="M17" s="99" t="s">
        <v>449</v>
      </c>
      <c r="N17" s="99" t="s">
        <v>450</v>
      </c>
      <c r="O17" s="102">
        <v>44870.125</v>
      </c>
      <c r="P17" s="102" t="s">
        <v>334</v>
      </c>
      <c r="Q17" s="102" t="s">
        <v>334</v>
      </c>
      <c r="R17" s="103">
        <v>700000.0</v>
      </c>
      <c r="S17" s="103">
        <v>651000.0</v>
      </c>
      <c r="T17" s="103">
        <v>49000.0</v>
      </c>
      <c r="U17" s="103">
        <v>0.0</v>
      </c>
      <c r="V17" s="103">
        <v>0.0</v>
      </c>
      <c r="W17" s="103">
        <v>0.0</v>
      </c>
      <c r="X17" s="103">
        <v>1190.0</v>
      </c>
      <c r="Y17" s="103">
        <v>0.0</v>
      </c>
      <c r="Z17" s="103">
        <v>49000.0</v>
      </c>
      <c r="AA17" s="99" t="s">
        <v>335</v>
      </c>
      <c r="AB17" s="104">
        <f t="shared" si="2"/>
        <v>700000</v>
      </c>
    </row>
    <row r="18" ht="15.75" customHeight="1">
      <c r="A18" s="98">
        <f t="shared" si="1"/>
        <v>9270</v>
      </c>
      <c r="B18" s="99">
        <v>87011.0</v>
      </c>
      <c r="C18" s="100">
        <v>44866.125</v>
      </c>
      <c r="D18" s="99">
        <v>9270.0</v>
      </c>
      <c r="E18" s="99" t="s">
        <v>451</v>
      </c>
      <c r="F18" s="99" t="s">
        <v>433</v>
      </c>
      <c r="G18" s="99" t="s">
        <v>452</v>
      </c>
      <c r="H18" s="99" t="s">
        <v>453</v>
      </c>
      <c r="I18" s="99" t="s">
        <v>454</v>
      </c>
      <c r="J18" s="99" t="s">
        <v>455</v>
      </c>
      <c r="K18" s="99" t="s">
        <v>456</v>
      </c>
      <c r="L18" s="99" t="s">
        <v>457</v>
      </c>
      <c r="M18" s="99" t="s">
        <v>458</v>
      </c>
      <c r="N18" s="99" t="s">
        <v>459</v>
      </c>
      <c r="O18" s="102">
        <v>44870.125</v>
      </c>
      <c r="P18" s="102" t="s">
        <v>334</v>
      </c>
      <c r="Q18" s="102" t="s">
        <v>334</v>
      </c>
      <c r="R18" s="103">
        <v>400000.0</v>
      </c>
      <c r="S18" s="103">
        <v>372000.0</v>
      </c>
      <c r="T18" s="103">
        <v>28000.0</v>
      </c>
      <c r="U18" s="103">
        <v>0.0</v>
      </c>
      <c r="V18" s="103">
        <v>0.0</v>
      </c>
      <c r="W18" s="103">
        <v>0.0</v>
      </c>
      <c r="X18" s="103">
        <v>1190.0</v>
      </c>
      <c r="Y18" s="103">
        <v>0.0</v>
      </c>
      <c r="Z18" s="103">
        <v>28000.0</v>
      </c>
      <c r="AA18" s="99" t="s">
        <v>335</v>
      </c>
      <c r="AB18" s="104">
        <f t="shared" si="2"/>
        <v>400000</v>
      </c>
    </row>
    <row r="19" ht="15.75" customHeight="1">
      <c r="A19" s="98">
        <f t="shared" si="1"/>
        <v>9269</v>
      </c>
      <c r="B19" s="99">
        <v>87010.0</v>
      </c>
      <c r="C19" s="100">
        <v>44866.125</v>
      </c>
      <c r="D19" s="99">
        <v>9269.0</v>
      </c>
      <c r="E19" s="99" t="s">
        <v>460</v>
      </c>
      <c r="F19" s="99" t="s">
        <v>286</v>
      </c>
      <c r="G19" s="99" t="s">
        <v>461</v>
      </c>
      <c r="H19" s="99" t="s">
        <v>462</v>
      </c>
      <c r="I19" s="99" t="s">
        <v>463</v>
      </c>
      <c r="J19" s="99" t="s">
        <v>464</v>
      </c>
      <c r="K19" s="99" t="s">
        <v>465</v>
      </c>
      <c r="L19" s="99" t="s">
        <v>466</v>
      </c>
      <c r="M19" s="99" t="s">
        <v>467</v>
      </c>
      <c r="N19" s="99" t="s">
        <v>468</v>
      </c>
      <c r="O19" s="102">
        <v>44870.125</v>
      </c>
      <c r="P19" s="102" t="s">
        <v>334</v>
      </c>
      <c r="Q19" s="102" t="s">
        <v>334</v>
      </c>
      <c r="R19" s="103">
        <v>714474.0</v>
      </c>
      <c r="S19" s="103">
        <v>714474.0</v>
      </c>
      <c r="T19" s="103">
        <v>0.0</v>
      </c>
      <c r="U19" s="103">
        <v>0.0</v>
      </c>
      <c r="V19" s="103">
        <v>0.0</v>
      </c>
      <c r="W19" s="103">
        <v>0.0</v>
      </c>
      <c r="X19" s="103">
        <v>1190.0</v>
      </c>
      <c r="Y19" s="103">
        <v>0.0</v>
      </c>
      <c r="Z19" s="103">
        <v>0.0</v>
      </c>
      <c r="AA19" s="99" t="s">
        <v>335</v>
      </c>
      <c r="AB19" s="104">
        <f t="shared" si="2"/>
        <v>714474</v>
      </c>
    </row>
    <row r="20" ht="15.75" customHeight="1">
      <c r="A20" s="98">
        <f t="shared" si="1"/>
        <v>8040</v>
      </c>
      <c r="B20" s="99">
        <v>87009.0</v>
      </c>
      <c r="C20" s="100">
        <v>44866.125</v>
      </c>
      <c r="D20" s="99">
        <v>8040.0</v>
      </c>
      <c r="E20" s="99" t="s">
        <v>469</v>
      </c>
      <c r="F20" s="99" t="s">
        <v>295</v>
      </c>
      <c r="G20" s="99" t="s">
        <v>470</v>
      </c>
      <c r="H20" s="99" t="s">
        <v>471</v>
      </c>
      <c r="I20" s="99" t="s">
        <v>386</v>
      </c>
      <c r="J20" s="99" t="s">
        <v>472</v>
      </c>
      <c r="K20" s="99" t="s">
        <v>473</v>
      </c>
      <c r="L20" s="99" t="s">
        <v>474</v>
      </c>
      <c r="M20" s="99" t="s">
        <v>386</v>
      </c>
      <c r="N20" s="99" t="s">
        <v>475</v>
      </c>
      <c r="O20" s="102">
        <v>44870.125</v>
      </c>
      <c r="P20" s="102" t="s">
        <v>334</v>
      </c>
      <c r="Q20" s="102" t="s">
        <v>334</v>
      </c>
      <c r="R20" s="103">
        <v>757654.0</v>
      </c>
      <c r="S20" s="103">
        <v>704618.0</v>
      </c>
      <c r="T20" s="103">
        <v>53036.0</v>
      </c>
      <c r="U20" s="103">
        <v>0.0</v>
      </c>
      <c r="V20" s="103">
        <v>0.0</v>
      </c>
      <c r="W20" s="103">
        <v>0.0</v>
      </c>
      <c r="X20" s="103">
        <v>1190.0</v>
      </c>
      <c r="Y20" s="103">
        <v>0.0</v>
      </c>
      <c r="Z20" s="103">
        <v>53036.0</v>
      </c>
      <c r="AA20" s="99" t="s">
        <v>335</v>
      </c>
      <c r="AB20" s="104">
        <f t="shared" si="2"/>
        <v>757654</v>
      </c>
    </row>
    <row r="21" ht="15.75" customHeight="1">
      <c r="A21" s="98">
        <f t="shared" si="1"/>
        <v>7281</v>
      </c>
      <c r="B21" s="99">
        <v>87008.0</v>
      </c>
      <c r="C21" s="100">
        <v>44866.125</v>
      </c>
      <c r="D21" s="99">
        <v>7281.0</v>
      </c>
      <c r="E21" s="99" t="s">
        <v>476</v>
      </c>
      <c r="F21" s="99" t="s">
        <v>442</v>
      </c>
      <c r="G21" s="99" t="s">
        <v>477</v>
      </c>
      <c r="H21" s="99" t="s">
        <v>478</v>
      </c>
      <c r="I21" s="99" t="s">
        <v>479</v>
      </c>
      <c r="J21" s="99" t="s">
        <v>480</v>
      </c>
      <c r="K21" s="99" t="s">
        <v>481</v>
      </c>
      <c r="L21" s="99" t="s">
        <v>482</v>
      </c>
      <c r="M21" s="99" t="s">
        <v>483</v>
      </c>
      <c r="N21" s="99" t="s">
        <v>484</v>
      </c>
      <c r="O21" s="102">
        <v>44870.125</v>
      </c>
      <c r="P21" s="102" t="s">
        <v>334</v>
      </c>
      <c r="Q21" s="102" t="s">
        <v>334</v>
      </c>
      <c r="R21" s="103">
        <v>482630.0</v>
      </c>
      <c r="S21" s="103">
        <v>448846.0</v>
      </c>
      <c r="T21" s="103">
        <v>33784.0</v>
      </c>
      <c r="U21" s="103">
        <v>0.0</v>
      </c>
      <c r="V21" s="103">
        <v>0.0</v>
      </c>
      <c r="W21" s="103">
        <v>0.0</v>
      </c>
      <c r="X21" s="103">
        <v>1190.0</v>
      </c>
      <c r="Y21" s="103">
        <v>0.0</v>
      </c>
      <c r="Z21" s="103">
        <v>33784.0</v>
      </c>
      <c r="AA21" s="99" t="s">
        <v>335</v>
      </c>
      <c r="AB21" s="104">
        <f t="shared" si="2"/>
        <v>482630</v>
      </c>
    </row>
    <row r="22" ht="15.75" customHeight="1">
      <c r="A22" s="98">
        <f t="shared" si="1"/>
        <v>6104</v>
      </c>
      <c r="B22" s="99">
        <v>87007.0</v>
      </c>
      <c r="C22" s="100">
        <v>44866.125</v>
      </c>
      <c r="D22" s="99">
        <v>6104.0</v>
      </c>
      <c r="E22" s="99" t="s">
        <v>485</v>
      </c>
      <c r="F22" s="99" t="s">
        <v>286</v>
      </c>
      <c r="G22" s="99" t="s">
        <v>486</v>
      </c>
      <c r="H22" s="99" t="s">
        <v>487</v>
      </c>
      <c r="I22" s="99" t="s">
        <v>488</v>
      </c>
      <c r="J22" s="99" t="s">
        <v>489</v>
      </c>
      <c r="K22" s="99" t="s">
        <v>490</v>
      </c>
      <c r="L22" s="99" t="s">
        <v>491</v>
      </c>
      <c r="M22" s="99" t="s">
        <v>492</v>
      </c>
      <c r="N22" s="99" t="s">
        <v>493</v>
      </c>
      <c r="O22" s="102">
        <v>44870.125</v>
      </c>
      <c r="P22" s="102" t="s">
        <v>334</v>
      </c>
      <c r="Q22" s="102" t="s">
        <v>334</v>
      </c>
      <c r="R22" s="103">
        <v>450000.0</v>
      </c>
      <c r="S22" s="103">
        <v>418500.0</v>
      </c>
      <c r="T22" s="103">
        <v>31500.0</v>
      </c>
      <c r="U22" s="103">
        <v>0.0</v>
      </c>
      <c r="V22" s="103">
        <v>0.0</v>
      </c>
      <c r="W22" s="103">
        <v>0.0</v>
      </c>
      <c r="X22" s="103">
        <v>1190.0</v>
      </c>
      <c r="Y22" s="103">
        <v>0.0</v>
      </c>
      <c r="Z22" s="103">
        <v>31500.0</v>
      </c>
      <c r="AA22" s="99" t="s">
        <v>335</v>
      </c>
      <c r="AB22" s="104">
        <f t="shared" si="2"/>
        <v>450000</v>
      </c>
    </row>
    <row r="23" ht="15.75" customHeight="1">
      <c r="A23" s="98">
        <f t="shared" si="1"/>
        <v>7211</v>
      </c>
      <c r="B23" s="99">
        <v>87006.0</v>
      </c>
      <c r="C23" s="100">
        <v>44866.125</v>
      </c>
      <c r="D23" s="99">
        <v>7211.0</v>
      </c>
      <c r="E23" s="99" t="s">
        <v>494</v>
      </c>
      <c r="F23" s="99" t="s">
        <v>286</v>
      </c>
      <c r="G23" s="99" t="s">
        <v>495</v>
      </c>
      <c r="H23" s="99" t="s">
        <v>496</v>
      </c>
      <c r="I23" s="99" t="s">
        <v>497</v>
      </c>
      <c r="J23" s="99" t="s">
        <v>498</v>
      </c>
      <c r="K23" s="99" t="s">
        <v>499</v>
      </c>
      <c r="L23" s="99" t="s">
        <v>500</v>
      </c>
      <c r="M23" s="99" t="s">
        <v>501</v>
      </c>
      <c r="N23" s="99" t="s">
        <v>502</v>
      </c>
      <c r="O23" s="102">
        <v>44870.125</v>
      </c>
      <c r="P23" s="102" t="s">
        <v>334</v>
      </c>
      <c r="Q23" s="102" t="s">
        <v>334</v>
      </c>
      <c r="R23" s="103">
        <v>804383.0</v>
      </c>
      <c r="S23" s="103">
        <v>748076.0</v>
      </c>
      <c r="T23" s="103">
        <v>56307.0</v>
      </c>
      <c r="U23" s="103">
        <v>0.0</v>
      </c>
      <c r="V23" s="103">
        <v>0.0</v>
      </c>
      <c r="W23" s="103">
        <v>0.0</v>
      </c>
      <c r="X23" s="103">
        <v>1190.0</v>
      </c>
      <c r="Y23" s="103">
        <v>0.0</v>
      </c>
      <c r="Z23" s="103">
        <v>56307.0</v>
      </c>
      <c r="AA23" s="99" t="s">
        <v>335</v>
      </c>
      <c r="AB23" s="104">
        <f t="shared" si="2"/>
        <v>804383</v>
      </c>
    </row>
    <row r="24" ht="15.75" customHeight="1">
      <c r="A24" s="98">
        <f t="shared" si="1"/>
        <v>8768</v>
      </c>
      <c r="B24" s="99">
        <v>87005.0</v>
      </c>
      <c r="C24" s="100">
        <v>44866.125</v>
      </c>
      <c r="D24" s="99">
        <v>8768.0</v>
      </c>
      <c r="E24" s="99" t="s">
        <v>503</v>
      </c>
      <c r="F24" s="99" t="s">
        <v>286</v>
      </c>
      <c r="G24" s="99" t="s">
        <v>504</v>
      </c>
      <c r="H24" s="99" t="s">
        <v>505</v>
      </c>
      <c r="I24" s="99" t="s">
        <v>506</v>
      </c>
      <c r="J24" s="99" t="s">
        <v>507</v>
      </c>
      <c r="K24" s="99" t="s">
        <v>508</v>
      </c>
      <c r="L24" s="99" t="s">
        <v>509</v>
      </c>
      <c r="M24" s="99" t="s">
        <v>510</v>
      </c>
      <c r="N24" s="99" t="s">
        <v>511</v>
      </c>
      <c r="O24" s="102">
        <v>44870.125</v>
      </c>
      <c r="P24" s="102" t="s">
        <v>334</v>
      </c>
      <c r="Q24" s="102" t="s">
        <v>334</v>
      </c>
      <c r="R24" s="103">
        <v>480000.0</v>
      </c>
      <c r="S24" s="103">
        <v>446400.0</v>
      </c>
      <c r="T24" s="103">
        <v>33600.0</v>
      </c>
      <c r="U24" s="103">
        <v>0.0</v>
      </c>
      <c r="V24" s="103">
        <v>0.0</v>
      </c>
      <c r="W24" s="103">
        <v>0.0</v>
      </c>
      <c r="X24" s="103">
        <v>1190.0</v>
      </c>
      <c r="Y24" s="103">
        <v>0.0</v>
      </c>
      <c r="Z24" s="103">
        <v>33600.0</v>
      </c>
      <c r="AA24" s="99" t="s">
        <v>335</v>
      </c>
      <c r="AB24" s="104">
        <f t="shared" si="2"/>
        <v>480000</v>
      </c>
    </row>
    <row r="25" ht="15.75" customHeight="1">
      <c r="A25" s="98">
        <f t="shared" si="1"/>
        <v>8767</v>
      </c>
      <c r="B25" s="99">
        <v>87004.0</v>
      </c>
      <c r="C25" s="100">
        <v>44866.125</v>
      </c>
      <c r="D25" s="99">
        <v>8767.0</v>
      </c>
      <c r="E25" s="99" t="s">
        <v>512</v>
      </c>
      <c r="F25" s="99" t="s">
        <v>286</v>
      </c>
      <c r="G25" s="99" t="s">
        <v>513</v>
      </c>
      <c r="H25" s="99" t="s">
        <v>514</v>
      </c>
      <c r="I25" s="99" t="s">
        <v>515</v>
      </c>
      <c r="J25" s="99" t="s">
        <v>516</v>
      </c>
      <c r="K25" s="99" t="s">
        <v>517</v>
      </c>
      <c r="L25" s="99" t="s">
        <v>518</v>
      </c>
      <c r="M25" s="99" t="s">
        <v>519</v>
      </c>
      <c r="N25" s="99" t="s">
        <v>520</v>
      </c>
      <c r="O25" s="102">
        <v>44870.125</v>
      </c>
      <c r="P25" s="102" t="s">
        <v>334</v>
      </c>
      <c r="Q25" s="102" t="s">
        <v>334</v>
      </c>
      <c r="R25" s="103">
        <v>450000.0</v>
      </c>
      <c r="S25" s="103">
        <v>418500.0</v>
      </c>
      <c r="T25" s="103">
        <v>31500.0</v>
      </c>
      <c r="U25" s="103">
        <v>0.0</v>
      </c>
      <c r="V25" s="103">
        <v>0.0</v>
      </c>
      <c r="W25" s="103">
        <v>0.0</v>
      </c>
      <c r="X25" s="103">
        <v>1190.0</v>
      </c>
      <c r="Y25" s="103">
        <v>0.0</v>
      </c>
      <c r="Z25" s="103">
        <v>31500.0</v>
      </c>
      <c r="AA25" s="99" t="s">
        <v>335</v>
      </c>
      <c r="AB25" s="104">
        <f t="shared" si="2"/>
        <v>450000</v>
      </c>
    </row>
    <row r="26" ht="15.75" customHeight="1">
      <c r="A26" s="98">
        <f t="shared" si="1"/>
        <v>8766</v>
      </c>
      <c r="B26" s="99">
        <v>87003.0</v>
      </c>
      <c r="C26" s="100">
        <v>44866.125</v>
      </c>
      <c r="D26" s="99">
        <v>8766.0</v>
      </c>
      <c r="E26" s="99" t="s">
        <v>521</v>
      </c>
      <c r="F26" s="99" t="s">
        <v>286</v>
      </c>
      <c r="G26" s="99" t="s">
        <v>522</v>
      </c>
      <c r="H26" s="99" t="s">
        <v>523</v>
      </c>
      <c r="I26" s="99" t="s">
        <v>524</v>
      </c>
      <c r="J26" s="99" t="s">
        <v>525</v>
      </c>
      <c r="K26" s="99" t="s">
        <v>526</v>
      </c>
      <c r="L26" s="99" t="s">
        <v>527</v>
      </c>
      <c r="M26" s="99" t="s">
        <v>528</v>
      </c>
      <c r="N26" s="99" t="s">
        <v>529</v>
      </c>
      <c r="O26" s="102">
        <v>44870.125</v>
      </c>
      <c r="P26" s="102" t="s">
        <v>334</v>
      </c>
      <c r="Q26" s="102" t="s">
        <v>334</v>
      </c>
      <c r="R26" s="103">
        <v>794200.0</v>
      </c>
      <c r="S26" s="103">
        <v>746548.0</v>
      </c>
      <c r="T26" s="103">
        <v>47652.0</v>
      </c>
      <c r="U26" s="103">
        <v>0.0</v>
      </c>
      <c r="V26" s="103">
        <v>0.0</v>
      </c>
      <c r="W26" s="103">
        <v>0.0</v>
      </c>
      <c r="X26" s="103">
        <v>1190.0</v>
      </c>
      <c r="Y26" s="103">
        <v>0.0</v>
      </c>
      <c r="Z26" s="103">
        <v>47652.0</v>
      </c>
      <c r="AA26" s="99" t="s">
        <v>335</v>
      </c>
      <c r="AB26" s="104">
        <f t="shared" si="2"/>
        <v>794200</v>
      </c>
    </row>
    <row r="27" ht="15.75" customHeight="1">
      <c r="A27" s="98">
        <f t="shared" si="1"/>
        <v>7116</v>
      </c>
      <c r="B27" s="99">
        <v>87002.0</v>
      </c>
      <c r="C27" s="100">
        <v>44866.125</v>
      </c>
      <c r="D27" s="99">
        <v>7116.0</v>
      </c>
      <c r="E27" s="99" t="s">
        <v>530</v>
      </c>
      <c r="F27" s="99" t="s">
        <v>286</v>
      </c>
      <c r="G27" s="99" t="s">
        <v>531</v>
      </c>
      <c r="H27" s="99" t="s">
        <v>532</v>
      </c>
      <c r="I27" s="99" t="s">
        <v>533</v>
      </c>
      <c r="J27" s="99" t="s">
        <v>534</v>
      </c>
      <c r="K27" s="99" t="s">
        <v>535</v>
      </c>
      <c r="L27" s="99" t="s">
        <v>536</v>
      </c>
      <c r="M27" s="99" t="s">
        <v>537</v>
      </c>
      <c r="N27" s="99" t="s">
        <v>538</v>
      </c>
      <c r="O27" s="102">
        <v>44870.125</v>
      </c>
      <c r="P27" s="102" t="s">
        <v>334</v>
      </c>
      <c r="Q27" s="102" t="s">
        <v>334</v>
      </c>
      <c r="R27" s="103">
        <v>482630.0</v>
      </c>
      <c r="S27" s="103">
        <v>448846.0</v>
      </c>
      <c r="T27" s="103">
        <v>33784.0</v>
      </c>
      <c r="U27" s="103">
        <v>0.0</v>
      </c>
      <c r="V27" s="103">
        <v>0.0</v>
      </c>
      <c r="W27" s="103">
        <v>0.0</v>
      </c>
      <c r="X27" s="103">
        <v>1190.0</v>
      </c>
      <c r="Y27" s="103">
        <v>0.0</v>
      </c>
      <c r="Z27" s="103">
        <v>33784.0</v>
      </c>
      <c r="AA27" s="99" t="s">
        <v>335</v>
      </c>
      <c r="AB27" s="104">
        <f t="shared" si="2"/>
        <v>482630</v>
      </c>
    </row>
    <row r="28" ht="15.75" customHeight="1">
      <c r="A28" s="98">
        <f t="shared" si="1"/>
        <v>12473</v>
      </c>
      <c r="B28" s="99">
        <v>87001.0</v>
      </c>
      <c r="C28" s="100">
        <v>44866.125</v>
      </c>
      <c r="D28" s="99">
        <v>12473.0</v>
      </c>
      <c r="E28" s="99" t="s">
        <v>539</v>
      </c>
      <c r="F28" s="99" t="s">
        <v>286</v>
      </c>
      <c r="G28" s="99" t="s">
        <v>540</v>
      </c>
      <c r="H28" s="99" t="s">
        <v>541</v>
      </c>
      <c r="I28" s="99" t="s">
        <v>542</v>
      </c>
      <c r="J28" s="99" t="s">
        <v>543</v>
      </c>
      <c r="K28" s="99" t="s">
        <v>544</v>
      </c>
      <c r="L28" s="99" t="s">
        <v>545</v>
      </c>
      <c r="M28" s="99" t="s">
        <v>546</v>
      </c>
      <c r="N28" s="99" t="s">
        <v>547</v>
      </c>
      <c r="O28" s="102">
        <v>44870.125</v>
      </c>
      <c r="P28" s="102" t="s">
        <v>334</v>
      </c>
      <c r="Q28" s="102" t="s">
        <v>334</v>
      </c>
      <c r="R28" s="103">
        <v>600000.0</v>
      </c>
      <c r="S28" s="103">
        <v>558000.0</v>
      </c>
      <c r="T28" s="103">
        <v>42000.0</v>
      </c>
      <c r="U28" s="103">
        <v>0.0</v>
      </c>
      <c r="V28" s="103">
        <v>0.0</v>
      </c>
      <c r="W28" s="103">
        <v>0.0</v>
      </c>
      <c r="X28" s="103">
        <v>1190.0</v>
      </c>
      <c r="Y28" s="103">
        <v>0.0</v>
      </c>
      <c r="Z28" s="103">
        <v>42000.0</v>
      </c>
      <c r="AA28" s="99" t="s">
        <v>335</v>
      </c>
      <c r="AB28" s="104">
        <f t="shared" si="2"/>
        <v>600000</v>
      </c>
    </row>
    <row r="29" ht="15.75" customHeight="1">
      <c r="A29" s="98">
        <f t="shared" si="1"/>
        <v>7212</v>
      </c>
      <c r="B29" s="99">
        <v>87000.0</v>
      </c>
      <c r="C29" s="100">
        <v>44866.125</v>
      </c>
      <c r="D29" s="99">
        <v>7212.0</v>
      </c>
      <c r="E29" s="99" t="s">
        <v>548</v>
      </c>
      <c r="F29" s="99" t="s">
        <v>442</v>
      </c>
      <c r="G29" s="99" t="s">
        <v>549</v>
      </c>
      <c r="H29" s="99" t="s">
        <v>550</v>
      </c>
      <c r="I29" s="99" t="s">
        <v>551</v>
      </c>
      <c r="J29" s="99" t="s">
        <v>552</v>
      </c>
      <c r="K29" s="99" t="s">
        <v>553</v>
      </c>
      <c r="L29" s="99" t="s">
        <v>554</v>
      </c>
      <c r="M29" s="99" t="s">
        <v>555</v>
      </c>
      <c r="N29" s="99" t="s">
        <v>556</v>
      </c>
      <c r="O29" s="102">
        <v>44870.125</v>
      </c>
      <c r="P29" s="102" t="s">
        <v>334</v>
      </c>
      <c r="Q29" s="102" t="s">
        <v>334</v>
      </c>
      <c r="R29" s="103">
        <v>375379.0</v>
      </c>
      <c r="S29" s="103">
        <v>349102.0</v>
      </c>
      <c r="T29" s="103">
        <v>26277.0</v>
      </c>
      <c r="U29" s="103">
        <v>0.0</v>
      </c>
      <c r="V29" s="103">
        <v>0.0</v>
      </c>
      <c r="W29" s="103">
        <v>0.0</v>
      </c>
      <c r="X29" s="103">
        <v>1190.0</v>
      </c>
      <c r="Y29" s="103">
        <v>0.0</v>
      </c>
      <c r="Z29" s="103">
        <v>26277.0</v>
      </c>
      <c r="AA29" s="99" t="s">
        <v>335</v>
      </c>
      <c r="AB29" s="104">
        <f t="shared" si="2"/>
        <v>375379</v>
      </c>
    </row>
    <row r="30" ht="15.75" customHeight="1">
      <c r="A30" s="98">
        <f t="shared" si="1"/>
        <v>6086</v>
      </c>
      <c r="B30" s="99">
        <v>86999.0</v>
      </c>
      <c r="C30" s="100">
        <v>44866.125</v>
      </c>
      <c r="D30" s="99">
        <v>6086.0</v>
      </c>
      <c r="E30" s="99" t="s">
        <v>557</v>
      </c>
      <c r="F30" s="99" t="s">
        <v>286</v>
      </c>
      <c r="G30" s="99" t="s">
        <v>558</v>
      </c>
      <c r="H30" s="99" t="s">
        <v>559</v>
      </c>
      <c r="I30" s="99" t="s">
        <v>386</v>
      </c>
      <c r="J30" s="99" t="s">
        <v>560</v>
      </c>
      <c r="K30" s="99" t="s">
        <v>561</v>
      </c>
      <c r="L30" s="99" t="s">
        <v>562</v>
      </c>
      <c r="M30" s="99" t="s">
        <v>563</v>
      </c>
      <c r="N30" s="99" t="s">
        <v>564</v>
      </c>
      <c r="O30" s="102">
        <v>44870.125</v>
      </c>
      <c r="P30" s="102" t="s">
        <v>334</v>
      </c>
      <c r="Q30" s="102" t="s">
        <v>334</v>
      </c>
      <c r="R30" s="103">
        <v>350000.0</v>
      </c>
      <c r="S30" s="103">
        <v>325500.0</v>
      </c>
      <c r="T30" s="103">
        <v>24500.0</v>
      </c>
      <c r="U30" s="103">
        <v>0.0</v>
      </c>
      <c r="V30" s="103">
        <v>0.0</v>
      </c>
      <c r="W30" s="103">
        <v>0.0</v>
      </c>
      <c r="X30" s="103">
        <v>1190.0</v>
      </c>
      <c r="Y30" s="103">
        <v>0.0</v>
      </c>
      <c r="Z30" s="103">
        <v>24500.0</v>
      </c>
      <c r="AA30" s="99" t="s">
        <v>335</v>
      </c>
      <c r="AB30" s="104">
        <f t="shared" si="2"/>
        <v>350000</v>
      </c>
    </row>
    <row r="31" ht="15.75" customHeight="1">
      <c r="A31" s="98">
        <f t="shared" si="1"/>
        <v>6347</v>
      </c>
      <c r="B31" s="99">
        <v>86998.0</v>
      </c>
      <c r="C31" s="100">
        <v>44866.125</v>
      </c>
      <c r="D31" s="99">
        <v>6347.0</v>
      </c>
      <c r="E31" s="99" t="s">
        <v>565</v>
      </c>
      <c r="F31" s="99" t="s">
        <v>286</v>
      </c>
      <c r="G31" s="99" t="s">
        <v>566</v>
      </c>
      <c r="H31" s="99" t="s">
        <v>567</v>
      </c>
      <c r="I31" s="99" t="s">
        <v>386</v>
      </c>
      <c r="J31" s="99" t="s">
        <v>568</v>
      </c>
      <c r="K31" s="99" t="s">
        <v>569</v>
      </c>
      <c r="L31" s="99" t="s">
        <v>570</v>
      </c>
      <c r="M31" s="99" t="s">
        <v>571</v>
      </c>
      <c r="N31" s="99" t="s">
        <v>572</v>
      </c>
      <c r="O31" s="102">
        <v>44870.125</v>
      </c>
      <c r="P31" s="102" t="s">
        <v>334</v>
      </c>
      <c r="Q31" s="102" t="s">
        <v>334</v>
      </c>
      <c r="R31" s="103">
        <v>430000.0</v>
      </c>
      <c r="S31" s="103">
        <v>399900.0</v>
      </c>
      <c r="T31" s="103">
        <v>30100.0</v>
      </c>
      <c r="U31" s="103">
        <v>0.0</v>
      </c>
      <c r="V31" s="103">
        <v>0.0</v>
      </c>
      <c r="W31" s="103">
        <v>0.0</v>
      </c>
      <c r="X31" s="103">
        <v>1190.0</v>
      </c>
      <c r="Y31" s="103">
        <v>0.0</v>
      </c>
      <c r="Z31" s="103">
        <v>30100.0</v>
      </c>
      <c r="AA31" s="99" t="s">
        <v>335</v>
      </c>
      <c r="AB31" s="104">
        <f t="shared" si="2"/>
        <v>430000</v>
      </c>
    </row>
    <row r="32" ht="15.75" customHeight="1">
      <c r="A32" s="98">
        <f t="shared" si="1"/>
        <v>8367</v>
      </c>
      <c r="B32" s="99">
        <v>86997.0</v>
      </c>
      <c r="C32" s="100">
        <v>44866.125</v>
      </c>
      <c r="D32" s="99">
        <v>8367.0</v>
      </c>
      <c r="E32" s="99" t="s">
        <v>573</v>
      </c>
      <c r="F32" s="99" t="s">
        <v>286</v>
      </c>
      <c r="G32" s="99" t="s">
        <v>574</v>
      </c>
      <c r="H32" s="99" t="s">
        <v>575</v>
      </c>
      <c r="I32" s="99" t="s">
        <v>576</v>
      </c>
      <c r="J32" s="99" t="s">
        <v>577</v>
      </c>
      <c r="K32" s="99" t="s">
        <v>578</v>
      </c>
      <c r="L32" s="99" t="s">
        <v>579</v>
      </c>
      <c r="M32" s="99" t="s">
        <v>580</v>
      </c>
      <c r="N32" s="99" t="s">
        <v>581</v>
      </c>
      <c r="O32" s="102">
        <v>44870.125</v>
      </c>
      <c r="P32" s="102" t="s">
        <v>334</v>
      </c>
      <c r="Q32" s="102" t="s">
        <v>334</v>
      </c>
      <c r="R32" s="103">
        <v>440000.0</v>
      </c>
      <c r="S32" s="103">
        <v>409200.0</v>
      </c>
      <c r="T32" s="103">
        <v>30800.0</v>
      </c>
      <c r="U32" s="103">
        <v>0.0</v>
      </c>
      <c r="V32" s="103">
        <v>0.0</v>
      </c>
      <c r="W32" s="103">
        <v>0.0</v>
      </c>
      <c r="X32" s="103">
        <v>1190.0</v>
      </c>
      <c r="Y32" s="103">
        <v>0.0</v>
      </c>
      <c r="Z32" s="103">
        <v>30800.0</v>
      </c>
      <c r="AA32" s="99" t="s">
        <v>335</v>
      </c>
      <c r="AB32" s="104">
        <f t="shared" si="2"/>
        <v>440000</v>
      </c>
    </row>
    <row r="33" ht="15.75" customHeight="1">
      <c r="A33" s="98">
        <f t="shared" si="1"/>
        <v>8366</v>
      </c>
      <c r="B33" s="99">
        <v>86996.0</v>
      </c>
      <c r="C33" s="100">
        <v>44866.125</v>
      </c>
      <c r="D33" s="99">
        <v>8366.0</v>
      </c>
      <c r="E33" s="99" t="s">
        <v>582</v>
      </c>
      <c r="F33" s="99" t="s">
        <v>286</v>
      </c>
      <c r="G33" s="99" t="s">
        <v>583</v>
      </c>
      <c r="H33" s="99" t="s">
        <v>584</v>
      </c>
      <c r="I33" s="99" t="s">
        <v>386</v>
      </c>
      <c r="J33" s="99" t="s">
        <v>585</v>
      </c>
      <c r="K33" s="99" t="s">
        <v>586</v>
      </c>
      <c r="L33" s="99" t="s">
        <v>587</v>
      </c>
      <c r="M33" s="99" t="s">
        <v>386</v>
      </c>
      <c r="N33" s="99" t="s">
        <v>588</v>
      </c>
      <c r="O33" s="102">
        <v>44870.125</v>
      </c>
      <c r="P33" s="102" t="s">
        <v>334</v>
      </c>
      <c r="Q33" s="102" t="s">
        <v>334</v>
      </c>
      <c r="R33" s="103">
        <v>649418.0</v>
      </c>
      <c r="S33" s="103">
        <v>603959.0</v>
      </c>
      <c r="T33" s="103">
        <v>45459.0</v>
      </c>
      <c r="U33" s="103">
        <v>0.0</v>
      </c>
      <c r="V33" s="103">
        <v>0.0</v>
      </c>
      <c r="W33" s="103">
        <v>0.0</v>
      </c>
      <c r="X33" s="103">
        <v>1190.0</v>
      </c>
      <c r="Y33" s="103">
        <v>0.0</v>
      </c>
      <c r="Z33" s="103">
        <v>45459.0</v>
      </c>
      <c r="AA33" s="99" t="s">
        <v>335</v>
      </c>
      <c r="AB33" s="104">
        <f t="shared" si="2"/>
        <v>649418</v>
      </c>
    </row>
    <row r="34" ht="15.75" customHeight="1">
      <c r="A34" s="98">
        <f t="shared" si="1"/>
        <v>7675</v>
      </c>
      <c r="B34" s="99">
        <v>86995.0</v>
      </c>
      <c r="C34" s="100">
        <v>44866.125</v>
      </c>
      <c r="D34" s="99">
        <v>7675.0</v>
      </c>
      <c r="E34" s="99" t="s">
        <v>589</v>
      </c>
      <c r="F34" s="99" t="s">
        <v>286</v>
      </c>
      <c r="G34" s="99" t="s">
        <v>590</v>
      </c>
      <c r="H34" s="99" t="s">
        <v>591</v>
      </c>
      <c r="I34" s="99" t="s">
        <v>592</v>
      </c>
      <c r="J34" s="99" t="s">
        <v>593</v>
      </c>
      <c r="K34" s="99" t="s">
        <v>594</v>
      </c>
      <c r="L34" s="99" t="s">
        <v>595</v>
      </c>
      <c r="M34" s="99" t="s">
        <v>596</v>
      </c>
      <c r="N34" s="99" t="s">
        <v>597</v>
      </c>
      <c r="O34" s="102">
        <v>44870.125</v>
      </c>
      <c r="P34" s="102" t="s">
        <v>334</v>
      </c>
      <c r="Q34" s="102" t="s">
        <v>334</v>
      </c>
      <c r="R34" s="103">
        <v>450454.0</v>
      </c>
      <c r="S34" s="103">
        <v>418922.0</v>
      </c>
      <c r="T34" s="103">
        <v>31532.0</v>
      </c>
      <c r="U34" s="103">
        <v>0.0</v>
      </c>
      <c r="V34" s="103">
        <v>0.0</v>
      </c>
      <c r="W34" s="103">
        <v>0.0</v>
      </c>
      <c r="X34" s="103">
        <v>1190.0</v>
      </c>
      <c r="Y34" s="103">
        <v>0.0</v>
      </c>
      <c r="Z34" s="103">
        <v>31532.0</v>
      </c>
      <c r="AA34" s="99" t="s">
        <v>335</v>
      </c>
      <c r="AB34" s="104">
        <f t="shared" si="2"/>
        <v>450454</v>
      </c>
    </row>
    <row r="35" ht="15.75" customHeight="1">
      <c r="A35" s="98">
        <f t="shared" si="1"/>
        <v>6079</v>
      </c>
      <c r="B35" s="99">
        <v>86994.0</v>
      </c>
      <c r="C35" s="100">
        <v>44866.125</v>
      </c>
      <c r="D35" s="99">
        <v>6079.0</v>
      </c>
      <c r="E35" s="99" t="s">
        <v>598</v>
      </c>
      <c r="F35" s="99" t="s">
        <v>442</v>
      </c>
      <c r="G35" s="99" t="s">
        <v>599</v>
      </c>
      <c r="H35" s="99" t="s">
        <v>600</v>
      </c>
      <c r="I35" s="99" t="s">
        <v>601</v>
      </c>
      <c r="J35" s="99" t="s">
        <v>602</v>
      </c>
      <c r="K35" s="99" t="s">
        <v>603</v>
      </c>
      <c r="L35" s="99" t="s">
        <v>604</v>
      </c>
      <c r="M35" s="99" t="s">
        <v>605</v>
      </c>
      <c r="N35" s="99" t="s">
        <v>606</v>
      </c>
      <c r="O35" s="102">
        <v>44870.125</v>
      </c>
      <c r="P35" s="102" t="s">
        <v>334</v>
      </c>
      <c r="Q35" s="102" t="s">
        <v>334</v>
      </c>
      <c r="R35" s="103">
        <v>313158.0</v>
      </c>
      <c r="S35" s="103">
        <v>291237.0</v>
      </c>
      <c r="T35" s="103">
        <v>21921.0</v>
      </c>
      <c r="U35" s="103">
        <v>0.0</v>
      </c>
      <c r="V35" s="103">
        <v>0.0</v>
      </c>
      <c r="W35" s="103">
        <v>0.0</v>
      </c>
      <c r="X35" s="103">
        <v>1190.0</v>
      </c>
      <c r="Y35" s="103">
        <v>0.0</v>
      </c>
      <c r="Z35" s="103">
        <v>21921.0</v>
      </c>
      <c r="AA35" s="99" t="s">
        <v>335</v>
      </c>
      <c r="AB35" s="104">
        <f t="shared" si="2"/>
        <v>313158</v>
      </c>
    </row>
    <row r="36" ht="15.75" customHeight="1">
      <c r="A36" s="98">
        <f t="shared" si="1"/>
        <v>6101</v>
      </c>
      <c r="B36" s="99">
        <v>86993.0</v>
      </c>
      <c r="C36" s="100">
        <v>44866.125</v>
      </c>
      <c r="D36" s="99">
        <v>6101.0</v>
      </c>
      <c r="E36" s="99" t="s">
        <v>607</v>
      </c>
      <c r="F36" s="99" t="s">
        <v>286</v>
      </c>
      <c r="G36" s="99" t="s">
        <v>608</v>
      </c>
      <c r="H36" s="99" t="s">
        <v>609</v>
      </c>
      <c r="I36" s="99" t="s">
        <v>610</v>
      </c>
      <c r="J36" s="99" t="s">
        <v>611</v>
      </c>
      <c r="K36" s="99" t="s">
        <v>612</v>
      </c>
      <c r="L36" s="99" t="s">
        <v>613</v>
      </c>
      <c r="M36" s="99" t="s">
        <v>614</v>
      </c>
      <c r="N36" s="99" t="s">
        <v>615</v>
      </c>
      <c r="O36" s="102">
        <v>44875.125</v>
      </c>
      <c r="P36" s="102" t="s">
        <v>334</v>
      </c>
      <c r="Q36" s="102" t="s">
        <v>334</v>
      </c>
      <c r="R36" s="103">
        <v>610000.0</v>
      </c>
      <c r="S36" s="103">
        <v>418500.0</v>
      </c>
      <c r="T36" s="103">
        <v>31500.0</v>
      </c>
      <c r="U36" s="103">
        <v>0.0</v>
      </c>
      <c r="V36" s="103">
        <v>0.0</v>
      </c>
      <c r="W36" s="103">
        <v>0.0</v>
      </c>
      <c r="X36" s="103">
        <v>1190.0</v>
      </c>
      <c r="Y36" s="103">
        <v>160000.0</v>
      </c>
      <c r="Z36" s="103">
        <v>31500.0</v>
      </c>
      <c r="AA36" s="99" t="s">
        <v>335</v>
      </c>
      <c r="AB36" s="104">
        <f t="shared" si="2"/>
        <v>450000</v>
      </c>
    </row>
    <row r="37" ht="15.75" customHeight="1">
      <c r="A37" s="98">
        <f t="shared" si="1"/>
        <v>6109</v>
      </c>
      <c r="B37" s="99">
        <v>86992.0</v>
      </c>
      <c r="C37" s="100">
        <v>44866.125</v>
      </c>
      <c r="D37" s="99">
        <v>6109.0</v>
      </c>
      <c r="E37" s="99" t="s">
        <v>616</v>
      </c>
      <c r="F37" s="99" t="s">
        <v>286</v>
      </c>
      <c r="G37" s="99" t="s">
        <v>461</v>
      </c>
      <c r="H37" s="99" t="s">
        <v>462</v>
      </c>
      <c r="I37" s="99" t="s">
        <v>463</v>
      </c>
      <c r="J37" s="99" t="s">
        <v>464</v>
      </c>
      <c r="K37" s="99" t="s">
        <v>617</v>
      </c>
      <c r="L37" s="99" t="s">
        <v>618</v>
      </c>
      <c r="M37" s="99" t="s">
        <v>619</v>
      </c>
      <c r="N37" s="99" t="s">
        <v>620</v>
      </c>
      <c r="O37" s="102">
        <v>44870.125</v>
      </c>
      <c r="P37" s="102" t="s">
        <v>334</v>
      </c>
      <c r="Q37" s="102" t="s">
        <v>334</v>
      </c>
      <c r="R37" s="103">
        <v>490000.0</v>
      </c>
      <c r="S37" s="103">
        <v>490000.0</v>
      </c>
      <c r="T37" s="103">
        <v>0.0</v>
      </c>
      <c r="U37" s="103">
        <v>0.0</v>
      </c>
      <c r="V37" s="103">
        <v>0.0</v>
      </c>
      <c r="W37" s="103">
        <v>0.0</v>
      </c>
      <c r="X37" s="103">
        <v>1190.0</v>
      </c>
      <c r="Y37" s="103">
        <v>0.0</v>
      </c>
      <c r="Z37" s="103">
        <v>0.0</v>
      </c>
      <c r="AA37" s="99" t="s">
        <v>335</v>
      </c>
      <c r="AB37" s="104">
        <f t="shared" si="2"/>
        <v>490000</v>
      </c>
    </row>
    <row r="38" ht="15.75" customHeight="1">
      <c r="A38" s="98">
        <f t="shared" si="1"/>
        <v>6093</v>
      </c>
      <c r="B38" s="99">
        <v>86991.0</v>
      </c>
      <c r="C38" s="100">
        <v>44866.125</v>
      </c>
      <c r="D38" s="99">
        <v>6093.0</v>
      </c>
      <c r="E38" s="99" t="s">
        <v>621</v>
      </c>
      <c r="F38" s="99" t="s">
        <v>286</v>
      </c>
      <c r="G38" s="99" t="s">
        <v>423</v>
      </c>
      <c r="H38" s="99" t="s">
        <v>424</v>
      </c>
      <c r="I38" s="99" t="s">
        <v>425</v>
      </c>
      <c r="J38" s="99" t="s">
        <v>426</v>
      </c>
      <c r="K38" s="99" t="s">
        <v>622</v>
      </c>
      <c r="L38" s="99" t="s">
        <v>623</v>
      </c>
      <c r="M38" s="99" t="s">
        <v>624</v>
      </c>
      <c r="N38" s="99" t="s">
        <v>625</v>
      </c>
      <c r="O38" s="102">
        <v>44870.125</v>
      </c>
      <c r="P38" s="102" t="s">
        <v>334</v>
      </c>
      <c r="Q38" s="102" t="s">
        <v>334</v>
      </c>
      <c r="R38" s="103">
        <v>696702.0</v>
      </c>
      <c r="S38" s="103">
        <v>647933.0</v>
      </c>
      <c r="T38" s="103">
        <v>48769.0</v>
      </c>
      <c r="U38" s="103">
        <v>0.0</v>
      </c>
      <c r="V38" s="103">
        <v>0.0</v>
      </c>
      <c r="W38" s="103">
        <v>0.0</v>
      </c>
      <c r="X38" s="103">
        <v>1190.0</v>
      </c>
      <c r="Y38" s="103">
        <v>0.0</v>
      </c>
      <c r="Z38" s="103">
        <v>48769.0</v>
      </c>
      <c r="AA38" s="99" t="s">
        <v>335</v>
      </c>
      <c r="AB38" s="104">
        <f t="shared" si="2"/>
        <v>696702</v>
      </c>
    </row>
    <row r="39" ht="15.75" customHeight="1">
      <c r="A39" s="98">
        <f t="shared" si="1"/>
        <v>6074</v>
      </c>
      <c r="B39" s="99">
        <v>86990.0</v>
      </c>
      <c r="C39" s="100">
        <v>44866.125</v>
      </c>
      <c r="D39" s="99">
        <v>6074.0</v>
      </c>
      <c r="E39" s="99" t="s">
        <v>626</v>
      </c>
      <c r="F39" s="99" t="s">
        <v>286</v>
      </c>
      <c r="G39" s="99" t="s">
        <v>380</v>
      </c>
      <c r="H39" s="99" t="s">
        <v>381</v>
      </c>
      <c r="I39" s="99" t="s">
        <v>382</v>
      </c>
      <c r="J39" s="99" t="s">
        <v>383</v>
      </c>
      <c r="K39" s="99" t="s">
        <v>75</v>
      </c>
      <c r="L39" s="99" t="s">
        <v>627</v>
      </c>
      <c r="M39" s="99" t="s">
        <v>628</v>
      </c>
      <c r="N39" s="99" t="s">
        <v>629</v>
      </c>
      <c r="O39" s="102">
        <v>44870.125</v>
      </c>
      <c r="P39" s="102" t="s">
        <v>334</v>
      </c>
      <c r="Q39" s="102" t="s">
        <v>334</v>
      </c>
      <c r="R39" s="103">
        <v>430000.0</v>
      </c>
      <c r="S39" s="103">
        <v>399900.0</v>
      </c>
      <c r="T39" s="103">
        <v>30100.0</v>
      </c>
      <c r="U39" s="103">
        <v>0.0</v>
      </c>
      <c r="V39" s="103">
        <v>0.0</v>
      </c>
      <c r="W39" s="103">
        <v>0.0</v>
      </c>
      <c r="X39" s="103">
        <v>1190.0</v>
      </c>
      <c r="Y39" s="103">
        <v>0.0</v>
      </c>
      <c r="Z39" s="103">
        <v>30100.0</v>
      </c>
      <c r="AA39" s="99" t="s">
        <v>335</v>
      </c>
      <c r="AB39" s="104">
        <f t="shared" si="2"/>
        <v>430000</v>
      </c>
    </row>
    <row r="40" ht="15.75" customHeight="1">
      <c r="A40" s="98">
        <f t="shared" si="1"/>
        <v>6112</v>
      </c>
      <c r="B40" s="99">
        <v>86989.0</v>
      </c>
      <c r="C40" s="100">
        <v>44866.125</v>
      </c>
      <c r="D40" s="99">
        <v>6112.0</v>
      </c>
      <c r="E40" s="99" t="s">
        <v>630</v>
      </c>
      <c r="F40" s="99" t="s">
        <v>442</v>
      </c>
      <c r="G40" s="99" t="s">
        <v>599</v>
      </c>
      <c r="H40" s="99" t="s">
        <v>600</v>
      </c>
      <c r="I40" s="99" t="s">
        <v>601</v>
      </c>
      <c r="J40" s="99" t="s">
        <v>602</v>
      </c>
      <c r="K40" s="99" t="s">
        <v>631</v>
      </c>
      <c r="L40" s="99" t="s">
        <v>632</v>
      </c>
      <c r="M40" s="99" t="s">
        <v>633</v>
      </c>
      <c r="N40" s="99" t="s">
        <v>634</v>
      </c>
      <c r="O40" s="102">
        <v>44870.125</v>
      </c>
      <c r="P40" s="102" t="s">
        <v>334</v>
      </c>
      <c r="Q40" s="102" t="s">
        <v>334</v>
      </c>
      <c r="R40" s="103">
        <v>325992.0</v>
      </c>
      <c r="S40" s="103">
        <v>303173.0</v>
      </c>
      <c r="T40" s="103">
        <v>22819.0</v>
      </c>
      <c r="U40" s="103">
        <v>0.0</v>
      </c>
      <c r="V40" s="103">
        <v>0.0</v>
      </c>
      <c r="W40" s="103">
        <v>0.0</v>
      </c>
      <c r="X40" s="103">
        <v>1190.0</v>
      </c>
      <c r="Y40" s="103">
        <v>0.0</v>
      </c>
      <c r="Z40" s="103">
        <v>22819.0</v>
      </c>
      <c r="AA40" s="99" t="s">
        <v>335</v>
      </c>
      <c r="AB40" s="104">
        <f t="shared" si="2"/>
        <v>325992</v>
      </c>
    </row>
    <row r="41" ht="15.75" customHeight="1">
      <c r="A41" s="98">
        <f t="shared" si="1"/>
        <v>6071</v>
      </c>
      <c r="B41" s="99">
        <v>86988.0</v>
      </c>
      <c r="C41" s="100">
        <v>44866.125</v>
      </c>
      <c r="D41" s="99">
        <v>6071.0</v>
      </c>
      <c r="E41" s="99" t="s">
        <v>635</v>
      </c>
      <c r="F41" s="99" t="s">
        <v>286</v>
      </c>
      <c r="G41" s="99" t="s">
        <v>636</v>
      </c>
      <c r="H41" s="99" t="s">
        <v>637</v>
      </c>
      <c r="I41" s="99" t="s">
        <v>638</v>
      </c>
      <c r="J41" s="99" t="s">
        <v>639</v>
      </c>
      <c r="K41" s="99" t="s">
        <v>640</v>
      </c>
      <c r="L41" s="99" t="s">
        <v>641</v>
      </c>
      <c r="M41" s="99" t="s">
        <v>642</v>
      </c>
      <c r="N41" s="99" t="s">
        <v>643</v>
      </c>
      <c r="O41" s="102">
        <v>44870.125</v>
      </c>
      <c r="P41" s="102" t="s">
        <v>334</v>
      </c>
      <c r="Q41" s="102" t="s">
        <v>334</v>
      </c>
      <c r="R41" s="103">
        <v>374736.0</v>
      </c>
      <c r="S41" s="103">
        <v>348504.0</v>
      </c>
      <c r="T41" s="103">
        <v>26232.0</v>
      </c>
      <c r="U41" s="103">
        <v>0.0</v>
      </c>
      <c r="V41" s="103">
        <v>0.0</v>
      </c>
      <c r="W41" s="103">
        <v>0.0</v>
      </c>
      <c r="X41" s="103">
        <v>1190.0</v>
      </c>
      <c r="Y41" s="103">
        <v>0.0</v>
      </c>
      <c r="Z41" s="103">
        <v>26232.0</v>
      </c>
      <c r="AA41" s="99" t="s">
        <v>335</v>
      </c>
      <c r="AB41" s="104">
        <f t="shared" si="2"/>
        <v>374736</v>
      </c>
    </row>
    <row r="42" ht="15.75" customHeight="1">
      <c r="A42" s="98">
        <f t="shared" si="1"/>
        <v>6105</v>
      </c>
      <c r="B42" s="99">
        <v>86987.0</v>
      </c>
      <c r="C42" s="100">
        <v>44866.125</v>
      </c>
      <c r="D42" s="99">
        <v>6105.0</v>
      </c>
      <c r="E42" s="99" t="s">
        <v>644</v>
      </c>
      <c r="F42" s="99" t="s">
        <v>286</v>
      </c>
      <c r="G42" s="99" t="s">
        <v>289</v>
      </c>
      <c r="H42" s="99" t="s">
        <v>645</v>
      </c>
      <c r="I42" s="99" t="s">
        <v>646</v>
      </c>
      <c r="J42" s="99" t="s">
        <v>647</v>
      </c>
      <c r="K42" s="99" t="s">
        <v>648</v>
      </c>
      <c r="L42" s="99" t="s">
        <v>649</v>
      </c>
      <c r="M42" s="99" t="s">
        <v>386</v>
      </c>
      <c r="N42" s="99" t="s">
        <v>650</v>
      </c>
      <c r="O42" s="102">
        <v>44870.125</v>
      </c>
      <c r="P42" s="102" t="s">
        <v>334</v>
      </c>
      <c r="Q42" s="102" t="s">
        <v>334</v>
      </c>
      <c r="R42" s="103">
        <v>370000.0</v>
      </c>
      <c r="S42" s="103">
        <v>344100.0</v>
      </c>
      <c r="T42" s="103">
        <v>25900.0</v>
      </c>
      <c r="U42" s="103">
        <v>0.0</v>
      </c>
      <c r="V42" s="103">
        <v>0.0</v>
      </c>
      <c r="W42" s="103">
        <v>0.0</v>
      </c>
      <c r="X42" s="103">
        <v>1190.0</v>
      </c>
      <c r="Y42" s="103">
        <v>0.0</v>
      </c>
      <c r="Z42" s="103">
        <v>25900.0</v>
      </c>
      <c r="AA42" s="99" t="s">
        <v>335</v>
      </c>
      <c r="AB42" s="104">
        <f t="shared" si="2"/>
        <v>370000</v>
      </c>
    </row>
    <row r="43" ht="15.75" customHeight="1">
      <c r="A43" s="98">
        <f t="shared" si="1"/>
        <v>6070</v>
      </c>
      <c r="B43" s="99">
        <v>86986.0</v>
      </c>
      <c r="C43" s="100">
        <v>44866.125</v>
      </c>
      <c r="D43" s="99">
        <v>6070.0</v>
      </c>
      <c r="E43" s="99" t="s">
        <v>651</v>
      </c>
      <c r="F43" s="99" t="s">
        <v>433</v>
      </c>
      <c r="G43" s="99" t="s">
        <v>652</v>
      </c>
      <c r="H43" s="99" t="s">
        <v>653</v>
      </c>
      <c r="I43" s="99" t="s">
        <v>654</v>
      </c>
      <c r="J43" s="99" t="s">
        <v>655</v>
      </c>
      <c r="K43" s="99" t="s">
        <v>656</v>
      </c>
      <c r="L43" s="99" t="s">
        <v>657</v>
      </c>
      <c r="M43" s="99" t="s">
        <v>658</v>
      </c>
      <c r="N43" s="99" t="s">
        <v>659</v>
      </c>
      <c r="O43" s="102">
        <v>44870.125</v>
      </c>
      <c r="P43" s="102" t="s">
        <v>334</v>
      </c>
      <c r="Q43" s="102" t="s">
        <v>334</v>
      </c>
      <c r="R43" s="103">
        <v>520000.0</v>
      </c>
      <c r="S43" s="103">
        <v>483600.0</v>
      </c>
      <c r="T43" s="103">
        <v>36400.0</v>
      </c>
      <c r="U43" s="103">
        <v>0.0</v>
      </c>
      <c r="V43" s="103">
        <v>0.0</v>
      </c>
      <c r="W43" s="103">
        <v>0.0</v>
      </c>
      <c r="X43" s="103">
        <v>1190.0</v>
      </c>
      <c r="Y43" s="103">
        <v>0.0</v>
      </c>
      <c r="Z43" s="103">
        <v>36400.0</v>
      </c>
      <c r="AA43" s="99" t="s">
        <v>335</v>
      </c>
      <c r="AB43" s="104">
        <f t="shared" si="2"/>
        <v>520000</v>
      </c>
    </row>
    <row r="44" ht="15.75" customHeight="1">
      <c r="A44" s="98">
        <f t="shared" si="1"/>
        <v>6099</v>
      </c>
      <c r="B44" s="99">
        <v>86985.0</v>
      </c>
      <c r="C44" s="100">
        <v>44866.125</v>
      </c>
      <c r="D44" s="99">
        <v>6099.0</v>
      </c>
      <c r="E44" s="99" t="s">
        <v>660</v>
      </c>
      <c r="F44" s="99" t="s">
        <v>286</v>
      </c>
      <c r="G44" s="99" t="s">
        <v>661</v>
      </c>
      <c r="H44" s="99" t="s">
        <v>662</v>
      </c>
      <c r="I44" s="99" t="s">
        <v>663</v>
      </c>
      <c r="J44" s="99" t="s">
        <v>664</v>
      </c>
      <c r="K44" s="99" t="s">
        <v>665</v>
      </c>
      <c r="L44" s="99" t="s">
        <v>666</v>
      </c>
      <c r="M44" s="99" t="s">
        <v>667</v>
      </c>
      <c r="N44" s="99" t="s">
        <v>668</v>
      </c>
      <c r="O44" s="102">
        <v>44870.125</v>
      </c>
      <c r="P44" s="102" t="s">
        <v>334</v>
      </c>
      <c r="Q44" s="102" t="s">
        <v>334</v>
      </c>
      <c r="R44" s="103">
        <v>520000.0</v>
      </c>
      <c r="S44" s="103">
        <v>483600.0</v>
      </c>
      <c r="T44" s="103">
        <v>36400.0</v>
      </c>
      <c r="U44" s="103">
        <v>0.0</v>
      </c>
      <c r="V44" s="103">
        <v>0.0</v>
      </c>
      <c r="W44" s="103">
        <v>0.0</v>
      </c>
      <c r="X44" s="103">
        <v>1190.0</v>
      </c>
      <c r="Y44" s="103">
        <v>0.0</v>
      </c>
      <c r="Z44" s="103">
        <v>36400.0</v>
      </c>
      <c r="AA44" s="99" t="s">
        <v>335</v>
      </c>
      <c r="AB44" s="104">
        <f t="shared" si="2"/>
        <v>520000</v>
      </c>
    </row>
    <row r="45" ht="15.75" customHeight="1">
      <c r="A45" s="98">
        <f t="shared" si="1"/>
        <v>6090</v>
      </c>
      <c r="B45" s="99">
        <v>86984.0</v>
      </c>
      <c r="C45" s="100">
        <v>44866.125</v>
      </c>
      <c r="D45" s="99">
        <v>6090.0</v>
      </c>
      <c r="E45" s="99" t="s">
        <v>669</v>
      </c>
      <c r="F45" s="99" t="s">
        <v>286</v>
      </c>
      <c r="G45" s="99" t="s">
        <v>670</v>
      </c>
      <c r="H45" s="99" t="s">
        <v>671</v>
      </c>
      <c r="I45" s="99" t="s">
        <v>672</v>
      </c>
      <c r="J45" s="99" t="s">
        <v>673</v>
      </c>
      <c r="K45" s="99" t="s">
        <v>674</v>
      </c>
      <c r="L45" s="99" t="s">
        <v>675</v>
      </c>
      <c r="M45" s="99" t="s">
        <v>676</v>
      </c>
      <c r="N45" s="99" t="s">
        <v>677</v>
      </c>
      <c r="O45" s="102">
        <v>44870.125</v>
      </c>
      <c r="P45" s="102" t="s">
        <v>334</v>
      </c>
      <c r="Q45" s="102" t="s">
        <v>334</v>
      </c>
      <c r="R45" s="103">
        <v>500000.0</v>
      </c>
      <c r="S45" s="103">
        <v>475000.0</v>
      </c>
      <c r="T45" s="103">
        <v>25000.0</v>
      </c>
      <c r="U45" s="103">
        <v>0.0</v>
      </c>
      <c r="V45" s="103">
        <v>0.0</v>
      </c>
      <c r="W45" s="103">
        <v>0.0</v>
      </c>
      <c r="X45" s="103">
        <v>1190.0</v>
      </c>
      <c r="Y45" s="103">
        <v>0.0</v>
      </c>
      <c r="Z45" s="103">
        <v>25000.0</v>
      </c>
      <c r="AA45" s="99" t="s">
        <v>335</v>
      </c>
      <c r="AB45" s="104">
        <f t="shared" si="2"/>
        <v>500000</v>
      </c>
    </row>
    <row r="46" ht="15.75" customHeight="1">
      <c r="A46" s="98">
        <f t="shared" si="1"/>
        <v>6076</v>
      </c>
      <c r="B46" s="99">
        <v>86983.0</v>
      </c>
      <c r="C46" s="100">
        <v>44866.125</v>
      </c>
      <c r="D46" s="99">
        <v>6076.0</v>
      </c>
      <c r="E46" s="99" t="s">
        <v>678</v>
      </c>
      <c r="F46" s="99" t="s">
        <v>286</v>
      </c>
      <c r="G46" s="99" t="s">
        <v>380</v>
      </c>
      <c r="H46" s="99" t="s">
        <v>381</v>
      </c>
      <c r="I46" s="99" t="s">
        <v>382</v>
      </c>
      <c r="J46" s="99" t="s">
        <v>383</v>
      </c>
      <c r="K46" s="99" t="s">
        <v>84</v>
      </c>
      <c r="L46" s="99" t="s">
        <v>679</v>
      </c>
      <c r="M46" s="99" t="s">
        <v>680</v>
      </c>
      <c r="N46" s="99" t="s">
        <v>681</v>
      </c>
      <c r="O46" s="102">
        <v>44870.125</v>
      </c>
      <c r="P46" s="102" t="s">
        <v>334</v>
      </c>
      <c r="Q46" s="102" t="s">
        <v>334</v>
      </c>
      <c r="R46" s="103">
        <v>380000.0</v>
      </c>
      <c r="S46" s="103">
        <v>353400.0</v>
      </c>
      <c r="T46" s="103">
        <v>26600.0</v>
      </c>
      <c r="U46" s="103">
        <v>0.0</v>
      </c>
      <c r="V46" s="103">
        <v>0.0</v>
      </c>
      <c r="W46" s="103">
        <v>0.0</v>
      </c>
      <c r="X46" s="103">
        <v>1190.0</v>
      </c>
      <c r="Y46" s="103">
        <v>0.0</v>
      </c>
      <c r="Z46" s="103">
        <v>26600.0</v>
      </c>
      <c r="AA46" s="99" t="s">
        <v>335</v>
      </c>
      <c r="AB46" s="104">
        <f t="shared" si="2"/>
        <v>380000</v>
      </c>
    </row>
    <row r="47" ht="15.75" customHeight="1">
      <c r="A47" s="98">
        <f t="shared" si="1"/>
        <v>6069</v>
      </c>
      <c r="B47" s="99">
        <v>86982.0</v>
      </c>
      <c r="C47" s="100">
        <v>44866.125</v>
      </c>
      <c r="D47" s="99">
        <v>6069.0</v>
      </c>
      <c r="E47" s="99" t="s">
        <v>682</v>
      </c>
      <c r="F47" s="99" t="s">
        <v>433</v>
      </c>
      <c r="G47" s="99" t="s">
        <v>683</v>
      </c>
      <c r="H47" s="99" t="s">
        <v>684</v>
      </c>
      <c r="I47" s="99" t="s">
        <v>685</v>
      </c>
      <c r="J47" s="99" t="s">
        <v>686</v>
      </c>
      <c r="K47" s="99" t="s">
        <v>687</v>
      </c>
      <c r="L47" s="99" t="s">
        <v>688</v>
      </c>
      <c r="M47" s="99" t="s">
        <v>689</v>
      </c>
      <c r="N47" s="99" t="s">
        <v>690</v>
      </c>
      <c r="O47" s="102">
        <v>44870.125</v>
      </c>
      <c r="P47" s="102" t="s">
        <v>334</v>
      </c>
      <c r="Q47" s="102" t="s">
        <v>334</v>
      </c>
      <c r="R47" s="103">
        <v>749473.0</v>
      </c>
      <c r="S47" s="103">
        <v>697010.0</v>
      </c>
      <c r="T47" s="103">
        <v>52463.0</v>
      </c>
      <c r="U47" s="103">
        <v>0.0</v>
      </c>
      <c r="V47" s="103">
        <v>0.0</v>
      </c>
      <c r="W47" s="103">
        <v>0.0</v>
      </c>
      <c r="X47" s="103">
        <v>1190.0</v>
      </c>
      <c r="Y47" s="103">
        <v>0.0</v>
      </c>
      <c r="Z47" s="103">
        <v>52463.0</v>
      </c>
      <c r="AA47" s="99" t="s">
        <v>335</v>
      </c>
      <c r="AB47" s="104">
        <f t="shared" si="2"/>
        <v>749473</v>
      </c>
    </row>
    <row r="48" ht="15.75" customHeight="1">
      <c r="A48" s="98">
        <f t="shared" si="1"/>
        <v>6080</v>
      </c>
      <c r="B48" s="99">
        <v>86981.0</v>
      </c>
      <c r="C48" s="100">
        <v>44866.125</v>
      </c>
      <c r="D48" s="99">
        <v>6080.0</v>
      </c>
      <c r="E48" s="99" t="s">
        <v>691</v>
      </c>
      <c r="F48" s="99" t="s">
        <v>286</v>
      </c>
      <c r="G48" s="99" t="s">
        <v>692</v>
      </c>
      <c r="H48" s="99" t="s">
        <v>693</v>
      </c>
      <c r="I48" s="99" t="s">
        <v>694</v>
      </c>
      <c r="J48" s="99" t="s">
        <v>695</v>
      </c>
      <c r="K48" s="99" t="s">
        <v>696</v>
      </c>
      <c r="L48" s="99" t="s">
        <v>697</v>
      </c>
      <c r="M48" s="99" t="s">
        <v>698</v>
      </c>
      <c r="N48" s="99" t="s">
        <v>699</v>
      </c>
      <c r="O48" s="102">
        <v>44870.125</v>
      </c>
      <c r="P48" s="102" t="s">
        <v>334</v>
      </c>
      <c r="Q48" s="102" t="s">
        <v>334</v>
      </c>
      <c r="R48" s="103">
        <v>350000.0</v>
      </c>
      <c r="S48" s="103">
        <v>325500.0</v>
      </c>
      <c r="T48" s="103">
        <v>24500.0</v>
      </c>
      <c r="U48" s="103">
        <v>0.0</v>
      </c>
      <c r="V48" s="103">
        <v>0.0</v>
      </c>
      <c r="W48" s="103">
        <v>0.0</v>
      </c>
      <c r="X48" s="103">
        <v>1190.0</v>
      </c>
      <c r="Y48" s="103">
        <v>0.0</v>
      </c>
      <c r="Z48" s="103">
        <v>24500.0</v>
      </c>
      <c r="AA48" s="99" t="s">
        <v>335</v>
      </c>
      <c r="AB48" s="104">
        <f t="shared" si="2"/>
        <v>350000</v>
      </c>
    </row>
    <row r="49" ht="15.75" customHeight="1">
      <c r="A49" s="98">
        <f t="shared" si="1"/>
        <v>6082</v>
      </c>
      <c r="B49" s="99">
        <v>86980.0</v>
      </c>
      <c r="C49" s="100">
        <v>44866.125</v>
      </c>
      <c r="D49" s="99">
        <v>6082.0</v>
      </c>
      <c r="E49" s="99" t="s">
        <v>700</v>
      </c>
      <c r="F49" s="99" t="s">
        <v>433</v>
      </c>
      <c r="G49" s="99" t="s">
        <v>423</v>
      </c>
      <c r="H49" s="99" t="s">
        <v>424</v>
      </c>
      <c r="I49" s="99" t="s">
        <v>425</v>
      </c>
      <c r="J49" s="99" t="s">
        <v>426</v>
      </c>
      <c r="K49" s="99" t="s">
        <v>701</v>
      </c>
      <c r="L49" s="99" t="s">
        <v>702</v>
      </c>
      <c r="M49" s="99" t="s">
        <v>703</v>
      </c>
      <c r="N49" s="99" t="s">
        <v>704</v>
      </c>
      <c r="O49" s="102">
        <v>44870.125</v>
      </c>
      <c r="P49" s="102" t="s">
        <v>334</v>
      </c>
      <c r="Q49" s="102" t="s">
        <v>334</v>
      </c>
      <c r="R49" s="103">
        <v>633498.0</v>
      </c>
      <c r="S49" s="103">
        <v>589153.0</v>
      </c>
      <c r="T49" s="103">
        <v>44345.0</v>
      </c>
      <c r="U49" s="103">
        <v>0.0</v>
      </c>
      <c r="V49" s="103">
        <v>0.0</v>
      </c>
      <c r="W49" s="103">
        <v>0.0</v>
      </c>
      <c r="X49" s="103">
        <v>1190.0</v>
      </c>
      <c r="Y49" s="103">
        <v>0.0</v>
      </c>
      <c r="Z49" s="103">
        <v>44345.0</v>
      </c>
      <c r="AA49" s="99" t="s">
        <v>335</v>
      </c>
      <c r="AB49" s="104">
        <f t="shared" si="2"/>
        <v>633498</v>
      </c>
    </row>
    <row r="50" ht="15.75" customHeight="1">
      <c r="A50" s="98">
        <f t="shared" si="1"/>
        <v>6084</v>
      </c>
      <c r="B50" s="99">
        <v>86979.0</v>
      </c>
      <c r="C50" s="100">
        <v>44866.125</v>
      </c>
      <c r="D50" s="99">
        <v>6084.0</v>
      </c>
      <c r="E50" s="99" t="s">
        <v>705</v>
      </c>
      <c r="F50" s="99" t="s">
        <v>286</v>
      </c>
      <c r="G50" s="99" t="s">
        <v>706</v>
      </c>
      <c r="H50" s="99" t="s">
        <v>707</v>
      </c>
      <c r="I50" s="99" t="s">
        <v>708</v>
      </c>
      <c r="J50" s="99" t="s">
        <v>709</v>
      </c>
      <c r="K50" s="99" t="s">
        <v>710</v>
      </c>
      <c r="L50" s="99" t="s">
        <v>711</v>
      </c>
      <c r="M50" s="99" t="s">
        <v>712</v>
      </c>
      <c r="N50" s="99" t="s">
        <v>713</v>
      </c>
      <c r="O50" s="102">
        <v>44870.125</v>
      </c>
      <c r="P50" s="102" t="s">
        <v>334</v>
      </c>
      <c r="Q50" s="102" t="s">
        <v>334</v>
      </c>
      <c r="R50" s="103">
        <v>513157.0</v>
      </c>
      <c r="S50" s="103">
        <v>477236.0</v>
      </c>
      <c r="T50" s="103">
        <v>35921.0</v>
      </c>
      <c r="U50" s="103">
        <v>0.0</v>
      </c>
      <c r="V50" s="103">
        <v>0.0</v>
      </c>
      <c r="W50" s="103">
        <v>0.0</v>
      </c>
      <c r="X50" s="103">
        <v>1190.0</v>
      </c>
      <c r="Y50" s="103">
        <v>0.0</v>
      </c>
      <c r="Z50" s="103">
        <v>35921.0</v>
      </c>
      <c r="AA50" s="99" t="s">
        <v>335</v>
      </c>
      <c r="AB50" s="104">
        <f t="shared" si="2"/>
        <v>513157</v>
      </c>
    </row>
    <row r="51" ht="15.75" customHeight="1">
      <c r="A51" s="98">
        <f t="shared" si="1"/>
        <v>6085</v>
      </c>
      <c r="B51" s="99">
        <v>86978.0</v>
      </c>
      <c r="C51" s="100">
        <v>44866.125</v>
      </c>
      <c r="D51" s="99">
        <v>6085.0</v>
      </c>
      <c r="E51" s="99" t="s">
        <v>714</v>
      </c>
      <c r="F51" s="99" t="s">
        <v>286</v>
      </c>
      <c r="G51" s="99" t="s">
        <v>715</v>
      </c>
      <c r="H51" s="99" t="s">
        <v>716</v>
      </c>
      <c r="I51" s="99" t="s">
        <v>717</v>
      </c>
      <c r="J51" s="99" t="s">
        <v>718</v>
      </c>
      <c r="K51" s="99" t="s">
        <v>167</v>
      </c>
      <c r="L51" s="99" t="s">
        <v>719</v>
      </c>
      <c r="M51" s="99" t="s">
        <v>720</v>
      </c>
      <c r="N51" s="99" t="s">
        <v>721</v>
      </c>
      <c r="O51" s="102">
        <v>44870.125</v>
      </c>
      <c r="P51" s="102" t="s">
        <v>334</v>
      </c>
      <c r="Q51" s="102" t="s">
        <v>334</v>
      </c>
      <c r="R51" s="103">
        <v>342255.0</v>
      </c>
      <c r="S51" s="103">
        <v>325142.0</v>
      </c>
      <c r="T51" s="103">
        <v>17113.0</v>
      </c>
      <c r="U51" s="103">
        <v>0.0</v>
      </c>
      <c r="V51" s="103">
        <v>0.0</v>
      </c>
      <c r="W51" s="103">
        <v>0.0</v>
      </c>
      <c r="X51" s="103">
        <v>1190.0</v>
      </c>
      <c r="Y51" s="103">
        <v>0.0</v>
      </c>
      <c r="Z51" s="103">
        <v>17113.0</v>
      </c>
      <c r="AA51" s="99" t="s">
        <v>335</v>
      </c>
      <c r="AB51" s="104">
        <f t="shared" si="2"/>
        <v>342255</v>
      </c>
    </row>
    <row r="52" ht="15.75" customHeight="1">
      <c r="A52" s="98">
        <f t="shared" si="1"/>
        <v>6073</v>
      </c>
      <c r="B52" s="99">
        <v>86977.0</v>
      </c>
      <c r="C52" s="100">
        <v>44866.125</v>
      </c>
      <c r="D52" s="99">
        <v>6073.0</v>
      </c>
      <c r="E52" s="99" t="s">
        <v>722</v>
      </c>
      <c r="F52" s="99" t="s">
        <v>286</v>
      </c>
      <c r="G52" s="99" t="s">
        <v>723</v>
      </c>
      <c r="H52" s="99" t="s">
        <v>724</v>
      </c>
      <c r="I52" s="99" t="s">
        <v>725</v>
      </c>
      <c r="J52" s="99" t="s">
        <v>726</v>
      </c>
      <c r="K52" s="99" t="s">
        <v>106</v>
      </c>
      <c r="L52" s="99" t="s">
        <v>727</v>
      </c>
      <c r="M52" s="99" t="s">
        <v>728</v>
      </c>
      <c r="N52" s="99" t="s">
        <v>729</v>
      </c>
      <c r="O52" s="102">
        <v>44870.125</v>
      </c>
      <c r="P52" s="102" t="s">
        <v>334</v>
      </c>
      <c r="Q52" s="102" t="s">
        <v>334</v>
      </c>
      <c r="R52" s="103">
        <v>360970.0</v>
      </c>
      <c r="S52" s="103">
        <v>339312.0</v>
      </c>
      <c r="T52" s="103">
        <v>21658.0</v>
      </c>
      <c r="U52" s="103">
        <v>0.0</v>
      </c>
      <c r="V52" s="103">
        <v>0.0</v>
      </c>
      <c r="W52" s="103">
        <v>0.0</v>
      </c>
      <c r="X52" s="103">
        <v>1190.0</v>
      </c>
      <c r="Y52" s="103">
        <v>0.0</v>
      </c>
      <c r="Z52" s="103">
        <v>21658.0</v>
      </c>
      <c r="AA52" s="99" t="s">
        <v>335</v>
      </c>
      <c r="AB52" s="104">
        <f t="shared" si="2"/>
        <v>360970</v>
      </c>
    </row>
    <row r="53" ht="15.75" customHeight="1">
      <c r="A53" s="98">
        <f t="shared" si="1"/>
        <v>6087</v>
      </c>
      <c r="B53" s="99">
        <v>86976.0</v>
      </c>
      <c r="C53" s="100">
        <v>44866.125</v>
      </c>
      <c r="D53" s="99">
        <v>6087.0</v>
      </c>
      <c r="E53" s="99" t="s">
        <v>730</v>
      </c>
      <c r="F53" s="99" t="s">
        <v>286</v>
      </c>
      <c r="G53" s="99" t="s">
        <v>423</v>
      </c>
      <c r="H53" s="99" t="s">
        <v>424</v>
      </c>
      <c r="I53" s="99" t="s">
        <v>425</v>
      </c>
      <c r="J53" s="99" t="s">
        <v>426</v>
      </c>
      <c r="K53" s="99" t="s">
        <v>731</v>
      </c>
      <c r="L53" s="99" t="s">
        <v>732</v>
      </c>
      <c r="M53" s="99" t="s">
        <v>386</v>
      </c>
      <c r="N53" s="99" t="s">
        <v>733</v>
      </c>
      <c r="O53" s="102">
        <v>44870.125</v>
      </c>
      <c r="P53" s="102" t="s">
        <v>334</v>
      </c>
      <c r="Q53" s="102" t="s">
        <v>334</v>
      </c>
      <c r="R53" s="103">
        <v>465039.0</v>
      </c>
      <c r="S53" s="103">
        <v>432486.0</v>
      </c>
      <c r="T53" s="103">
        <v>32553.0</v>
      </c>
      <c r="U53" s="103">
        <v>0.0</v>
      </c>
      <c r="V53" s="103">
        <v>0.0</v>
      </c>
      <c r="W53" s="103">
        <v>0.0</v>
      </c>
      <c r="X53" s="103">
        <v>1190.0</v>
      </c>
      <c r="Y53" s="103">
        <v>0.0</v>
      </c>
      <c r="Z53" s="103">
        <v>32553.0</v>
      </c>
      <c r="AA53" s="99" t="s">
        <v>335</v>
      </c>
      <c r="AB53" s="104">
        <f t="shared" si="2"/>
        <v>465039</v>
      </c>
    </row>
    <row r="54" ht="15.75" customHeight="1">
      <c r="A54" s="98">
        <f t="shared" si="1"/>
        <v>6088</v>
      </c>
      <c r="B54" s="99">
        <v>86975.0</v>
      </c>
      <c r="C54" s="100">
        <v>44866.125</v>
      </c>
      <c r="D54" s="99">
        <v>6088.0</v>
      </c>
      <c r="E54" s="99" t="s">
        <v>734</v>
      </c>
      <c r="F54" s="99" t="s">
        <v>286</v>
      </c>
      <c r="G54" s="99" t="s">
        <v>287</v>
      </c>
      <c r="H54" s="99" t="s">
        <v>381</v>
      </c>
      <c r="I54" s="99" t="s">
        <v>382</v>
      </c>
      <c r="J54" s="99" t="s">
        <v>417</v>
      </c>
      <c r="K54" s="99" t="s">
        <v>735</v>
      </c>
      <c r="L54" s="99" t="s">
        <v>736</v>
      </c>
      <c r="M54" s="99" t="s">
        <v>737</v>
      </c>
      <c r="N54" s="99" t="s">
        <v>738</v>
      </c>
      <c r="O54" s="102">
        <v>44870.125</v>
      </c>
      <c r="P54" s="102" t="s">
        <v>334</v>
      </c>
      <c r="Q54" s="102" t="s">
        <v>334</v>
      </c>
      <c r="R54" s="103">
        <v>761941.0</v>
      </c>
      <c r="S54" s="103">
        <v>708605.0</v>
      </c>
      <c r="T54" s="103">
        <v>53336.0</v>
      </c>
      <c r="U54" s="103">
        <v>0.0</v>
      </c>
      <c r="V54" s="103">
        <v>0.0</v>
      </c>
      <c r="W54" s="103">
        <v>0.0</v>
      </c>
      <c r="X54" s="103">
        <v>1190.0</v>
      </c>
      <c r="Y54" s="103">
        <v>0.0</v>
      </c>
      <c r="Z54" s="103">
        <v>53336.0</v>
      </c>
      <c r="AA54" s="99" t="s">
        <v>335</v>
      </c>
      <c r="AB54" s="104">
        <f t="shared" si="2"/>
        <v>761941</v>
      </c>
    </row>
    <row r="55" ht="15.75" customHeight="1">
      <c r="A55" s="98">
        <f t="shared" si="1"/>
        <v>6091</v>
      </c>
      <c r="B55" s="99">
        <v>86974.0</v>
      </c>
      <c r="C55" s="100">
        <v>44866.125</v>
      </c>
      <c r="D55" s="99">
        <v>6091.0</v>
      </c>
      <c r="E55" s="99" t="s">
        <v>739</v>
      </c>
      <c r="F55" s="99" t="s">
        <v>286</v>
      </c>
      <c r="G55" s="99" t="s">
        <v>740</v>
      </c>
      <c r="H55" s="99" t="s">
        <v>741</v>
      </c>
      <c r="I55" s="99" t="s">
        <v>742</v>
      </c>
      <c r="J55" s="99" t="s">
        <v>743</v>
      </c>
      <c r="K55" s="99" t="s">
        <v>744</v>
      </c>
      <c r="L55" s="99" t="s">
        <v>745</v>
      </c>
      <c r="M55" s="99" t="s">
        <v>746</v>
      </c>
      <c r="N55" s="99" t="s">
        <v>747</v>
      </c>
      <c r="O55" s="102">
        <v>44870.125</v>
      </c>
      <c r="P55" s="102" t="s">
        <v>334</v>
      </c>
      <c r="Q55" s="102" t="s">
        <v>334</v>
      </c>
      <c r="R55" s="103">
        <v>345508.0</v>
      </c>
      <c r="S55" s="103">
        <v>328233.0</v>
      </c>
      <c r="T55" s="103">
        <v>17275.0</v>
      </c>
      <c r="U55" s="103">
        <v>0.0</v>
      </c>
      <c r="V55" s="103">
        <v>0.0</v>
      </c>
      <c r="W55" s="103">
        <v>0.0</v>
      </c>
      <c r="X55" s="103">
        <v>1190.0</v>
      </c>
      <c r="Y55" s="103">
        <v>0.0</v>
      </c>
      <c r="Z55" s="103">
        <v>17275.0</v>
      </c>
      <c r="AA55" s="99" t="s">
        <v>335</v>
      </c>
      <c r="AB55" s="104">
        <f t="shared" si="2"/>
        <v>345508</v>
      </c>
    </row>
    <row r="56" ht="15.75" customHeight="1">
      <c r="A56" s="98">
        <f t="shared" si="1"/>
        <v>6095</v>
      </c>
      <c r="B56" s="99">
        <v>86973.0</v>
      </c>
      <c r="C56" s="100">
        <v>44866.125</v>
      </c>
      <c r="D56" s="99">
        <v>6095.0</v>
      </c>
      <c r="E56" s="99" t="s">
        <v>748</v>
      </c>
      <c r="F56" s="99" t="s">
        <v>433</v>
      </c>
      <c r="G56" s="99" t="s">
        <v>749</v>
      </c>
      <c r="H56" s="99" t="s">
        <v>750</v>
      </c>
      <c r="I56" s="99" t="s">
        <v>751</v>
      </c>
      <c r="J56" s="99" t="s">
        <v>752</v>
      </c>
      <c r="K56" s="99" t="s">
        <v>753</v>
      </c>
      <c r="L56" s="99" t="s">
        <v>754</v>
      </c>
      <c r="M56" s="99" t="s">
        <v>755</v>
      </c>
      <c r="N56" s="99" t="s">
        <v>756</v>
      </c>
      <c r="O56" s="102">
        <v>44870.125</v>
      </c>
      <c r="P56" s="102" t="s">
        <v>334</v>
      </c>
      <c r="Q56" s="102" t="s">
        <v>334</v>
      </c>
      <c r="R56" s="103">
        <v>412598.0</v>
      </c>
      <c r="S56" s="103">
        <v>383716.0</v>
      </c>
      <c r="T56" s="103">
        <v>28882.0</v>
      </c>
      <c r="U56" s="103">
        <v>0.0</v>
      </c>
      <c r="V56" s="103">
        <v>0.0</v>
      </c>
      <c r="W56" s="103">
        <v>0.0</v>
      </c>
      <c r="X56" s="103">
        <v>1190.0</v>
      </c>
      <c r="Y56" s="103">
        <v>0.0</v>
      </c>
      <c r="Z56" s="103">
        <v>28882.0</v>
      </c>
      <c r="AA56" s="99" t="s">
        <v>335</v>
      </c>
      <c r="AB56" s="104">
        <f t="shared" si="2"/>
        <v>412598</v>
      </c>
    </row>
    <row r="57" ht="15.75" customHeight="1">
      <c r="A57" s="98">
        <f t="shared" si="1"/>
        <v>6097</v>
      </c>
      <c r="B57" s="99">
        <v>86972.0</v>
      </c>
      <c r="C57" s="100">
        <v>44866.125</v>
      </c>
      <c r="D57" s="99">
        <v>6097.0</v>
      </c>
      <c r="E57" s="99" t="s">
        <v>757</v>
      </c>
      <c r="F57" s="99" t="s">
        <v>286</v>
      </c>
      <c r="G57" s="99" t="s">
        <v>758</v>
      </c>
      <c r="H57" s="99" t="s">
        <v>759</v>
      </c>
      <c r="I57" s="99" t="s">
        <v>760</v>
      </c>
      <c r="J57" s="99" t="s">
        <v>761</v>
      </c>
      <c r="K57" s="99" t="s">
        <v>762</v>
      </c>
      <c r="L57" s="99" t="s">
        <v>763</v>
      </c>
      <c r="M57" s="99" t="s">
        <v>764</v>
      </c>
      <c r="N57" s="99" t="s">
        <v>765</v>
      </c>
      <c r="O57" s="102">
        <v>44870.125</v>
      </c>
      <c r="P57" s="102" t="s">
        <v>334</v>
      </c>
      <c r="Q57" s="102" t="s">
        <v>334</v>
      </c>
      <c r="R57" s="103">
        <v>398061.0</v>
      </c>
      <c r="S57" s="103">
        <v>370197.0</v>
      </c>
      <c r="T57" s="103">
        <v>27864.0</v>
      </c>
      <c r="U57" s="103">
        <v>0.0</v>
      </c>
      <c r="V57" s="103">
        <v>0.0</v>
      </c>
      <c r="W57" s="103">
        <v>0.0</v>
      </c>
      <c r="X57" s="103">
        <v>1190.0</v>
      </c>
      <c r="Y57" s="103">
        <v>0.0</v>
      </c>
      <c r="Z57" s="103">
        <v>27864.0</v>
      </c>
      <c r="AA57" s="99" t="s">
        <v>335</v>
      </c>
      <c r="AB57" s="104">
        <f t="shared" si="2"/>
        <v>398061</v>
      </c>
    </row>
    <row r="58" ht="15.75" customHeight="1">
      <c r="A58" s="98">
        <f t="shared" si="1"/>
        <v>6098</v>
      </c>
      <c r="B58" s="99">
        <v>86971.0</v>
      </c>
      <c r="C58" s="100">
        <v>44866.125</v>
      </c>
      <c r="D58" s="99">
        <v>6098.0</v>
      </c>
      <c r="E58" s="99" t="s">
        <v>766</v>
      </c>
      <c r="F58" s="99" t="s">
        <v>286</v>
      </c>
      <c r="G58" s="99" t="s">
        <v>767</v>
      </c>
      <c r="H58" s="99" t="s">
        <v>768</v>
      </c>
      <c r="I58" s="99" t="s">
        <v>769</v>
      </c>
      <c r="J58" s="99" t="s">
        <v>770</v>
      </c>
      <c r="K58" s="99" t="s">
        <v>513</v>
      </c>
      <c r="L58" s="99" t="s">
        <v>514</v>
      </c>
      <c r="M58" s="99" t="s">
        <v>515</v>
      </c>
      <c r="N58" s="99" t="s">
        <v>516</v>
      </c>
      <c r="O58" s="102">
        <v>44870.125</v>
      </c>
      <c r="P58" s="102" t="s">
        <v>334</v>
      </c>
      <c r="Q58" s="102" t="s">
        <v>334</v>
      </c>
      <c r="R58" s="103">
        <v>355487.0</v>
      </c>
      <c r="S58" s="103">
        <v>353853.0</v>
      </c>
      <c r="T58" s="103">
        <v>26634.0</v>
      </c>
      <c r="U58" s="103">
        <v>0.0</v>
      </c>
      <c r="V58" s="103">
        <v>0.0</v>
      </c>
      <c r="W58" s="103">
        <v>0.0</v>
      </c>
      <c r="X58" s="103">
        <v>1190.0</v>
      </c>
      <c r="Y58" s="103">
        <v>-25000.0</v>
      </c>
      <c r="Z58" s="103">
        <v>26634.0</v>
      </c>
      <c r="AA58" s="99" t="s">
        <v>335</v>
      </c>
      <c r="AB58" s="104">
        <f t="shared" si="2"/>
        <v>380487</v>
      </c>
    </row>
    <row r="59" ht="15.75" customHeight="1">
      <c r="A59" s="98">
        <f t="shared" si="1"/>
        <v>6092</v>
      </c>
      <c r="B59" s="99">
        <v>86970.0</v>
      </c>
      <c r="C59" s="100">
        <v>44866.125</v>
      </c>
      <c r="D59" s="99">
        <v>6092.0</v>
      </c>
      <c r="E59" s="99" t="s">
        <v>771</v>
      </c>
      <c r="F59" s="99" t="s">
        <v>286</v>
      </c>
      <c r="G59" s="99" t="s">
        <v>772</v>
      </c>
      <c r="H59" s="99" t="s">
        <v>773</v>
      </c>
      <c r="I59" s="99" t="s">
        <v>774</v>
      </c>
      <c r="J59" s="99" t="s">
        <v>775</v>
      </c>
      <c r="K59" s="99" t="s">
        <v>776</v>
      </c>
      <c r="L59" s="99" t="s">
        <v>777</v>
      </c>
      <c r="M59" s="99" t="s">
        <v>778</v>
      </c>
      <c r="N59" s="99" t="s">
        <v>779</v>
      </c>
      <c r="O59" s="102">
        <v>44870.125</v>
      </c>
      <c r="P59" s="102" t="s">
        <v>334</v>
      </c>
      <c r="Q59" s="102" t="s">
        <v>334</v>
      </c>
      <c r="R59" s="103">
        <v>400000.0</v>
      </c>
      <c r="S59" s="103">
        <v>372000.0</v>
      </c>
      <c r="T59" s="103">
        <v>28000.0</v>
      </c>
      <c r="U59" s="103">
        <v>0.0</v>
      </c>
      <c r="V59" s="103">
        <v>0.0</v>
      </c>
      <c r="W59" s="103">
        <v>0.0</v>
      </c>
      <c r="X59" s="103">
        <v>1190.0</v>
      </c>
      <c r="Y59" s="103">
        <v>0.0</v>
      </c>
      <c r="Z59" s="103">
        <v>28000.0</v>
      </c>
      <c r="AA59" s="99" t="s">
        <v>335</v>
      </c>
      <c r="AB59" s="104">
        <f t="shared" si="2"/>
        <v>400000</v>
      </c>
    </row>
    <row r="60" ht="15.75" customHeight="1">
      <c r="A60" s="98">
        <f t="shared" si="1"/>
        <v>6100</v>
      </c>
      <c r="B60" s="99">
        <v>86969.0</v>
      </c>
      <c r="C60" s="100">
        <v>44866.125</v>
      </c>
      <c r="D60" s="99">
        <v>6100.0</v>
      </c>
      <c r="E60" s="99" t="s">
        <v>780</v>
      </c>
      <c r="F60" s="99" t="s">
        <v>286</v>
      </c>
      <c r="G60" s="99" t="s">
        <v>781</v>
      </c>
      <c r="H60" s="99" t="s">
        <v>782</v>
      </c>
      <c r="I60" s="99" t="s">
        <v>783</v>
      </c>
      <c r="J60" s="99" t="s">
        <v>784</v>
      </c>
      <c r="K60" s="99" t="s">
        <v>785</v>
      </c>
      <c r="L60" s="99" t="s">
        <v>786</v>
      </c>
      <c r="M60" s="99" t="s">
        <v>787</v>
      </c>
      <c r="N60" s="99" t="s">
        <v>788</v>
      </c>
      <c r="O60" s="102">
        <v>44870.125</v>
      </c>
      <c r="P60" s="102" t="s">
        <v>334</v>
      </c>
      <c r="Q60" s="102" t="s">
        <v>334</v>
      </c>
      <c r="R60" s="103">
        <v>477755.0</v>
      </c>
      <c r="S60" s="103">
        <v>444312.0</v>
      </c>
      <c r="T60" s="103">
        <v>33443.0</v>
      </c>
      <c r="U60" s="103">
        <v>0.0</v>
      </c>
      <c r="V60" s="103">
        <v>0.0</v>
      </c>
      <c r="W60" s="103">
        <v>0.0</v>
      </c>
      <c r="X60" s="103">
        <v>1190.0</v>
      </c>
      <c r="Y60" s="103">
        <v>0.0</v>
      </c>
      <c r="Z60" s="103">
        <v>33443.0</v>
      </c>
      <c r="AA60" s="99" t="s">
        <v>335</v>
      </c>
      <c r="AB60" s="104">
        <f t="shared" si="2"/>
        <v>477755</v>
      </c>
    </row>
    <row r="61" ht="15.75" customHeight="1">
      <c r="A61" s="98">
        <f t="shared" si="1"/>
        <v>6107</v>
      </c>
      <c r="B61" s="99">
        <v>86968.0</v>
      </c>
      <c r="C61" s="100">
        <v>44866.125</v>
      </c>
      <c r="D61" s="99">
        <v>6107.0</v>
      </c>
      <c r="E61" s="99" t="s">
        <v>789</v>
      </c>
      <c r="F61" s="99" t="s">
        <v>286</v>
      </c>
      <c r="G61" s="99" t="s">
        <v>790</v>
      </c>
      <c r="H61" s="99" t="s">
        <v>791</v>
      </c>
      <c r="I61" s="99" t="s">
        <v>792</v>
      </c>
      <c r="J61" s="99" t="s">
        <v>793</v>
      </c>
      <c r="K61" s="99" t="s">
        <v>794</v>
      </c>
      <c r="L61" s="99" t="s">
        <v>795</v>
      </c>
      <c r="M61" s="99" t="s">
        <v>796</v>
      </c>
      <c r="N61" s="99" t="s">
        <v>797</v>
      </c>
      <c r="O61" s="102">
        <v>44870.125</v>
      </c>
      <c r="P61" s="102" t="s">
        <v>334</v>
      </c>
      <c r="Q61" s="102" t="s">
        <v>334</v>
      </c>
      <c r="R61" s="103">
        <v>314981.0</v>
      </c>
      <c r="S61" s="103">
        <v>292932.0</v>
      </c>
      <c r="T61" s="103">
        <v>22049.0</v>
      </c>
      <c r="U61" s="103">
        <v>0.0</v>
      </c>
      <c r="V61" s="103">
        <v>0.0</v>
      </c>
      <c r="W61" s="103">
        <v>0.0</v>
      </c>
      <c r="X61" s="103">
        <v>1190.0</v>
      </c>
      <c r="Y61" s="103">
        <v>0.0</v>
      </c>
      <c r="Z61" s="103">
        <v>22049.0</v>
      </c>
      <c r="AA61" s="99" t="s">
        <v>335</v>
      </c>
      <c r="AB61" s="104">
        <f t="shared" si="2"/>
        <v>314981</v>
      </c>
    </row>
    <row r="62" ht="15.75" customHeight="1">
      <c r="A62" s="98">
        <f t="shared" si="1"/>
        <v>6102</v>
      </c>
      <c r="B62" s="99">
        <v>86967.0</v>
      </c>
      <c r="C62" s="100">
        <v>44866.125</v>
      </c>
      <c r="D62" s="99">
        <v>6102.0</v>
      </c>
      <c r="E62" s="99" t="s">
        <v>798</v>
      </c>
      <c r="F62" s="99" t="s">
        <v>286</v>
      </c>
      <c r="G62" s="99" t="s">
        <v>363</v>
      </c>
      <c r="H62" s="99" t="s">
        <v>364</v>
      </c>
      <c r="I62" s="99" t="s">
        <v>365</v>
      </c>
      <c r="J62" s="99" t="s">
        <v>366</v>
      </c>
      <c r="K62" s="99" t="s">
        <v>799</v>
      </c>
      <c r="L62" s="99" t="s">
        <v>800</v>
      </c>
      <c r="M62" s="99" t="s">
        <v>801</v>
      </c>
      <c r="N62" s="99" t="s">
        <v>802</v>
      </c>
      <c r="O62" s="102">
        <v>44870.125</v>
      </c>
      <c r="P62" s="102" t="s">
        <v>334</v>
      </c>
      <c r="Q62" s="102" t="s">
        <v>334</v>
      </c>
      <c r="R62" s="103">
        <v>456306.0</v>
      </c>
      <c r="S62" s="103">
        <v>424365.0</v>
      </c>
      <c r="T62" s="103">
        <v>31941.0</v>
      </c>
      <c r="U62" s="103">
        <v>0.0</v>
      </c>
      <c r="V62" s="103">
        <v>0.0</v>
      </c>
      <c r="W62" s="103">
        <v>0.0</v>
      </c>
      <c r="X62" s="103">
        <v>1190.0</v>
      </c>
      <c r="Y62" s="103">
        <v>0.0</v>
      </c>
      <c r="Z62" s="103">
        <v>31941.0</v>
      </c>
      <c r="AA62" s="99" t="s">
        <v>335</v>
      </c>
      <c r="AB62" s="104">
        <f t="shared" si="2"/>
        <v>456306</v>
      </c>
    </row>
    <row r="63" ht="15.75" customHeight="1">
      <c r="A63" s="98">
        <f t="shared" si="1"/>
        <v>6081</v>
      </c>
      <c r="B63" s="99">
        <v>86966.0</v>
      </c>
      <c r="C63" s="100">
        <v>44866.125</v>
      </c>
      <c r="D63" s="99">
        <v>6081.0</v>
      </c>
      <c r="E63" s="99" t="s">
        <v>803</v>
      </c>
      <c r="F63" s="99" t="s">
        <v>286</v>
      </c>
      <c r="G63" s="99" t="s">
        <v>804</v>
      </c>
      <c r="H63" s="99" t="s">
        <v>805</v>
      </c>
      <c r="I63" s="99" t="s">
        <v>806</v>
      </c>
      <c r="J63" s="99" t="s">
        <v>807</v>
      </c>
      <c r="K63" s="99" t="s">
        <v>808</v>
      </c>
      <c r="L63" s="99" t="s">
        <v>809</v>
      </c>
      <c r="M63" s="99" t="s">
        <v>810</v>
      </c>
      <c r="N63" s="99" t="s">
        <v>811</v>
      </c>
      <c r="O63" s="102">
        <v>44870.125</v>
      </c>
      <c r="P63" s="102" t="s">
        <v>334</v>
      </c>
      <c r="Q63" s="102" t="s">
        <v>334</v>
      </c>
      <c r="R63" s="103">
        <v>410000.0</v>
      </c>
      <c r="S63" s="103">
        <v>381300.0</v>
      </c>
      <c r="T63" s="103">
        <v>28700.0</v>
      </c>
      <c r="U63" s="103">
        <v>0.0</v>
      </c>
      <c r="V63" s="103">
        <v>0.0</v>
      </c>
      <c r="W63" s="103">
        <v>0.0</v>
      </c>
      <c r="X63" s="103">
        <v>1190.0</v>
      </c>
      <c r="Y63" s="103">
        <v>0.0</v>
      </c>
      <c r="Z63" s="103">
        <v>28700.0</v>
      </c>
      <c r="AA63" s="99" t="s">
        <v>335</v>
      </c>
      <c r="AB63" s="104">
        <f t="shared" si="2"/>
        <v>410000</v>
      </c>
    </row>
    <row r="64" ht="15.75" customHeight="1">
      <c r="A64" s="98">
        <f t="shared" si="1"/>
        <v>6111</v>
      </c>
      <c r="B64" s="99">
        <v>86965.0</v>
      </c>
      <c r="C64" s="100">
        <v>44866.125</v>
      </c>
      <c r="D64" s="99">
        <v>6111.0</v>
      </c>
      <c r="E64" s="99" t="s">
        <v>812</v>
      </c>
      <c r="F64" s="99" t="s">
        <v>286</v>
      </c>
      <c r="G64" s="99" t="s">
        <v>813</v>
      </c>
      <c r="H64" s="99" t="s">
        <v>814</v>
      </c>
      <c r="I64" s="99" t="s">
        <v>815</v>
      </c>
      <c r="J64" s="99" t="s">
        <v>816</v>
      </c>
      <c r="K64" s="99" t="s">
        <v>817</v>
      </c>
      <c r="L64" s="99" t="s">
        <v>818</v>
      </c>
      <c r="M64" s="99" t="s">
        <v>819</v>
      </c>
      <c r="N64" s="99" t="s">
        <v>820</v>
      </c>
      <c r="O64" s="102">
        <v>44870.125</v>
      </c>
      <c r="P64" s="102" t="s">
        <v>334</v>
      </c>
      <c r="Q64" s="102" t="s">
        <v>334</v>
      </c>
      <c r="R64" s="103">
        <v>456340.0</v>
      </c>
      <c r="S64" s="103">
        <v>424396.0</v>
      </c>
      <c r="T64" s="103">
        <v>31944.0</v>
      </c>
      <c r="U64" s="103">
        <v>0.0</v>
      </c>
      <c r="V64" s="103">
        <v>0.0</v>
      </c>
      <c r="W64" s="103">
        <v>0.0</v>
      </c>
      <c r="X64" s="103">
        <v>1190.0</v>
      </c>
      <c r="Y64" s="103">
        <v>0.0</v>
      </c>
      <c r="Z64" s="103">
        <v>31944.0</v>
      </c>
      <c r="AA64" s="99" t="s">
        <v>335</v>
      </c>
      <c r="AB64" s="104">
        <f t="shared" si="2"/>
        <v>456340</v>
      </c>
    </row>
    <row r="65" ht="15.75" customHeight="1">
      <c r="A65" s="98">
        <f t="shared" si="1"/>
        <v>6108</v>
      </c>
      <c r="B65" s="99">
        <v>86964.0</v>
      </c>
      <c r="C65" s="100">
        <v>44866.125</v>
      </c>
      <c r="D65" s="99">
        <v>6108.0</v>
      </c>
      <c r="E65" s="99" t="s">
        <v>821</v>
      </c>
      <c r="F65" s="99" t="s">
        <v>286</v>
      </c>
      <c r="G65" s="99" t="s">
        <v>822</v>
      </c>
      <c r="H65" s="99" t="s">
        <v>823</v>
      </c>
      <c r="I65" s="99" t="s">
        <v>824</v>
      </c>
      <c r="J65" s="99" t="s">
        <v>825</v>
      </c>
      <c r="K65" s="99" t="s">
        <v>826</v>
      </c>
      <c r="L65" s="99" t="s">
        <v>827</v>
      </c>
      <c r="M65" s="99" t="s">
        <v>828</v>
      </c>
      <c r="N65" s="99" t="s">
        <v>829</v>
      </c>
      <c r="O65" s="102">
        <v>44870.125</v>
      </c>
      <c r="P65" s="102" t="s">
        <v>334</v>
      </c>
      <c r="Q65" s="102" t="s">
        <v>334</v>
      </c>
      <c r="R65" s="103">
        <v>312454.0</v>
      </c>
      <c r="S65" s="103">
        <v>296831.0</v>
      </c>
      <c r="T65" s="103">
        <v>15623.0</v>
      </c>
      <c r="U65" s="103">
        <v>0.0</v>
      </c>
      <c r="V65" s="103">
        <v>0.0</v>
      </c>
      <c r="W65" s="103">
        <v>0.0</v>
      </c>
      <c r="X65" s="103">
        <v>1190.0</v>
      </c>
      <c r="Y65" s="103">
        <v>0.0</v>
      </c>
      <c r="Z65" s="103">
        <v>15623.0</v>
      </c>
      <c r="AA65" s="99" t="s">
        <v>335</v>
      </c>
      <c r="AB65" s="104">
        <f t="shared" si="2"/>
        <v>312454</v>
      </c>
    </row>
    <row r="66" ht="15.75" customHeight="1">
      <c r="A66" s="98">
        <f t="shared" si="1"/>
        <v>6077</v>
      </c>
      <c r="B66" s="99">
        <v>86963.0</v>
      </c>
      <c r="C66" s="100">
        <v>44866.125</v>
      </c>
      <c r="D66" s="99">
        <v>6077.0</v>
      </c>
      <c r="E66" s="99" t="s">
        <v>830</v>
      </c>
      <c r="F66" s="99" t="s">
        <v>286</v>
      </c>
      <c r="G66" s="99" t="s">
        <v>831</v>
      </c>
      <c r="H66" s="99" t="s">
        <v>832</v>
      </c>
      <c r="I66" s="99" t="s">
        <v>833</v>
      </c>
      <c r="J66" s="99" t="s">
        <v>834</v>
      </c>
      <c r="K66" s="99" t="s">
        <v>835</v>
      </c>
      <c r="L66" s="99" t="s">
        <v>836</v>
      </c>
      <c r="M66" s="99" t="s">
        <v>837</v>
      </c>
      <c r="N66" s="99" t="s">
        <v>838</v>
      </c>
      <c r="O66" s="102">
        <v>44870.125</v>
      </c>
      <c r="P66" s="102" t="s">
        <v>334</v>
      </c>
      <c r="Q66" s="102" t="s">
        <v>334</v>
      </c>
      <c r="R66" s="103">
        <v>330000.0</v>
      </c>
      <c r="S66" s="103">
        <v>313500.0</v>
      </c>
      <c r="T66" s="103">
        <v>16500.0</v>
      </c>
      <c r="U66" s="103">
        <v>0.0</v>
      </c>
      <c r="V66" s="103">
        <v>0.0</v>
      </c>
      <c r="W66" s="103">
        <v>0.0</v>
      </c>
      <c r="X66" s="103">
        <v>1190.0</v>
      </c>
      <c r="Y66" s="103">
        <v>0.0</v>
      </c>
      <c r="Z66" s="103">
        <v>16500.0</v>
      </c>
      <c r="AA66" s="99" t="s">
        <v>335</v>
      </c>
      <c r="AB66" s="104">
        <f t="shared" si="2"/>
        <v>330000</v>
      </c>
    </row>
    <row r="67" ht="15.75" customHeight="1">
      <c r="A67" s="98">
        <f t="shared" si="1"/>
        <v>6094</v>
      </c>
      <c r="B67" s="99">
        <v>86962.0</v>
      </c>
      <c r="C67" s="100">
        <v>44866.125</v>
      </c>
      <c r="D67" s="99">
        <v>6094.0</v>
      </c>
      <c r="E67" s="99" t="s">
        <v>839</v>
      </c>
      <c r="F67" s="99" t="s">
        <v>286</v>
      </c>
      <c r="G67" s="99" t="s">
        <v>461</v>
      </c>
      <c r="H67" s="99" t="s">
        <v>462</v>
      </c>
      <c r="I67" s="99" t="s">
        <v>463</v>
      </c>
      <c r="J67" s="99" t="s">
        <v>464</v>
      </c>
      <c r="K67" s="99" t="s">
        <v>840</v>
      </c>
      <c r="L67" s="99" t="s">
        <v>841</v>
      </c>
      <c r="M67" s="99" t="s">
        <v>386</v>
      </c>
      <c r="N67" s="99" t="s">
        <v>842</v>
      </c>
      <c r="O67" s="102">
        <v>44870.125</v>
      </c>
      <c r="P67" s="102" t="s">
        <v>334</v>
      </c>
      <c r="Q67" s="102" t="s">
        <v>334</v>
      </c>
      <c r="R67" s="103">
        <v>354280.0</v>
      </c>
      <c r="S67" s="103">
        <v>354280.0</v>
      </c>
      <c r="T67" s="103">
        <v>0.0</v>
      </c>
      <c r="U67" s="103">
        <v>0.0</v>
      </c>
      <c r="V67" s="103">
        <v>0.0</v>
      </c>
      <c r="W67" s="103">
        <v>0.0</v>
      </c>
      <c r="X67" s="103">
        <v>1190.0</v>
      </c>
      <c r="Y67" s="103">
        <v>0.0</v>
      </c>
      <c r="Z67" s="103">
        <v>0.0</v>
      </c>
      <c r="AA67" s="99" t="s">
        <v>335</v>
      </c>
      <c r="AB67" s="104">
        <f t="shared" si="2"/>
        <v>354280</v>
      </c>
    </row>
    <row r="68" ht="15.75" customHeight="1">
      <c r="A68" s="98">
        <f t="shared" si="1"/>
        <v>6110</v>
      </c>
      <c r="B68" s="99">
        <v>86961.0</v>
      </c>
      <c r="C68" s="100">
        <v>44866.125</v>
      </c>
      <c r="D68" s="99">
        <v>6110.0</v>
      </c>
      <c r="E68" s="99" t="s">
        <v>843</v>
      </c>
      <c r="F68" s="99" t="s">
        <v>286</v>
      </c>
      <c r="G68" s="99" t="s">
        <v>380</v>
      </c>
      <c r="H68" s="99" t="s">
        <v>381</v>
      </c>
      <c r="I68" s="99" t="s">
        <v>382</v>
      </c>
      <c r="J68" s="99" t="s">
        <v>383</v>
      </c>
      <c r="K68" s="99" t="s">
        <v>844</v>
      </c>
      <c r="L68" s="99" t="s">
        <v>845</v>
      </c>
      <c r="M68" s="99" t="s">
        <v>846</v>
      </c>
      <c r="N68" s="99" t="s">
        <v>847</v>
      </c>
      <c r="O68" s="102">
        <v>44870.125</v>
      </c>
      <c r="P68" s="102" t="s">
        <v>334</v>
      </c>
      <c r="Q68" s="102" t="s">
        <v>334</v>
      </c>
      <c r="R68" s="103">
        <v>513157.0</v>
      </c>
      <c r="S68" s="103">
        <v>477236.0</v>
      </c>
      <c r="T68" s="103">
        <v>35921.0</v>
      </c>
      <c r="U68" s="103">
        <v>0.0</v>
      </c>
      <c r="V68" s="103">
        <v>0.0</v>
      </c>
      <c r="W68" s="103">
        <v>0.0</v>
      </c>
      <c r="X68" s="103">
        <v>1190.0</v>
      </c>
      <c r="Y68" s="103">
        <v>0.0</v>
      </c>
      <c r="Z68" s="103">
        <v>35921.0</v>
      </c>
      <c r="AA68" s="99" t="s">
        <v>335</v>
      </c>
      <c r="AB68" s="104">
        <f t="shared" si="2"/>
        <v>513157</v>
      </c>
    </row>
    <row r="69" ht="15.75" customHeight="1">
      <c r="A69" s="98">
        <f t="shared" si="1"/>
        <v>6103</v>
      </c>
      <c r="B69" s="99">
        <v>86960.0</v>
      </c>
      <c r="C69" s="100">
        <v>44866.125</v>
      </c>
      <c r="D69" s="99">
        <v>6103.0</v>
      </c>
      <c r="E69" s="99" t="s">
        <v>848</v>
      </c>
      <c r="F69" s="99" t="s">
        <v>433</v>
      </c>
      <c r="G69" s="99" t="s">
        <v>849</v>
      </c>
      <c r="H69" s="99" t="s">
        <v>567</v>
      </c>
      <c r="I69" s="99" t="s">
        <v>850</v>
      </c>
      <c r="J69" s="99" t="s">
        <v>851</v>
      </c>
      <c r="K69" s="99" t="s">
        <v>852</v>
      </c>
      <c r="L69" s="99" t="s">
        <v>853</v>
      </c>
      <c r="M69" s="99" t="s">
        <v>854</v>
      </c>
      <c r="N69" s="99" t="s">
        <v>855</v>
      </c>
      <c r="O69" s="102">
        <v>44870.125</v>
      </c>
      <c r="P69" s="102" t="s">
        <v>334</v>
      </c>
      <c r="Q69" s="102" t="s">
        <v>334</v>
      </c>
      <c r="R69" s="103">
        <v>610000.0</v>
      </c>
      <c r="S69" s="103">
        <v>567300.0</v>
      </c>
      <c r="T69" s="103">
        <v>42700.0</v>
      </c>
      <c r="U69" s="103">
        <v>0.0</v>
      </c>
      <c r="V69" s="103">
        <v>0.0</v>
      </c>
      <c r="W69" s="103">
        <v>0.0</v>
      </c>
      <c r="X69" s="103">
        <v>1190.0</v>
      </c>
      <c r="Y69" s="103">
        <v>0.0</v>
      </c>
      <c r="Z69" s="103">
        <v>42700.0</v>
      </c>
      <c r="AA69" s="99" t="s">
        <v>335</v>
      </c>
      <c r="AB69" s="104">
        <f t="shared" si="2"/>
        <v>610000</v>
      </c>
    </row>
    <row r="70" ht="15.75" customHeight="1">
      <c r="A70" s="98">
        <f t="shared" si="1"/>
        <v>6078</v>
      </c>
      <c r="B70" s="99">
        <v>86959.0</v>
      </c>
      <c r="C70" s="100">
        <v>44866.125</v>
      </c>
      <c r="D70" s="99">
        <v>6078.0</v>
      </c>
      <c r="E70" s="99" t="s">
        <v>856</v>
      </c>
      <c r="F70" s="99" t="s">
        <v>286</v>
      </c>
      <c r="G70" s="99" t="s">
        <v>715</v>
      </c>
      <c r="H70" s="99" t="s">
        <v>716</v>
      </c>
      <c r="I70" s="99" t="s">
        <v>717</v>
      </c>
      <c r="J70" s="99" t="s">
        <v>718</v>
      </c>
      <c r="K70" s="99" t="s">
        <v>857</v>
      </c>
      <c r="L70" s="99" t="s">
        <v>858</v>
      </c>
      <c r="M70" s="99" t="s">
        <v>859</v>
      </c>
      <c r="N70" s="99" t="s">
        <v>860</v>
      </c>
      <c r="O70" s="102">
        <v>44870.125</v>
      </c>
      <c r="P70" s="102" t="s">
        <v>334</v>
      </c>
      <c r="Q70" s="102" t="s">
        <v>334</v>
      </c>
      <c r="R70" s="103">
        <v>342255.0</v>
      </c>
      <c r="S70" s="103">
        <v>325142.0</v>
      </c>
      <c r="T70" s="103">
        <v>17113.0</v>
      </c>
      <c r="U70" s="103">
        <v>0.0</v>
      </c>
      <c r="V70" s="103">
        <v>0.0</v>
      </c>
      <c r="W70" s="103">
        <v>0.0</v>
      </c>
      <c r="X70" s="103">
        <v>1190.0</v>
      </c>
      <c r="Y70" s="103">
        <v>0.0</v>
      </c>
      <c r="Z70" s="103">
        <v>17113.0</v>
      </c>
      <c r="AA70" s="99" t="s">
        <v>335</v>
      </c>
      <c r="AB70" s="104">
        <f t="shared" si="2"/>
        <v>342255</v>
      </c>
    </row>
    <row r="71" ht="15.75" customHeight="1">
      <c r="A71" s="98">
        <f t="shared" si="1"/>
        <v>8500</v>
      </c>
      <c r="B71" s="99">
        <v>86958.0</v>
      </c>
      <c r="C71" s="100">
        <v>44866.125</v>
      </c>
      <c r="D71" s="99">
        <v>8500.0</v>
      </c>
      <c r="E71" s="99" t="s">
        <v>861</v>
      </c>
      <c r="F71" s="99" t="s">
        <v>286</v>
      </c>
      <c r="G71" s="99" t="s">
        <v>862</v>
      </c>
      <c r="H71" s="99" t="s">
        <v>863</v>
      </c>
      <c r="I71" s="99" t="s">
        <v>864</v>
      </c>
      <c r="J71" s="99" t="s">
        <v>865</v>
      </c>
      <c r="K71" s="99" t="s">
        <v>866</v>
      </c>
      <c r="L71" s="99" t="s">
        <v>867</v>
      </c>
      <c r="M71" s="99" t="s">
        <v>386</v>
      </c>
      <c r="N71" s="99" t="s">
        <v>868</v>
      </c>
      <c r="O71" s="102">
        <v>44870.125</v>
      </c>
      <c r="P71" s="102" t="s">
        <v>334</v>
      </c>
      <c r="Q71" s="102" t="s">
        <v>334</v>
      </c>
      <c r="R71" s="103">
        <v>450177.0</v>
      </c>
      <c r="S71" s="103">
        <v>418665.0</v>
      </c>
      <c r="T71" s="103">
        <v>31512.0</v>
      </c>
      <c r="U71" s="103">
        <v>0.0</v>
      </c>
      <c r="V71" s="103">
        <v>0.0</v>
      </c>
      <c r="W71" s="103">
        <v>0.0</v>
      </c>
      <c r="X71" s="103">
        <v>1190.0</v>
      </c>
      <c r="Y71" s="103">
        <v>0.0</v>
      </c>
      <c r="Z71" s="103">
        <v>31512.0</v>
      </c>
      <c r="AA71" s="99" t="s">
        <v>335</v>
      </c>
      <c r="AB71" s="104">
        <f t="shared" si="2"/>
        <v>450177</v>
      </c>
    </row>
    <row r="72" ht="15.75" customHeight="1">
      <c r="A72" s="98">
        <f t="shared" si="1"/>
        <v>6106</v>
      </c>
      <c r="B72" s="99">
        <v>86957.0</v>
      </c>
      <c r="C72" s="100">
        <v>44866.125</v>
      </c>
      <c r="D72" s="99">
        <v>6106.0</v>
      </c>
      <c r="E72" s="99" t="s">
        <v>869</v>
      </c>
      <c r="F72" s="99" t="s">
        <v>286</v>
      </c>
      <c r="G72" s="99" t="s">
        <v>291</v>
      </c>
      <c r="H72" s="99" t="s">
        <v>870</v>
      </c>
      <c r="I72" s="99" t="s">
        <v>717</v>
      </c>
      <c r="J72" s="99" t="s">
        <v>871</v>
      </c>
      <c r="K72" s="99" t="s">
        <v>872</v>
      </c>
      <c r="L72" s="99" t="s">
        <v>873</v>
      </c>
      <c r="M72" s="99" t="s">
        <v>386</v>
      </c>
      <c r="N72" s="99" t="s">
        <v>874</v>
      </c>
      <c r="O72" s="102">
        <v>44870.125</v>
      </c>
      <c r="P72" s="102" t="s">
        <v>334</v>
      </c>
      <c r="Q72" s="102" t="s">
        <v>334</v>
      </c>
      <c r="R72" s="103">
        <v>600000.0</v>
      </c>
      <c r="S72" s="103">
        <v>558000.0</v>
      </c>
      <c r="T72" s="103">
        <v>42000.0</v>
      </c>
      <c r="U72" s="103">
        <v>0.0</v>
      </c>
      <c r="V72" s="103">
        <v>0.0</v>
      </c>
      <c r="W72" s="103">
        <v>0.0</v>
      </c>
      <c r="X72" s="103">
        <v>1190.0</v>
      </c>
      <c r="Y72" s="103">
        <v>0.0</v>
      </c>
      <c r="Z72" s="103">
        <v>42000.0</v>
      </c>
      <c r="AA72" s="99" t="s">
        <v>335</v>
      </c>
      <c r="AB72" s="104">
        <f t="shared" si="2"/>
        <v>600000</v>
      </c>
    </row>
    <row r="73" ht="15.75" customHeight="1">
      <c r="A73" s="98">
        <f t="shared" si="1"/>
        <v>6096</v>
      </c>
      <c r="B73" s="99">
        <v>86956.0</v>
      </c>
      <c r="C73" s="100">
        <v>44866.125</v>
      </c>
      <c r="D73" s="99">
        <v>6096.0</v>
      </c>
      <c r="E73" s="99" t="s">
        <v>875</v>
      </c>
      <c r="F73" s="99" t="s">
        <v>286</v>
      </c>
      <c r="G73" s="99" t="s">
        <v>876</v>
      </c>
      <c r="H73" s="99" t="s">
        <v>364</v>
      </c>
      <c r="I73" s="99" t="s">
        <v>365</v>
      </c>
      <c r="J73" s="99" t="s">
        <v>877</v>
      </c>
      <c r="K73" s="99" t="s">
        <v>878</v>
      </c>
      <c r="L73" s="99" t="s">
        <v>879</v>
      </c>
      <c r="M73" s="99" t="s">
        <v>880</v>
      </c>
      <c r="N73" s="99" t="s">
        <v>881</v>
      </c>
      <c r="O73" s="102">
        <v>44870.125</v>
      </c>
      <c r="P73" s="102" t="s">
        <v>334</v>
      </c>
      <c r="Q73" s="102" t="s">
        <v>334</v>
      </c>
      <c r="R73" s="103">
        <v>364630.0</v>
      </c>
      <c r="S73" s="103">
        <v>339106.0</v>
      </c>
      <c r="T73" s="103">
        <v>25524.0</v>
      </c>
      <c r="U73" s="103">
        <v>0.0</v>
      </c>
      <c r="V73" s="103">
        <v>0.0</v>
      </c>
      <c r="W73" s="103">
        <v>0.0</v>
      </c>
      <c r="X73" s="103">
        <v>1190.0</v>
      </c>
      <c r="Y73" s="103">
        <v>0.0</v>
      </c>
      <c r="Z73" s="103">
        <v>25524.0</v>
      </c>
      <c r="AA73" s="99" t="s">
        <v>335</v>
      </c>
      <c r="AB73" s="104">
        <f t="shared" si="2"/>
        <v>364630</v>
      </c>
    </row>
    <row r="74" ht="15.75" customHeight="1">
      <c r="A74" s="98">
        <f t="shared" si="1"/>
        <v>6083</v>
      </c>
      <c r="B74" s="99">
        <v>86955.0</v>
      </c>
      <c r="C74" s="100">
        <v>44866.125</v>
      </c>
      <c r="D74" s="99">
        <v>6083.0</v>
      </c>
      <c r="E74" s="99" t="s">
        <v>882</v>
      </c>
      <c r="F74" s="99" t="s">
        <v>433</v>
      </c>
      <c r="G74" s="99" t="s">
        <v>883</v>
      </c>
      <c r="H74" s="99" t="s">
        <v>884</v>
      </c>
      <c r="I74" s="99" t="s">
        <v>885</v>
      </c>
      <c r="J74" s="99" t="s">
        <v>886</v>
      </c>
      <c r="K74" s="99" t="s">
        <v>887</v>
      </c>
      <c r="L74" s="99" t="s">
        <v>888</v>
      </c>
      <c r="M74" s="99" t="s">
        <v>889</v>
      </c>
      <c r="N74" s="99" t="s">
        <v>890</v>
      </c>
      <c r="O74" s="102">
        <v>44870.125</v>
      </c>
      <c r="P74" s="102" t="s">
        <v>334</v>
      </c>
      <c r="Q74" s="102" t="s">
        <v>334</v>
      </c>
      <c r="R74" s="103">
        <v>1082363.0</v>
      </c>
      <c r="S74" s="103">
        <v>1006598.0</v>
      </c>
      <c r="T74" s="103">
        <v>75765.0</v>
      </c>
      <c r="U74" s="103">
        <v>0.0</v>
      </c>
      <c r="V74" s="103">
        <v>0.0</v>
      </c>
      <c r="W74" s="103">
        <v>0.0</v>
      </c>
      <c r="X74" s="103">
        <v>1190.0</v>
      </c>
      <c r="Y74" s="103">
        <v>0.0</v>
      </c>
      <c r="Z74" s="103">
        <v>75765.0</v>
      </c>
      <c r="AA74" s="99" t="s">
        <v>335</v>
      </c>
      <c r="AB74" s="104">
        <f t="shared" si="2"/>
        <v>1082363</v>
      </c>
    </row>
    <row r="75" ht="15.75" customHeight="1">
      <c r="A75" s="98">
        <f t="shared" si="1"/>
        <v>6072</v>
      </c>
      <c r="B75" s="99">
        <v>86954.0</v>
      </c>
      <c r="C75" s="100">
        <v>44866.125</v>
      </c>
      <c r="D75" s="99">
        <v>6072.0</v>
      </c>
      <c r="E75" s="99" t="s">
        <v>891</v>
      </c>
      <c r="F75" s="99" t="s">
        <v>286</v>
      </c>
      <c r="G75" s="99" t="s">
        <v>892</v>
      </c>
      <c r="H75" s="99" t="s">
        <v>893</v>
      </c>
      <c r="I75" s="99" t="s">
        <v>894</v>
      </c>
      <c r="J75" s="99" t="s">
        <v>895</v>
      </c>
      <c r="K75" s="99" t="s">
        <v>896</v>
      </c>
      <c r="L75" s="99" t="s">
        <v>897</v>
      </c>
      <c r="M75" s="99" t="s">
        <v>898</v>
      </c>
      <c r="N75" s="99" t="s">
        <v>899</v>
      </c>
      <c r="O75" s="102">
        <v>44870.125</v>
      </c>
      <c r="P75" s="102" t="s">
        <v>334</v>
      </c>
      <c r="Q75" s="102" t="s">
        <v>334</v>
      </c>
      <c r="R75" s="103">
        <v>697132.0</v>
      </c>
      <c r="S75" s="103">
        <v>648333.0</v>
      </c>
      <c r="T75" s="103">
        <v>48799.0</v>
      </c>
      <c r="U75" s="103">
        <v>0.0</v>
      </c>
      <c r="V75" s="103">
        <v>0.0</v>
      </c>
      <c r="W75" s="103">
        <v>0.0</v>
      </c>
      <c r="X75" s="103">
        <v>1190.0</v>
      </c>
      <c r="Y75" s="103">
        <v>0.0</v>
      </c>
      <c r="Z75" s="103">
        <v>48799.0</v>
      </c>
      <c r="AA75" s="99" t="s">
        <v>335</v>
      </c>
      <c r="AB75" s="104">
        <f t="shared" si="2"/>
        <v>697132</v>
      </c>
    </row>
    <row r="76" ht="15.75" customHeight="1">
      <c r="A76" s="98">
        <f t="shared" si="1"/>
        <v>12472</v>
      </c>
      <c r="B76" s="99">
        <v>86953.0</v>
      </c>
      <c r="C76" s="100">
        <v>44866.125</v>
      </c>
      <c r="D76" s="99">
        <v>12472.0</v>
      </c>
      <c r="E76" s="99" t="s">
        <v>900</v>
      </c>
      <c r="F76" s="99" t="s">
        <v>286</v>
      </c>
      <c r="G76" s="99" t="s">
        <v>901</v>
      </c>
      <c r="H76" s="99" t="s">
        <v>902</v>
      </c>
      <c r="I76" s="99" t="s">
        <v>903</v>
      </c>
      <c r="J76" s="99" t="s">
        <v>904</v>
      </c>
      <c r="K76" s="99" t="s">
        <v>905</v>
      </c>
      <c r="L76" s="99" t="s">
        <v>906</v>
      </c>
      <c r="M76" s="99" t="s">
        <v>907</v>
      </c>
      <c r="N76" s="99" t="s">
        <v>908</v>
      </c>
      <c r="O76" s="102">
        <v>44870.125</v>
      </c>
      <c r="P76" s="102" t="s">
        <v>334</v>
      </c>
      <c r="Q76" s="102" t="s">
        <v>334</v>
      </c>
      <c r="R76" s="103">
        <v>380000.0</v>
      </c>
      <c r="S76" s="103">
        <v>353400.0</v>
      </c>
      <c r="T76" s="103">
        <v>26600.0</v>
      </c>
      <c r="U76" s="103">
        <v>0.0</v>
      </c>
      <c r="V76" s="103">
        <v>0.0</v>
      </c>
      <c r="W76" s="103">
        <v>0.0</v>
      </c>
      <c r="X76" s="103">
        <v>1190.0</v>
      </c>
      <c r="Y76" s="103">
        <v>0.0</v>
      </c>
      <c r="Z76" s="103">
        <v>26600.0</v>
      </c>
      <c r="AA76" s="99" t="s">
        <v>335</v>
      </c>
      <c r="AB76" s="104">
        <f t="shared" si="2"/>
        <v>380000</v>
      </c>
    </row>
    <row r="77" ht="15.75" customHeight="1">
      <c r="A77" s="98">
        <f t="shared" si="1"/>
        <v>6089</v>
      </c>
      <c r="B77" s="99">
        <v>86952.0</v>
      </c>
      <c r="C77" s="100">
        <v>44866.125</v>
      </c>
      <c r="D77" s="99">
        <v>6089.0</v>
      </c>
      <c r="E77" s="99" t="s">
        <v>909</v>
      </c>
      <c r="F77" s="99" t="s">
        <v>286</v>
      </c>
      <c r="G77" s="99" t="s">
        <v>380</v>
      </c>
      <c r="H77" s="99" t="s">
        <v>381</v>
      </c>
      <c r="I77" s="99" t="s">
        <v>382</v>
      </c>
      <c r="J77" s="99" t="s">
        <v>383</v>
      </c>
      <c r="K77" s="99" t="s">
        <v>910</v>
      </c>
      <c r="L77" s="99" t="s">
        <v>911</v>
      </c>
      <c r="M77" s="99" t="s">
        <v>912</v>
      </c>
      <c r="N77" s="99" t="s">
        <v>913</v>
      </c>
      <c r="O77" s="102">
        <v>44870.125</v>
      </c>
      <c r="P77" s="102" t="s">
        <v>334</v>
      </c>
      <c r="Q77" s="102" t="s">
        <v>334</v>
      </c>
      <c r="R77" s="103">
        <v>477755.0</v>
      </c>
      <c r="S77" s="103">
        <v>444312.0</v>
      </c>
      <c r="T77" s="103">
        <v>33443.0</v>
      </c>
      <c r="U77" s="103">
        <v>0.0</v>
      </c>
      <c r="V77" s="103">
        <v>0.0</v>
      </c>
      <c r="W77" s="103">
        <v>0.0</v>
      </c>
      <c r="X77" s="103">
        <v>1190.0</v>
      </c>
      <c r="Y77" s="103">
        <v>0.0</v>
      </c>
      <c r="Z77" s="103">
        <v>33443.0</v>
      </c>
      <c r="AA77" s="99" t="s">
        <v>335</v>
      </c>
      <c r="AB77" s="104">
        <f t="shared" si="2"/>
        <v>477755</v>
      </c>
    </row>
    <row r="78" ht="15.75" customHeight="1">
      <c r="A78" s="98">
        <f t="shared" si="1"/>
        <v>0</v>
      </c>
      <c r="B78" s="99"/>
      <c r="C78" s="100"/>
      <c r="D78" s="99"/>
      <c r="E78" s="99"/>
      <c r="F78" s="99"/>
      <c r="G78" s="99"/>
      <c r="H78" s="99"/>
      <c r="I78" s="99"/>
      <c r="J78" s="99"/>
      <c r="K78" s="99"/>
      <c r="L78" s="99"/>
      <c r="M78" s="99"/>
      <c r="N78" s="99"/>
      <c r="O78" s="102"/>
      <c r="P78" s="102"/>
      <c r="Q78" s="102"/>
      <c r="R78" s="103"/>
      <c r="S78" s="103"/>
      <c r="T78" s="103"/>
      <c r="U78" s="103"/>
      <c r="V78" s="103"/>
      <c r="W78" s="103"/>
      <c r="X78" s="103"/>
      <c r="Y78" s="103"/>
      <c r="Z78" s="103"/>
      <c r="AA78" s="99"/>
      <c r="AB78" s="104">
        <f t="shared" si="2"/>
        <v>0</v>
      </c>
    </row>
    <row r="79" ht="15.75" customHeight="1">
      <c r="A79" s="98">
        <f t="shared" si="1"/>
        <v>0</v>
      </c>
      <c r="B79" s="99"/>
      <c r="C79" s="100"/>
      <c r="D79" s="99"/>
      <c r="E79" s="99"/>
      <c r="F79" s="99"/>
      <c r="G79" s="99"/>
      <c r="H79" s="99"/>
      <c r="I79" s="99"/>
      <c r="J79" s="99"/>
      <c r="K79" s="99"/>
      <c r="L79" s="99"/>
      <c r="M79" s="99"/>
      <c r="N79" s="99"/>
      <c r="O79" s="102"/>
      <c r="P79" s="102"/>
      <c r="Q79" s="102"/>
      <c r="R79" s="103"/>
      <c r="S79" s="103"/>
      <c r="T79" s="103"/>
      <c r="U79" s="103"/>
      <c r="V79" s="103"/>
      <c r="W79" s="103"/>
      <c r="X79" s="103"/>
      <c r="Y79" s="103"/>
      <c r="Z79" s="103"/>
      <c r="AA79" s="99"/>
      <c r="AB79" s="104">
        <f t="shared" si="2"/>
        <v>0</v>
      </c>
    </row>
    <row r="80" ht="15.75" customHeight="1">
      <c r="A80" s="98">
        <f t="shared" si="1"/>
        <v>0</v>
      </c>
      <c r="B80" s="99"/>
      <c r="C80" s="100"/>
      <c r="D80" s="99"/>
      <c r="E80" s="99"/>
      <c r="F80" s="99"/>
      <c r="G80" s="99"/>
      <c r="H80" s="99"/>
      <c r="I80" s="99"/>
      <c r="J80" s="99"/>
      <c r="K80" s="99"/>
      <c r="L80" s="99"/>
      <c r="M80" s="99"/>
      <c r="N80" s="99"/>
      <c r="O80" s="102"/>
      <c r="P80" s="102"/>
      <c r="Q80" s="102"/>
      <c r="R80" s="103"/>
      <c r="S80" s="103"/>
      <c r="T80" s="103"/>
      <c r="U80" s="103"/>
      <c r="V80" s="103"/>
      <c r="W80" s="103"/>
      <c r="X80" s="103"/>
      <c r="Y80" s="103"/>
      <c r="Z80" s="103"/>
      <c r="AA80" s="99"/>
      <c r="AB80" s="104">
        <f t="shared" si="2"/>
        <v>0</v>
      </c>
    </row>
    <row r="81" ht="15.75" customHeight="1">
      <c r="A81" s="98">
        <f t="shared" si="1"/>
        <v>0</v>
      </c>
      <c r="B81" s="99"/>
      <c r="C81" s="100"/>
      <c r="D81" s="99"/>
      <c r="E81" s="99"/>
      <c r="F81" s="99"/>
      <c r="G81" s="99"/>
      <c r="H81" s="99"/>
      <c r="I81" s="99"/>
      <c r="J81" s="99"/>
      <c r="K81" s="99"/>
      <c r="L81" s="99"/>
      <c r="M81" s="99"/>
      <c r="N81" s="99"/>
      <c r="O81" s="102"/>
      <c r="P81" s="102"/>
      <c r="Q81" s="102"/>
      <c r="R81" s="103"/>
      <c r="S81" s="103"/>
      <c r="T81" s="103"/>
      <c r="U81" s="103"/>
      <c r="V81" s="103"/>
      <c r="W81" s="103"/>
      <c r="X81" s="103"/>
      <c r="Y81" s="103"/>
      <c r="Z81" s="103"/>
      <c r="AA81" s="99"/>
      <c r="AB81" s="104">
        <f t="shared" si="2"/>
        <v>0</v>
      </c>
    </row>
    <row r="82" ht="15.75" customHeight="1">
      <c r="A82" s="98">
        <f t="shared" si="1"/>
        <v>0</v>
      </c>
      <c r="B82" s="99"/>
      <c r="C82" s="100"/>
      <c r="D82" s="99"/>
      <c r="E82" s="99"/>
      <c r="F82" s="99"/>
      <c r="G82" s="99"/>
      <c r="H82" s="99"/>
      <c r="I82" s="99"/>
      <c r="J82" s="99"/>
      <c r="K82" s="99"/>
      <c r="L82" s="99"/>
      <c r="M82" s="99"/>
      <c r="N82" s="99"/>
      <c r="O82" s="102"/>
      <c r="P82" s="102"/>
      <c r="Q82" s="102"/>
      <c r="R82" s="103"/>
      <c r="S82" s="103"/>
      <c r="T82" s="103"/>
      <c r="U82" s="103"/>
      <c r="V82" s="103"/>
      <c r="W82" s="103"/>
      <c r="X82" s="103"/>
      <c r="Y82" s="103"/>
      <c r="Z82" s="103"/>
      <c r="AA82" s="99"/>
      <c r="AB82" s="104">
        <f t="shared" si="2"/>
        <v>0</v>
      </c>
    </row>
    <row r="83" ht="15.75" customHeight="1">
      <c r="A83" s="98">
        <f t="shared" si="1"/>
        <v>0</v>
      </c>
      <c r="B83" s="99"/>
      <c r="C83" s="100"/>
      <c r="D83" s="99"/>
      <c r="E83" s="99"/>
      <c r="F83" s="99"/>
      <c r="G83" s="99"/>
      <c r="H83" s="99"/>
      <c r="I83" s="99"/>
      <c r="J83" s="99"/>
      <c r="K83" s="99"/>
      <c r="L83" s="99"/>
      <c r="M83" s="99"/>
      <c r="N83" s="99"/>
      <c r="O83" s="102"/>
      <c r="P83" s="102"/>
      <c r="Q83" s="102"/>
      <c r="R83" s="103"/>
      <c r="S83" s="103"/>
      <c r="T83" s="103"/>
      <c r="U83" s="103"/>
      <c r="V83" s="103"/>
      <c r="W83" s="103"/>
      <c r="X83" s="103"/>
      <c r="Y83" s="103"/>
      <c r="Z83" s="103"/>
      <c r="AA83" s="99"/>
      <c r="AB83" s="104">
        <f t="shared" si="2"/>
        <v>0</v>
      </c>
    </row>
    <row r="84" ht="15.75" customHeight="1">
      <c r="A84" s="98">
        <f t="shared" si="1"/>
        <v>0</v>
      </c>
      <c r="AB84" s="104">
        <f t="shared" si="2"/>
        <v>0</v>
      </c>
    </row>
    <row r="85" ht="15.75" customHeight="1">
      <c r="A85" s="98">
        <f t="shared" si="1"/>
        <v>0</v>
      </c>
      <c r="AB85" s="104">
        <f t="shared" si="2"/>
        <v>0</v>
      </c>
    </row>
    <row r="86" ht="15.75" customHeight="1">
      <c r="A86" s="98">
        <f t="shared" si="1"/>
        <v>0</v>
      </c>
      <c r="AB86" s="104">
        <f t="shared" si="2"/>
        <v>0</v>
      </c>
    </row>
    <row r="87" ht="15.75" customHeight="1">
      <c r="A87" s="98">
        <f t="shared" si="1"/>
        <v>0</v>
      </c>
      <c r="AB87" s="104">
        <f t="shared" si="2"/>
        <v>0</v>
      </c>
    </row>
    <row r="88" ht="15.75" customHeight="1">
      <c r="A88" s="98">
        <f t="shared" si="1"/>
        <v>0</v>
      </c>
      <c r="AB88" s="104">
        <f t="shared" si="2"/>
        <v>0</v>
      </c>
    </row>
    <row r="89" ht="15.75" customHeight="1">
      <c r="A89" s="98">
        <f t="shared" si="1"/>
        <v>0</v>
      </c>
      <c r="AB89" s="104">
        <f t="shared" si="2"/>
        <v>0</v>
      </c>
    </row>
    <row r="90" ht="15.75" customHeight="1">
      <c r="A90" s="98">
        <f t="shared" si="1"/>
        <v>0</v>
      </c>
      <c r="AB90" s="104">
        <f t="shared" si="2"/>
        <v>0</v>
      </c>
    </row>
    <row r="91" ht="15.75" customHeight="1">
      <c r="A91" s="98">
        <f t="shared" si="1"/>
        <v>0</v>
      </c>
      <c r="AB91" s="104">
        <f t="shared" si="2"/>
        <v>0</v>
      </c>
    </row>
    <row r="92" ht="15.75" customHeight="1">
      <c r="A92" s="98">
        <f t="shared" si="1"/>
        <v>0</v>
      </c>
      <c r="AB92" s="104">
        <f t="shared" si="2"/>
        <v>0</v>
      </c>
    </row>
    <row r="93" ht="15.75" customHeight="1">
      <c r="A93" s="98">
        <f t="shared" si="1"/>
        <v>0</v>
      </c>
      <c r="AB93" s="104">
        <f t="shared" si="2"/>
        <v>0</v>
      </c>
    </row>
    <row r="94" ht="15.75" customHeight="1">
      <c r="A94" s="98">
        <f t="shared" si="1"/>
        <v>0</v>
      </c>
      <c r="AB94" s="104">
        <f t="shared" si="2"/>
        <v>0</v>
      </c>
    </row>
    <row r="95" ht="15.75" customHeight="1">
      <c r="A95" s="98">
        <f t="shared" si="1"/>
        <v>0</v>
      </c>
      <c r="AB95" s="104">
        <f t="shared" si="2"/>
        <v>0</v>
      </c>
    </row>
    <row r="96" ht="15.75" customHeight="1">
      <c r="A96" s="98">
        <f t="shared" si="1"/>
        <v>0</v>
      </c>
      <c r="AB96" s="104">
        <f t="shared" si="2"/>
        <v>0</v>
      </c>
    </row>
    <row r="97" ht="15.75" customHeight="1">
      <c r="A97" s="98">
        <f t="shared" si="1"/>
        <v>0</v>
      </c>
      <c r="AB97" s="104">
        <f t="shared" si="2"/>
        <v>0</v>
      </c>
    </row>
    <row r="98" ht="15.75" customHeight="1">
      <c r="A98" s="98">
        <f t="shared" si="1"/>
        <v>0</v>
      </c>
      <c r="AB98" s="104">
        <f t="shared" si="2"/>
        <v>0</v>
      </c>
    </row>
    <row r="99" ht="15.75" customHeight="1">
      <c r="A99" s="98">
        <f t="shared" si="1"/>
        <v>0</v>
      </c>
      <c r="AB99" s="104">
        <f t="shared" si="2"/>
        <v>0</v>
      </c>
    </row>
    <row r="100" ht="15.75" customHeight="1">
      <c r="A100" s="105"/>
    </row>
    <row r="101" ht="15.75" customHeight="1">
      <c r="A101" s="105"/>
    </row>
    <row r="102" ht="15.75" customHeight="1">
      <c r="A102" s="105"/>
    </row>
    <row r="103" ht="15.75" customHeight="1">
      <c r="A103" s="105"/>
    </row>
    <row r="104" ht="15.75" customHeight="1">
      <c r="A104" s="105"/>
    </row>
    <row r="105" ht="15.75" customHeight="1">
      <c r="A105" s="105"/>
    </row>
    <row r="106" ht="15.75" customHeight="1">
      <c r="A106" s="105"/>
    </row>
    <row r="107" ht="15.75" customHeight="1">
      <c r="A107" s="105"/>
    </row>
    <row r="108" ht="15.75" customHeight="1">
      <c r="A108" s="105"/>
    </row>
    <row r="109" ht="15.75" customHeight="1">
      <c r="A109" s="105"/>
    </row>
    <row r="110" ht="15.75" customHeight="1">
      <c r="A110" s="105"/>
    </row>
    <row r="111" ht="15.75" customHeight="1">
      <c r="A111" s="105"/>
    </row>
    <row r="112" ht="15.75" customHeight="1">
      <c r="A112" s="105"/>
    </row>
    <row r="113" ht="15.75" customHeight="1">
      <c r="A113" s="105"/>
    </row>
    <row r="114" ht="15.75" customHeight="1">
      <c r="A114" s="105"/>
    </row>
    <row r="115" ht="15.75" customHeight="1">
      <c r="A115" s="105"/>
    </row>
    <row r="116" ht="15.75" customHeight="1">
      <c r="A116" s="105"/>
    </row>
    <row r="117" ht="15.75" customHeight="1">
      <c r="A117" s="105"/>
    </row>
    <row r="118" ht="15.75" customHeight="1">
      <c r="A118" s="105"/>
    </row>
    <row r="119" ht="15.75" customHeight="1">
      <c r="A119" s="105"/>
    </row>
    <row r="120" ht="15.75" customHeight="1">
      <c r="A120" s="105"/>
    </row>
    <row r="121" ht="15.75" customHeight="1">
      <c r="A121" s="105"/>
    </row>
    <row r="122" ht="15.75" customHeight="1">
      <c r="A122" s="105"/>
    </row>
    <row r="123" ht="15.75" customHeight="1">
      <c r="A123" s="105"/>
    </row>
    <row r="124" ht="15.75" customHeight="1">
      <c r="A124" s="105"/>
    </row>
    <row r="125" ht="15.75" customHeight="1">
      <c r="A125" s="105"/>
    </row>
    <row r="126" ht="15.75" customHeight="1">
      <c r="A126" s="105"/>
    </row>
    <row r="127" ht="15.75" customHeight="1">
      <c r="A127" s="105"/>
    </row>
    <row r="128" ht="15.75" customHeight="1">
      <c r="A128" s="105"/>
    </row>
    <row r="129" ht="15.75" customHeight="1">
      <c r="A129" s="105"/>
    </row>
    <row r="130" ht="15.75" customHeight="1">
      <c r="A130" s="105"/>
    </row>
    <row r="131" ht="15.75" customHeight="1">
      <c r="A131" s="105"/>
    </row>
    <row r="132" ht="15.75" customHeight="1">
      <c r="A132" s="105"/>
    </row>
    <row r="133" ht="15.75" customHeight="1">
      <c r="A133" s="105"/>
    </row>
    <row r="134" ht="15.75" customHeight="1">
      <c r="A134" s="105"/>
    </row>
    <row r="135" ht="15.75" customHeight="1">
      <c r="A135" s="105"/>
    </row>
    <row r="136" ht="15.75" customHeight="1">
      <c r="A136" s="105"/>
    </row>
    <row r="137" ht="15.75" customHeight="1">
      <c r="A137" s="105"/>
    </row>
    <row r="138" ht="15.75" customHeight="1">
      <c r="A138" s="105"/>
    </row>
    <row r="139" ht="15.75" customHeight="1">
      <c r="A139" s="105"/>
    </row>
    <row r="140" ht="15.75" customHeight="1">
      <c r="A140" s="105"/>
    </row>
    <row r="141" ht="15.75" customHeight="1">
      <c r="A141" s="105"/>
    </row>
    <row r="142" ht="15.75" customHeight="1">
      <c r="A142" s="105"/>
    </row>
    <row r="143" ht="15.75" customHeight="1">
      <c r="A143" s="105"/>
    </row>
    <row r="144" ht="15.75" customHeight="1">
      <c r="A144" s="105"/>
    </row>
    <row r="145" ht="15.75" customHeight="1">
      <c r="A145" s="105"/>
    </row>
    <row r="146" ht="15.75" customHeight="1">
      <c r="A146" s="105"/>
    </row>
    <row r="147" ht="15.75" customHeight="1">
      <c r="A147" s="105"/>
    </row>
    <row r="148" ht="15.75" customHeight="1">
      <c r="A148" s="105"/>
    </row>
    <row r="149" ht="15.75" customHeight="1">
      <c r="A149" s="105"/>
    </row>
    <row r="150" ht="15.75" customHeight="1">
      <c r="A150" s="105"/>
    </row>
    <row r="151" ht="15.75" customHeight="1">
      <c r="A151" s="105"/>
    </row>
    <row r="152" ht="15.75" customHeight="1">
      <c r="A152" s="105"/>
    </row>
    <row r="153" ht="15.75" customHeight="1">
      <c r="A153" s="105"/>
    </row>
    <row r="154" ht="15.75" customHeight="1">
      <c r="A154" s="105"/>
    </row>
    <row r="155" ht="15.75" customHeight="1">
      <c r="A155" s="105"/>
    </row>
    <row r="156" ht="15.75" customHeight="1">
      <c r="A156" s="105"/>
    </row>
    <row r="157" ht="15.75" customHeight="1">
      <c r="A157" s="105"/>
    </row>
    <row r="158" ht="15.75" customHeight="1">
      <c r="A158" s="105"/>
    </row>
    <row r="159" ht="15.75" customHeight="1">
      <c r="A159" s="105"/>
    </row>
    <row r="160" ht="15.75" customHeight="1">
      <c r="A160" s="105"/>
    </row>
    <row r="161" ht="15.75" customHeight="1">
      <c r="A161" s="105"/>
    </row>
    <row r="162" ht="15.75" customHeight="1">
      <c r="A162" s="105"/>
    </row>
    <row r="163" ht="15.75" customHeight="1">
      <c r="A163" s="105"/>
    </row>
    <row r="164" ht="15.75" customHeight="1">
      <c r="A164" s="105"/>
    </row>
    <row r="165" ht="15.75" customHeight="1">
      <c r="A165" s="105"/>
    </row>
    <row r="166" ht="15.75" customHeight="1">
      <c r="A166" s="105"/>
    </row>
    <row r="167" ht="15.75" customHeight="1">
      <c r="A167" s="105"/>
    </row>
    <row r="168" ht="15.75" customHeight="1">
      <c r="A168" s="105"/>
    </row>
    <row r="169" ht="15.75" customHeight="1">
      <c r="A169" s="105"/>
    </row>
    <row r="170" ht="15.75" customHeight="1">
      <c r="A170" s="105"/>
    </row>
    <row r="171" ht="15.75" customHeight="1">
      <c r="A171" s="105"/>
    </row>
    <row r="172" ht="15.75" customHeight="1">
      <c r="A172" s="105"/>
    </row>
    <row r="173" ht="15.75" customHeight="1">
      <c r="A173" s="105"/>
    </row>
    <row r="174" ht="15.75" customHeight="1">
      <c r="A174" s="105"/>
    </row>
    <row r="175" ht="15.75" customHeight="1">
      <c r="A175" s="105"/>
    </row>
    <row r="176" ht="15.75" customHeight="1">
      <c r="A176" s="105"/>
    </row>
    <row r="177" ht="15.75" customHeight="1">
      <c r="A177" s="105"/>
    </row>
    <row r="178" ht="15.75" customHeight="1">
      <c r="A178" s="105"/>
    </row>
    <row r="179" ht="15.75" customHeight="1">
      <c r="A179" s="105"/>
    </row>
    <row r="180" ht="15.75" customHeight="1">
      <c r="A180" s="105"/>
    </row>
    <row r="181" ht="15.75" customHeight="1">
      <c r="A181" s="105"/>
    </row>
    <row r="182" ht="15.75" customHeight="1">
      <c r="A182" s="105"/>
    </row>
    <row r="183" ht="15.75" customHeight="1">
      <c r="A183" s="105"/>
    </row>
    <row r="184" ht="15.75" customHeight="1">
      <c r="A184" s="105"/>
    </row>
    <row r="185" ht="15.75" customHeight="1">
      <c r="A185" s="105"/>
    </row>
    <row r="186" ht="15.75" customHeight="1">
      <c r="A186" s="105"/>
    </row>
    <row r="187" ht="15.75" customHeight="1">
      <c r="A187" s="105"/>
    </row>
    <row r="188" ht="15.75" customHeight="1">
      <c r="A188" s="105"/>
    </row>
    <row r="189" ht="15.75" customHeight="1">
      <c r="A189" s="105"/>
    </row>
    <row r="190" ht="15.75" customHeight="1">
      <c r="A190" s="105"/>
    </row>
    <row r="191" ht="15.75" customHeight="1">
      <c r="A191" s="105"/>
    </row>
    <row r="192" ht="15.75" customHeight="1">
      <c r="A192" s="105"/>
    </row>
    <row r="193" ht="15.75" customHeight="1">
      <c r="A193" s="105"/>
    </row>
    <row r="194" ht="15.75" customHeight="1">
      <c r="A194" s="105"/>
    </row>
    <row r="195" ht="15.75" customHeight="1">
      <c r="A195" s="105"/>
    </row>
    <row r="196" ht="15.75" customHeight="1">
      <c r="A196" s="105"/>
    </row>
    <row r="197" ht="15.75" customHeight="1">
      <c r="A197" s="105"/>
    </row>
    <row r="198" ht="15.75" customHeight="1">
      <c r="A198" s="105"/>
    </row>
    <row r="199" ht="15.75" customHeight="1">
      <c r="A199" s="105"/>
    </row>
    <row r="200" ht="15.75" customHeight="1">
      <c r="A200" s="105"/>
    </row>
    <row r="201" ht="15.75" customHeight="1">
      <c r="A201" s="105"/>
    </row>
    <row r="202" ht="15.75" customHeight="1">
      <c r="A202" s="105"/>
    </row>
    <row r="203" ht="15.75" customHeight="1">
      <c r="A203" s="105"/>
    </row>
    <row r="204" ht="15.75" customHeight="1">
      <c r="A204" s="105"/>
    </row>
    <row r="205" ht="15.75" customHeight="1">
      <c r="A205" s="105"/>
    </row>
    <row r="206" ht="15.75" customHeight="1">
      <c r="A206" s="105"/>
    </row>
    <row r="207" ht="15.75" customHeight="1">
      <c r="A207" s="105"/>
    </row>
    <row r="208" ht="15.75" customHeight="1">
      <c r="A208" s="105"/>
    </row>
    <row r="209" ht="15.75" customHeight="1">
      <c r="A209" s="105"/>
    </row>
    <row r="210" ht="15.75" customHeight="1">
      <c r="A210" s="105"/>
    </row>
    <row r="211" ht="15.75" customHeight="1">
      <c r="A211" s="105"/>
    </row>
    <row r="212" ht="15.75" customHeight="1">
      <c r="A212" s="105"/>
    </row>
    <row r="213" ht="15.75" customHeight="1">
      <c r="A213" s="105"/>
    </row>
    <row r="214" ht="15.75" customHeight="1">
      <c r="A214" s="105"/>
    </row>
    <row r="215" ht="15.75" customHeight="1">
      <c r="A215" s="105"/>
    </row>
    <row r="216" ht="15.75" customHeight="1">
      <c r="A216" s="105"/>
    </row>
    <row r="217" ht="15.75" customHeight="1">
      <c r="A217" s="105"/>
    </row>
    <row r="218" ht="15.75" customHeight="1">
      <c r="A218" s="105"/>
    </row>
    <row r="219" ht="15.75" customHeight="1">
      <c r="A219" s="105"/>
    </row>
    <row r="220" ht="15.75" customHeight="1">
      <c r="A220" s="105"/>
    </row>
    <row r="221" ht="15.75" customHeight="1">
      <c r="A221" s="105"/>
    </row>
    <row r="222" ht="15.75" customHeight="1">
      <c r="A222" s="105"/>
    </row>
    <row r="223" ht="15.75" customHeight="1">
      <c r="A223" s="105"/>
    </row>
    <row r="224" ht="15.75" customHeight="1">
      <c r="A224" s="105"/>
    </row>
    <row r="225" ht="15.75" customHeight="1">
      <c r="A225" s="105"/>
    </row>
    <row r="226" ht="15.75" customHeight="1">
      <c r="A226" s="105"/>
    </row>
    <row r="227" ht="15.75" customHeight="1">
      <c r="A227" s="105"/>
    </row>
    <row r="228" ht="15.75" customHeight="1">
      <c r="A228" s="105"/>
    </row>
    <row r="229" ht="15.75" customHeight="1">
      <c r="A229" s="105"/>
    </row>
    <row r="230" ht="15.75" customHeight="1">
      <c r="A230" s="105"/>
    </row>
    <row r="231" ht="15.75" customHeight="1">
      <c r="A231" s="105"/>
    </row>
    <row r="232" ht="15.75" customHeight="1">
      <c r="A232" s="105"/>
    </row>
    <row r="233" ht="15.75" customHeight="1">
      <c r="A233" s="105"/>
    </row>
    <row r="234" ht="15.75" customHeight="1">
      <c r="A234" s="105"/>
    </row>
    <row r="235" ht="15.75" customHeight="1">
      <c r="A235" s="105"/>
    </row>
    <row r="236" ht="15.75" customHeight="1">
      <c r="A236" s="105"/>
    </row>
    <row r="237" ht="15.75" customHeight="1">
      <c r="A237" s="105"/>
    </row>
    <row r="238" ht="15.75" customHeight="1">
      <c r="A238" s="105"/>
    </row>
    <row r="239" ht="15.75" customHeight="1">
      <c r="A239" s="105"/>
    </row>
    <row r="240" ht="15.75" customHeight="1">
      <c r="A240" s="105"/>
    </row>
    <row r="241" ht="15.75" customHeight="1">
      <c r="A241" s="105"/>
    </row>
    <row r="242" ht="15.75" customHeight="1">
      <c r="A242" s="105"/>
    </row>
    <row r="243" ht="15.75" customHeight="1">
      <c r="A243" s="105"/>
    </row>
    <row r="244" ht="15.75" customHeight="1">
      <c r="A244" s="105"/>
    </row>
    <row r="245" ht="15.75" customHeight="1">
      <c r="A245" s="105"/>
    </row>
    <row r="246" ht="15.75" customHeight="1">
      <c r="A246" s="105"/>
    </row>
    <row r="247" ht="15.75" customHeight="1">
      <c r="A247" s="105"/>
    </row>
    <row r="248" ht="15.75" customHeight="1">
      <c r="A248" s="105"/>
    </row>
    <row r="249" ht="15.75" customHeight="1">
      <c r="A249" s="105"/>
    </row>
    <row r="250" ht="15.75" customHeight="1">
      <c r="A250" s="105"/>
    </row>
    <row r="251" ht="15.75" customHeight="1">
      <c r="A251" s="105"/>
    </row>
    <row r="252" ht="15.75" customHeight="1">
      <c r="A252" s="105"/>
    </row>
    <row r="253" ht="15.75" customHeight="1">
      <c r="A253" s="105"/>
    </row>
    <row r="254" ht="15.75" customHeight="1">
      <c r="A254" s="105"/>
    </row>
    <row r="255" ht="15.75" customHeight="1">
      <c r="A255" s="105"/>
    </row>
    <row r="256" ht="15.75" customHeight="1">
      <c r="A256" s="105"/>
    </row>
    <row r="257" ht="15.75" customHeight="1">
      <c r="A257" s="105"/>
    </row>
    <row r="258" ht="15.75" customHeight="1">
      <c r="A258" s="105"/>
    </row>
    <row r="259" ht="15.75" customHeight="1">
      <c r="A259" s="105"/>
    </row>
    <row r="260" ht="15.75" customHeight="1">
      <c r="A260" s="105"/>
    </row>
    <row r="261" ht="15.75" customHeight="1">
      <c r="A261" s="105"/>
    </row>
    <row r="262" ht="15.75" customHeight="1">
      <c r="A262" s="105"/>
    </row>
    <row r="263" ht="15.75" customHeight="1">
      <c r="A263" s="105"/>
    </row>
    <row r="264" ht="15.75" customHeight="1">
      <c r="A264" s="105"/>
    </row>
    <row r="265" ht="15.75" customHeight="1">
      <c r="A265" s="105"/>
    </row>
    <row r="266" ht="15.75" customHeight="1">
      <c r="A266" s="105"/>
    </row>
    <row r="267" ht="15.75" customHeight="1">
      <c r="A267" s="105"/>
    </row>
    <row r="268" ht="15.75" customHeight="1">
      <c r="A268" s="105"/>
    </row>
    <row r="269" ht="15.75" customHeight="1">
      <c r="A269" s="105"/>
    </row>
    <row r="270" ht="15.75" customHeight="1">
      <c r="A270" s="105"/>
    </row>
    <row r="271" ht="15.75" customHeight="1">
      <c r="A271" s="105"/>
    </row>
    <row r="272" ht="15.75" customHeight="1">
      <c r="A272" s="105"/>
    </row>
    <row r="273" ht="15.75" customHeight="1">
      <c r="A273" s="105"/>
    </row>
    <row r="274" ht="15.75" customHeight="1">
      <c r="A274" s="105"/>
    </row>
    <row r="275" ht="15.75" customHeight="1">
      <c r="A275" s="105"/>
    </row>
    <row r="276" ht="15.75" customHeight="1">
      <c r="A276" s="105"/>
    </row>
    <row r="277" ht="15.75" customHeight="1">
      <c r="A277" s="105"/>
    </row>
    <row r="278" ht="15.75" customHeight="1">
      <c r="A278" s="105"/>
    </row>
    <row r="279" ht="15.75" customHeight="1">
      <c r="A279" s="105"/>
    </row>
    <row r="280" ht="15.75" customHeight="1">
      <c r="A280" s="105"/>
    </row>
    <row r="281" ht="15.75" customHeight="1">
      <c r="A281" s="105"/>
    </row>
    <row r="282" ht="15.75" customHeight="1">
      <c r="A282" s="105"/>
    </row>
    <row r="283" ht="15.75" customHeight="1">
      <c r="A283" s="105"/>
    </row>
    <row r="284" ht="15.75" customHeight="1">
      <c r="A284" s="105"/>
    </row>
    <row r="285" ht="15.75" customHeight="1">
      <c r="A285" s="105"/>
    </row>
    <row r="286" ht="15.75" customHeight="1">
      <c r="A286" s="105"/>
    </row>
    <row r="287" ht="15.75" customHeight="1">
      <c r="A287" s="105"/>
    </row>
    <row r="288" ht="15.75" customHeight="1">
      <c r="A288" s="105"/>
    </row>
    <row r="289" ht="15.75" customHeight="1">
      <c r="A289" s="105"/>
    </row>
    <row r="290" ht="15.75" customHeight="1">
      <c r="A290" s="105"/>
    </row>
    <row r="291" ht="15.75" customHeight="1">
      <c r="A291" s="105"/>
    </row>
    <row r="292" ht="15.75" customHeight="1">
      <c r="A292" s="105"/>
    </row>
    <row r="293" ht="15.75" customHeight="1">
      <c r="A293" s="105"/>
    </row>
    <row r="294" ht="15.75" customHeight="1">
      <c r="A294" s="105"/>
    </row>
    <row r="295" ht="15.75" customHeight="1">
      <c r="A295" s="105"/>
    </row>
    <row r="296" ht="15.75" customHeight="1">
      <c r="A296" s="105"/>
    </row>
    <row r="297" ht="15.75" customHeight="1">
      <c r="A297" s="105"/>
    </row>
    <row r="298" ht="15.75" customHeight="1">
      <c r="A298" s="105"/>
    </row>
    <row r="299" ht="15.75" customHeight="1">
      <c r="A299" s="105"/>
    </row>
    <row r="300" ht="15.75" customHeight="1">
      <c r="A300" s="105"/>
    </row>
    <row r="301" ht="15.75" customHeight="1">
      <c r="A301" s="105"/>
    </row>
    <row r="302" ht="15.75" customHeight="1">
      <c r="A302" s="105"/>
    </row>
    <row r="303" ht="15.75" customHeight="1">
      <c r="A303" s="105"/>
    </row>
    <row r="304" ht="15.75" customHeight="1">
      <c r="A304" s="105"/>
    </row>
    <row r="305" ht="15.75" customHeight="1">
      <c r="A305" s="105"/>
    </row>
    <row r="306" ht="15.75" customHeight="1">
      <c r="A306" s="105"/>
    </row>
    <row r="307" ht="15.75" customHeight="1">
      <c r="A307" s="105"/>
    </row>
    <row r="308" ht="15.75" customHeight="1">
      <c r="A308" s="105"/>
    </row>
    <row r="309" ht="15.75" customHeight="1">
      <c r="A309" s="105"/>
    </row>
    <row r="310" ht="15.75" customHeight="1">
      <c r="A310" s="105"/>
    </row>
    <row r="311" ht="15.75" customHeight="1">
      <c r="A311" s="105"/>
    </row>
    <row r="312" ht="15.75" customHeight="1">
      <c r="A312" s="105"/>
    </row>
    <row r="313" ht="15.75" customHeight="1">
      <c r="A313" s="105"/>
    </row>
    <row r="314" ht="15.75" customHeight="1">
      <c r="A314" s="105"/>
    </row>
    <row r="315" ht="15.75" customHeight="1">
      <c r="A315" s="105"/>
    </row>
    <row r="316" ht="15.75" customHeight="1">
      <c r="A316" s="105"/>
    </row>
    <row r="317" ht="15.75" customHeight="1">
      <c r="A317" s="105"/>
    </row>
    <row r="318" ht="15.75" customHeight="1">
      <c r="A318" s="105"/>
    </row>
    <row r="319" ht="15.75" customHeight="1">
      <c r="A319" s="105"/>
    </row>
    <row r="320" ht="15.75" customHeight="1">
      <c r="A320" s="105"/>
    </row>
    <row r="321" ht="15.75" customHeight="1">
      <c r="A321" s="105"/>
    </row>
    <row r="322" ht="15.75" customHeight="1">
      <c r="A322" s="105"/>
    </row>
    <row r="323" ht="15.75" customHeight="1">
      <c r="A323" s="105"/>
    </row>
    <row r="324" ht="15.75" customHeight="1">
      <c r="A324" s="105"/>
    </row>
    <row r="325" ht="15.75" customHeight="1">
      <c r="A325" s="105"/>
    </row>
    <row r="326" ht="15.75" customHeight="1">
      <c r="A326" s="105"/>
    </row>
    <row r="327" ht="15.75" customHeight="1">
      <c r="A327" s="105"/>
    </row>
    <row r="328" ht="15.75" customHeight="1">
      <c r="A328" s="105"/>
    </row>
    <row r="329" ht="15.75" customHeight="1">
      <c r="A329" s="105"/>
    </row>
    <row r="330" ht="15.75" customHeight="1">
      <c r="A330" s="105"/>
    </row>
    <row r="331" ht="15.75" customHeight="1">
      <c r="A331" s="105"/>
    </row>
    <row r="332" ht="15.75" customHeight="1">
      <c r="A332" s="105"/>
    </row>
    <row r="333" ht="15.75" customHeight="1">
      <c r="A333" s="105"/>
    </row>
    <row r="334" ht="15.75" customHeight="1">
      <c r="A334" s="105"/>
    </row>
    <row r="335" ht="15.75" customHeight="1">
      <c r="A335" s="105"/>
    </row>
    <row r="336" ht="15.75" customHeight="1">
      <c r="A336" s="105"/>
    </row>
    <row r="337" ht="15.75" customHeight="1">
      <c r="A337" s="105"/>
    </row>
    <row r="338" ht="15.75" customHeight="1">
      <c r="A338" s="105"/>
    </row>
    <row r="339" ht="15.75" customHeight="1">
      <c r="A339" s="105"/>
    </row>
    <row r="340" ht="15.75" customHeight="1">
      <c r="A340" s="105"/>
    </row>
    <row r="341" ht="15.75" customHeight="1">
      <c r="A341" s="105"/>
    </row>
    <row r="342" ht="15.75" customHeight="1">
      <c r="A342" s="105"/>
    </row>
    <row r="343" ht="15.75" customHeight="1">
      <c r="A343" s="105"/>
    </row>
    <row r="344" ht="15.75" customHeight="1">
      <c r="A344" s="105"/>
    </row>
    <row r="345" ht="15.75" customHeight="1">
      <c r="A345" s="105"/>
    </row>
    <row r="346" ht="15.75" customHeight="1">
      <c r="A346" s="105"/>
    </row>
    <row r="347" ht="15.75" customHeight="1">
      <c r="A347" s="105"/>
    </row>
    <row r="348" ht="15.75" customHeight="1">
      <c r="A348" s="105"/>
    </row>
    <row r="349" ht="15.75" customHeight="1">
      <c r="A349" s="105"/>
    </row>
    <row r="350" ht="15.75" customHeight="1">
      <c r="A350" s="105"/>
    </row>
    <row r="351" ht="15.75" customHeight="1">
      <c r="A351" s="105"/>
    </row>
    <row r="352" ht="15.75" customHeight="1">
      <c r="A352" s="105"/>
    </row>
    <row r="353" ht="15.75" customHeight="1">
      <c r="A353" s="105"/>
    </row>
    <row r="354" ht="15.75" customHeight="1">
      <c r="A354" s="105"/>
    </row>
    <row r="355" ht="15.75" customHeight="1">
      <c r="A355" s="105"/>
    </row>
    <row r="356" ht="15.75" customHeight="1">
      <c r="A356" s="105"/>
    </row>
    <row r="357" ht="15.75" customHeight="1">
      <c r="A357" s="105"/>
    </row>
    <row r="358" ht="15.75" customHeight="1">
      <c r="A358" s="105"/>
    </row>
    <row r="359" ht="15.75" customHeight="1">
      <c r="A359" s="105"/>
    </row>
    <row r="360" ht="15.75" customHeight="1">
      <c r="A360" s="105"/>
    </row>
    <row r="361" ht="15.75" customHeight="1">
      <c r="A361" s="105"/>
    </row>
    <row r="362" ht="15.75" customHeight="1">
      <c r="A362" s="105"/>
    </row>
    <row r="363" ht="15.75" customHeight="1">
      <c r="A363" s="105"/>
    </row>
    <row r="364" ht="15.75" customHeight="1">
      <c r="A364" s="105"/>
    </row>
    <row r="365" ht="15.75" customHeight="1">
      <c r="A365" s="105"/>
    </row>
    <row r="366" ht="15.75" customHeight="1">
      <c r="A366" s="105"/>
    </row>
    <row r="367" ht="15.75" customHeight="1">
      <c r="A367" s="105"/>
    </row>
    <row r="368" ht="15.75" customHeight="1">
      <c r="A368" s="105"/>
    </row>
    <row r="369" ht="15.75" customHeight="1">
      <c r="A369" s="105"/>
    </row>
    <row r="370" ht="15.75" customHeight="1">
      <c r="A370" s="105"/>
    </row>
    <row r="371" ht="15.75" customHeight="1">
      <c r="A371" s="105"/>
    </row>
    <row r="372" ht="15.75" customHeight="1">
      <c r="A372" s="105"/>
    </row>
    <row r="373" ht="15.75" customHeight="1">
      <c r="A373" s="105"/>
    </row>
    <row r="374" ht="15.75" customHeight="1">
      <c r="A374" s="105"/>
    </row>
    <row r="375" ht="15.75" customHeight="1">
      <c r="A375" s="105"/>
    </row>
    <row r="376" ht="15.75" customHeight="1">
      <c r="A376" s="105"/>
    </row>
    <row r="377" ht="15.75" customHeight="1">
      <c r="A377" s="105"/>
    </row>
    <row r="378" ht="15.75" customHeight="1">
      <c r="A378" s="105"/>
    </row>
    <row r="379" ht="15.75" customHeight="1">
      <c r="A379" s="105"/>
    </row>
    <row r="380" ht="15.75" customHeight="1">
      <c r="A380" s="105"/>
    </row>
    <row r="381" ht="15.75" customHeight="1">
      <c r="A381" s="105"/>
    </row>
    <row r="382" ht="15.75" customHeight="1">
      <c r="A382" s="105"/>
    </row>
    <row r="383" ht="15.75" customHeight="1">
      <c r="A383" s="105"/>
    </row>
    <row r="384" ht="15.75" customHeight="1">
      <c r="A384" s="105"/>
    </row>
    <row r="385" ht="15.75" customHeight="1">
      <c r="A385" s="105"/>
    </row>
    <row r="386" ht="15.75" customHeight="1">
      <c r="A386" s="105"/>
    </row>
    <row r="387" ht="15.75" customHeight="1">
      <c r="A387" s="105"/>
    </row>
    <row r="388" ht="15.75" customHeight="1">
      <c r="A388" s="105"/>
    </row>
    <row r="389" ht="15.75" customHeight="1">
      <c r="A389" s="105"/>
    </row>
    <row r="390" ht="15.75" customHeight="1">
      <c r="A390" s="105"/>
    </row>
    <row r="391" ht="15.75" customHeight="1">
      <c r="A391" s="105"/>
    </row>
    <row r="392" ht="15.75" customHeight="1">
      <c r="A392" s="105"/>
    </row>
    <row r="393" ht="15.75" customHeight="1">
      <c r="A393" s="105"/>
    </row>
    <row r="394" ht="15.75" customHeight="1">
      <c r="A394" s="105"/>
    </row>
    <row r="395" ht="15.75" customHeight="1">
      <c r="A395" s="105"/>
    </row>
    <row r="396" ht="15.75" customHeight="1">
      <c r="A396" s="105"/>
    </row>
    <row r="397" ht="15.75" customHeight="1">
      <c r="A397" s="105"/>
    </row>
    <row r="398" ht="15.75" customHeight="1">
      <c r="A398" s="105"/>
    </row>
    <row r="399" ht="15.75" customHeight="1">
      <c r="A399" s="105"/>
    </row>
    <row r="400" ht="15.75" customHeight="1">
      <c r="A400" s="105"/>
    </row>
    <row r="401" ht="15.75" customHeight="1">
      <c r="A401" s="105"/>
    </row>
    <row r="402" ht="15.75" customHeight="1">
      <c r="A402" s="105"/>
    </row>
    <row r="403" ht="15.75" customHeight="1">
      <c r="A403" s="105"/>
    </row>
    <row r="404" ht="15.75" customHeight="1">
      <c r="A404" s="105"/>
    </row>
    <row r="405" ht="15.75" customHeight="1">
      <c r="A405" s="105"/>
    </row>
    <row r="406" ht="15.75" customHeight="1">
      <c r="A406" s="105"/>
    </row>
    <row r="407" ht="15.75" customHeight="1">
      <c r="A407" s="105"/>
    </row>
    <row r="408" ht="15.75" customHeight="1">
      <c r="A408" s="105"/>
    </row>
    <row r="409" ht="15.75" customHeight="1">
      <c r="A409" s="105"/>
    </row>
    <row r="410" ht="15.75" customHeight="1">
      <c r="A410" s="105"/>
    </row>
    <row r="411" ht="15.75" customHeight="1">
      <c r="A411" s="105"/>
    </row>
    <row r="412" ht="15.75" customHeight="1">
      <c r="A412" s="105"/>
    </row>
    <row r="413" ht="15.75" customHeight="1">
      <c r="A413" s="105"/>
    </row>
    <row r="414" ht="15.75" customHeight="1">
      <c r="A414" s="105"/>
    </row>
    <row r="415" ht="15.75" customHeight="1">
      <c r="A415" s="105"/>
    </row>
    <row r="416" ht="15.75" customHeight="1">
      <c r="A416" s="105"/>
    </row>
    <row r="417" ht="15.75" customHeight="1">
      <c r="A417" s="105"/>
    </row>
    <row r="418" ht="15.75" customHeight="1">
      <c r="A418" s="105"/>
    </row>
    <row r="419" ht="15.75" customHeight="1">
      <c r="A419" s="105"/>
    </row>
    <row r="420" ht="15.75" customHeight="1">
      <c r="A420" s="105"/>
    </row>
    <row r="421" ht="15.75" customHeight="1">
      <c r="A421" s="105"/>
    </row>
    <row r="422" ht="15.75" customHeight="1">
      <c r="A422" s="105"/>
    </row>
    <row r="423" ht="15.75" customHeight="1">
      <c r="A423" s="105"/>
    </row>
    <row r="424" ht="15.75" customHeight="1">
      <c r="A424" s="105"/>
    </row>
    <row r="425" ht="15.75" customHeight="1">
      <c r="A425" s="105"/>
    </row>
    <row r="426" ht="15.75" customHeight="1">
      <c r="A426" s="105"/>
    </row>
    <row r="427" ht="15.75" customHeight="1">
      <c r="A427" s="105"/>
    </row>
    <row r="428" ht="15.75" customHeight="1">
      <c r="A428" s="105"/>
    </row>
    <row r="429" ht="15.75" customHeight="1">
      <c r="A429" s="105"/>
    </row>
    <row r="430" ht="15.75" customHeight="1">
      <c r="A430" s="105"/>
    </row>
    <row r="431" ht="15.75" customHeight="1">
      <c r="A431" s="105"/>
    </row>
    <row r="432" ht="15.75" customHeight="1">
      <c r="A432" s="105"/>
    </row>
    <row r="433" ht="15.75" customHeight="1">
      <c r="A433" s="105"/>
    </row>
    <row r="434" ht="15.75" customHeight="1">
      <c r="A434" s="105"/>
    </row>
    <row r="435" ht="15.75" customHeight="1">
      <c r="A435" s="105"/>
    </row>
    <row r="436" ht="15.75" customHeight="1">
      <c r="A436" s="105"/>
    </row>
    <row r="437" ht="15.75" customHeight="1">
      <c r="A437" s="105"/>
    </row>
    <row r="438" ht="15.75" customHeight="1">
      <c r="A438" s="105"/>
    </row>
    <row r="439" ht="15.75" customHeight="1">
      <c r="A439" s="105"/>
    </row>
    <row r="440" ht="15.75" customHeight="1">
      <c r="A440" s="105"/>
    </row>
    <row r="441" ht="15.75" customHeight="1">
      <c r="A441" s="105"/>
    </row>
    <row r="442" ht="15.75" customHeight="1">
      <c r="A442" s="105"/>
    </row>
    <row r="443" ht="15.75" customHeight="1">
      <c r="A443" s="105"/>
    </row>
    <row r="444" ht="15.75" customHeight="1">
      <c r="A444" s="105"/>
    </row>
    <row r="445" ht="15.75" customHeight="1">
      <c r="A445" s="105"/>
    </row>
    <row r="446" ht="15.75" customHeight="1">
      <c r="A446" s="105"/>
    </row>
    <row r="447" ht="15.75" customHeight="1">
      <c r="A447" s="105"/>
    </row>
    <row r="448" ht="15.75" customHeight="1">
      <c r="A448" s="105"/>
    </row>
    <row r="449" ht="15.75" customHeight="1">
      <c r="A449" s="105"/>
    </row>
    <row r="450" ht="15.75" customHeight="1">
      <c r="A450" s="105"/>
    </row>
    <row r="451" ht="15.75" customHeight="1">
      <c r="A451" s="105"/>
    </row>
    <row r="452" ht="15.75" customHeight="1">
      <c r="A452" s="105"/>
    </row>
    <row r="453" ht="15.75" customHeight="1">
      <c r="A453" s="105"/>
    </row>
    <row r="454" ht="15.75" customHeight="1">
      <c r="A454" s="105"/>
    </row>
    <row r="455" ht="15.75" customHeight="1">
      <c r="A455" s="105"/>
    </row>
    <row r="456" ht="15.75" customHeight="1">
      <c r="A456" s="105"/>
    </row>
    <row r="457" ht="15.75" customHeight="1">
      <c r="A457" s="105"/>
    </row>
    <row r="458" ht="15.75" customHeight="1">
      <c r="A458" s="105"/>
    </row>
    <row r="459" ht="15.75" customHeight="1">
      <c r="A459" s="105"/>
    </row>
    <row r="460" ht="15.75" customHeight="1">
      <c r="A460" s="105"/>
    </row>
    <row r="461" ht="15.75" customHeight="1">
      <c r="A461" s="105"/>
    </row>
    <row r="462" ht="15.75" customHeight="1">
      <c r="A462" s="105"/>
    </row>
    <row r="463" ht="15.75" customHeight="1">
      <c r="A463" s="105"/>
    </row>
    <row r="464" ht="15.75" customHeight="1">
      <c r="A464" s="105"/>
    </row>
    <row r="465" ht="15.75" customHeight="1">
      <c r="A465" s="105"/>
    </row>
    <row r="466" ht="15.75" customHeight="1">
      <c r="A466" s="105"/>
    </row>
    <row r="467" ht="15.75" customHeight="1">
      <c r="A467" s="105"/>
    </row>
    <row r="468" ht="15.75" customHeight="1">
      <c r="A468" s="105"/>
    </row>
    <row r="469" ht="15.75" customHeight="1">
      <c r="A469" s="105"/>
    </row>
    <row r="470" ht="15.75" customHeight="1">
      <c r="A470" s="105"/>
    </row>
    <row r="471" ht="15.75" customHeight="1">
      <c r="A471" s="105"/>
    </row>
    <row r="472" ht="15.75" customHeight="1">
      <c r="A472" s="105"/>
    </row>
    <row r="473" ht="15.75" customHeight="1">
      <c r="A473" s="105"/>
    </row>
    <row r="474" ht="15.75" customHeight="1">
      <c r="A474" s="105"/>
    </row>
    <row r="475" ht="15.75" customHeight="1">
      <c r="A475" s="105"/>
    </row>
    <row r="476" ht="15.75" customHeight="1">
      <c r="A476" s="105"/>
    </row>
    <row r="477" ht="15.75" customHeight="1">
      <c r="A477" s="105"/>
    </row>
    <row r="478" ht="15.75" customHeight="1">
      <c r="A478" s="105"/>
    </row>
    <row r="479" ht="15.75" customHeight="1">
      <c r="A479" s="105"/>
    </row>
    <row r="480" ht="15.75" customHeight="1">
      <c r="A480" s="105"/>
    </row>
    <row r="481" ht="15.75" customHeight="1">
      <c r="A481" s="105"/>
    </row>
    <row r="482" ht="15.75" customHeight="1">
      <c r="A482" s="105"/>
    </row>
    <row r="483" ht="15.75" customHeight="1">
      <c r="A483" s="105"/>
    </row>
    <row r="484" ht="15.75" customHeight="1">
      <c r="A484" s="105"/>
    </row>
    <row r="485" ht="15.75" customHeight="1">
      <c r="A485" s="105"/>
    </row>
    <row r="486" ht="15.75" customHeight="1">
      <c r="A486" s="105"/>
    </row>
    <row r="487" ht="15.75" customHeight="1">
      <c r="A487" s="105"/>
    </row>
    <row r="488" ht="15.75" customHeight="1">
      <c r="A488" s="105"/>
    </row>
    <row r="489" ht="15.75" customHeight="1">
      <c r="A489" s="105"/>
    </row>
    <row r="490" ht="15.75" customHeight="1">
      <c r="A490" s="105"/>
    </row>
    <row r="491" ht="15.75" customHeight="1">
      <c r="A491" s="105"/>
    </row>
    <row r="492" ht="15.75" customHeight="1">
      <c r="A492" s="105"/>
    </row>
    <row r="493" ht="15.75" customHeight="1">
      <c r="A493" s="105"/>
    </row>
    <row r="494" ht="15.75" customHeight="1">
      <c r="A494" s="105"/>
    </row>
    <row r="495" ht="15.75" customHeight="1">
      <c r="A495" s="105"/>
    </row>
    <row r="496" ht="15.75" customHeight="1">
      <c r="A496" s="105"/>
    </row>
    <row r="497" ht="15.75" customHeight="1">
      <c r="A497" s="105"/>
    </row>
    <row r="498" ht="15.75" customHeight="1">
      <c r="A498" s="105"/>
    </row>
    <row r="499" ht="15.75" customHeight="1">
      <c r="A499" s="105"/>
    </row>
    <row r="500" ht="15.75" customHeight="1">
      <c r="A500" s="105"/>
    </row>
    <row r="501" ht="15.75" customHeight="1">
      <c r="A501" s="105"/>
    </row>
    <row r="502" ht="15.75" customHeight="1">
      <c r="A502" s="105"/>
    </row>
    <row r="503" ht="15.75" customHeight="1">
      <c r="A503" s="105"/>
    </row>
    <row r="504" ht="15.75" customHeight="1">
      <c r="A504" s="105"/>
    </row>
    <row r="505" ht="15.75" customHeight="1">
      <c r="A505" s="105"/>
    </row>
    <row r="506" ht="15.75" customHeight="1">
      <c r="A506" s="105"/>
    </row>
    <row r="507" ht="15.75" customHeight="1">
      <c r="A507" s="105"/>
    </row>
    <row r="508" ht="15.75" customHeight="1">
      <c r="A508" s="105"/>
    </row>
    <row r="509" ht="15.75" customHeight="1">
      <c r="A509" s="105"/>
    </row>
    <row r="510" ht="15.75" customHeight="1">
      <c r="A510" s="105"/>
    </row>
    <row r="511" ht="15.75" customHeight="1">
      <c r="A511" s="105"/>
    </row>
    <row r="512" ht="15.75" customHeight="1">
      <c r="A512" s="105"/>
    </row>
    <row r="513" ht="15.75" customHeight="1">
      <c r="A513" s="105"/>
    </row>
    <row r="514" ht="15.75" customHeight="1">
      <c r="A514" s="105"/>
    </row>
    <row r="515" ht="15.75" customHeight="1">
      <c r="A515" s="105"/>
    </row>
    <row r="516" ht="15.75" customHeight="1">
      <c r="A516" s="105"/>
    </row>
    <row r="517" ht="15.75" customHeight="1">
      <c r="A517" s="105"/>
    </row>
    <row r="518" ht="15.75" customHeight="1">
      <c r="A518" s="105"/>
    </row>
    <row r="519" ht="15.75" customHeight="1">
      <c r="A519" s="105"/>
    </row>
    <row r="520" ht="15.75" customHeight="1">
      <c r="A520" s="105"/>
    </row>
    <row r="521" ht="15.75" customHeight="1">
      <c r="A521" s="105"/>
    </row>
    <row r="522" ht="15.75" customHeight="1">
      <c r="A522" s="105"/>
    </row>
    <row r="523" ht="15.75" customHeight="1">
      <c r="A523" s="105"/>
    </row>
    <row r="524" ht="15.75" customHeight="1">
      <c r="A524" s="105"/>
    </row>
    <row r="525" ht="15.75" customHeight="1">
      <c r="A525" s="105"/>
    </row>
    <row r="526" ht="15.75" customHeight="1">
      <c r="A526" s="105"/>
    </row>
    <row r="527" ht="15.75" customHeight="1">
      <c r="A527" s="105"/>
    </row>
    <row r="528" ht="15.75" customHeight="1">
      <c r="A528" s="105"/>
    </row>
    <row r="529" ht="15.75" customHeight="1">
      <c r="A529" s="105"/>
    </row>
    <row r="530" ht="15.75" customHeight="1">
      <c r="A530" s="105"/>
    </row>
    <row r="531" ht="15.75" customHeight="1">
      <c r="A531" s="105"/>
    </row>
    <row r="532" ht="15.75" customHeight="1">
      <c r="A532" s="105"/>
    </row>
    <row r="533" ht="15.75" customHeight="1">
      <c r="A533" s="105"/>
    </row>
    <row r="534" ht="15.75" customHeight="1">
      <c r="A534" s="105"/>
    </row>
    <row r="535" ht="15.75" customHeight="1">
      <c r="A535" s="105"/>
    </row>
    <row r="536" ht="15.75" customHeight="1">
      <c r="A536" s="105"/>
    </row>
    <row r="537" ht="15.75" customHeight="1">
      <c r="A537" s="105"/>
    </row>
    <row r="538" ht="15.75" customHeight="1">
      <c r="A538" s="105"/>
    </row>
    <row r="539" ht="15.75" customHeight="1">
      <c r="A539" s="105"/>
    </row>
    <row r="540" ht="15.75" customHeight="1">
      <c r="A540" s="105"/>
    </row>
    <row r="541" ht="15.75" customHeight="1">
      <c r="A541" s="105"/>
    </row>
    <row r="542" ht="15.75" customHeight="1">
      <c r="A542" s="105"/>
    </row>
    <row r="543" ht="15.75" customHeight="1">
      <c r="A543" s="105"/>
    </row>
    <row r="544" ht="15.75" customHeight="1">
      <c r="A544" s="105"/>
    </row>
    <row r="545" ht="15.75" customHeight="1">
      <c r="A545" s="105"/>
    </row>
    <row r="546" ht="15.75" customHeight="1">
      <c r="A546" s="105"/>
    </row>
    <row r="547" ht="15.75" customHeight="1">
      <c r="A547" s="105"/>
    </row>
    <row r="548" ht="15.75" customHeight="1">
      <c r="A548" s="105"/>
    </row>
    <row r="549" ht="15.75" customHeight="1">
      <c r="A549" s="105"/>
    </row>
    <row r="550" ht="15.75" customHeight="1">
      <c r="A550" s="105"/>
    </row>
    <row r="551" ht="15.75" customHeight="1">
      <c r="A551" s="105"/>
    </row>
    <row r="552" ht="15.75" customHeight="1">
      <c r="A552" s="105"/>
    </row>
    <row r="553" ht="15.75" customHeight="1">
      <c r="A553" s="105"/>
    </row>
    <row r="554" ht="15.75" customHeight="1">
      <c r="A554" s="105"/>
    </row>
    <row r="555" ht="15.75" customHeight="1">
      <c r="A555" s="105"/>
    </row>
    <row r="556" ht="15.75" customHeight="1">
      <c r="A556" s="105"/>
    </row>
    <row r="557" ht="15.75" customHeight="1">
      <c r="A557" s="105"/>
    </row>
    <row r="558" ht="15.75" customHeight="1">
      <c r="A558" s="105"/>
    </row>
    <row r="559" ht="15.75" customHeight="1">
      <c r="A559" s="105"/>
    </row>
    <row r="560" ht="15.75" customHeight="1">
      <c r="A560" s="105"/>
    </row>
    <row r="561" ht="15.75" customHeight="1">
      <c r="A561" s="105"/>
    </row>
    <row r="562" ht="15.75" customHeight="1">
      <c r="A562" s="105"/>
    </row>
    <row r="563" ht="15.75" customHeight="1">
      <c r="A563" s="105"/>
    </row>
    <row r="564" ht="15.75" customHeight="1">
      <c r="A564" s="105"/>
    </row>
    <row r="565" ht="15.75" customHeight="1">
      <c r="A565" s="105"/>
    </row>
    <row r="566" ht="15.75" customHeight="1">
      <c r="A566" s="105"/>
    </row>
    <row r="567" ht="15.75" customHeight="1">
      <c r="A567" s="105"/>
    </row>
    <row r="568" ht="15.75" customHeight="1">
      <c r="A568" s="105"/>
    </row>
    <row r="569" ht="15.75" customHeight="1">
      <c r="A569" s="105"/>
    </row>
    <row r="570" ht="15.75" customHeight="1">
      <c r="A570" s="105"/>
    </row>
    <row r="571" ht="15.75" customHeight="1">
      <c r="A571" s="105"/>
    </row>
    <row r="572" ht="15.75" customHeight="1">
      <c r="A572" s="105"/>
    </row>
    <row r="573" ht="15.75" customHeight="1">
      <c r="A573" s="105"/>
    </row>
    <row r="574" ht="15.75" customHeight="1">
      <c r="A574" s="105"/>
    </row>
    <row r="575" ht="15.75" customHeight="1">
      <c r="A575" s="105"/>
    </row>
    <row r="576" ht="15.75" customHeight="1">
      <c r="A576" s="105"/>
    </row>
    <row r="577" ht="15.75" customHeight="1">
      <c r="A577" s="105"/>
    </row>
    <row r="578" ht="15.75" customHeight="1">
      <c r="A578" s="105"/>
    </row>
    <row r="579" ht="15.75" customHeight="1">
      <c r="A579" s="105"/>
    </row>
    <row r="580" ht="15.75" customHeight="1">
      <c r="A580" s="105"/>
    </row>
    <row r="581" ht="15.75" customHeight="1">
      <c r="A581" s="105"/>
    </row>
    <row r="582" ht="15.75" customHeight="1">
      <c r="A582" s="105"/>
    </row>
    <row r="583" ht="15.75" customHeight="1">
      <c r="A583" s="105"/>
    </row>
    <row r="584" ht="15.75" customHeight="1">
      <c r="A584" s="105"/>
    </row>
    <row r="585" ht="15.75" customHeight="1">
      <c r="A585" s="105"/>
    </row>
    <row r="586" ht="15.75" customHeight="1">
      <c r="A586" s="105"/>
    </row>
    <row r="587" ht="15.75" customHeight="1">
      <c r="A587" s="105"/>
    </row>
    <row r="588" ht="15.75" customHeight="1">
      <c r="A588" s="105"/>
    </row>
    <row r="589" ht="15.75" customHeight="1">
      <c r="A589" s="105"/>
    </row>
    <row r="590" ht="15.75" customHeight="1">
      <c r="A590" s="105"/>
    </row>
    <row r="591" ht="15.75" customHeight="1">
      <c r="A591" s="105"/>
    </row>
    <row r="592" ht="15.75" customHeight="1">
      <c r="A592" s="105"/>
    </row>
    <row r="593" ht="15.75" customHeight="1">
      <c r="A593" s="105"/>
    </row>
    <row r="594" ht="15.75" customHeight="1">
      <c r="A594" s="105"/>
    </row>
    <row r="595" ht="15.75" customHeight="1">
      <c r="A595" s="105"/>
    </row>
    <row r="596" ht="15.75" customHeight="1">
      <c r="A596" s="105"/>
    </row>
    <row r="597" ht="15.75" customHeight="1">
      <c r="A597" s="105"/>
    </row>
    <row r="598" ht="15.75" customHeight="1">
      <c r="A598" s="105"/>
    </row>
    <row r="599" ht="15.75" customHeight="1">
      <c r="A599" s="105"/>
    </row>
    <row r="600" ht="15.75" customHeight="1">
      <c r="A600" s="105"/>
    </row>
    <row r="601" ht="15.75" customHeight="1">
      <c r="A601" s="105"/>
    </row>
    <row r="602" ht="15.75" customHeight="1">
      <c r="A602" s="105"/>
    </row>
    <row r="603" ht="15.75" customHeight="1">
      <c r="A603" s="105"/>
    </row>
    <row r="604" ht="15.75" customHeight="1">
      <c r="A604" s="105"/>
    </row>
    <row r="605" ht="15.75" customHeight="1">
      <c r="A605" s="105"/>
    </row>
    <row r="606" ht="15.75" customHeight="1">
      <c r="A606" s="105"/>
    </row>
    <row r="607" ht="15.75" customHeight="1">
      <c r="A607" s="105"/>
    </row>
    <row r="608" ht="15.75" customHeight="1">
      <c r="A608" s="105"/>
    </row>
    <row r="609" ht="15.75" customHeight="1">
      <c r="A609" s="105"/>
    </row>
    <row r="610" ht="15.75" customHeight="1">
      <c r="A610" s="105"/>
    </row>
    <row r="611" ht="15.75" customHeight="1">
      <c r="A611" s="105"/>
    </row>
    <row r="612" ht="15.75" customHeight="1">
      <c r="A612" s="105"/>
    </row>
    <row r="613" ht="15.75" customHeight="1">
      <c r="A613" s="105"/>
    </row>
    <row r="614" ht="15.75" customHeight="1">
      <c r="A614" s="105"/>
    </row>
    <row r="615" ht="15.75" customHeight="1">
      <c r="A615" s="105"/>
    </row>
    <row r="616" ht="15.75" customHeight="1">
      <c r="A616" s="105"/>
    </row>
    <row r="617" ht="15.75" customHeight="1">
      <c r="A617" s="105"/>
    </row>
    <row r="618" ht="15.75" customHeight="1">
      <c r="A618" s="105"/>
    </row>
    <row r="619" ht="15.75" customHeight="1">
      <c r="A619" s="105"/>
    </row>
    <row r="620" ht="15.75" customHeight="1">
      <c r="A620" s="105"/>
    </row>
    <row r="621" ht="15.75" customHeight="1">
      <c r="A621" s="105"/>
    </row>
    <row r="622" ht="15.75" customHeight="1">
      <c r="A622" s="105"/>
    </row>
    <row r="623" ht="15.75" customHeight="1">
      <c r="A623" s="105"/>
    </row>
    <row r="624" ht="15.75" customHeight="1">
      <c r="A624" s="105"/>
    </row>
    <row r="625" ht="15.75" customHeight="1">
      <c r="A625" s="105"/>
    </row>
    <row r="626" ht="15.75" customHeight="1">
      <c r="A626" s="105"/>
    </row>
    <row r="627" ht="15.75" customHeight="1">
      <c r="A627" s="105"/>
    </row>
    <row r="628" ht="15.75" customHeight="1">
      <c r="A628" s="105"/>
    </row>
    <row r="629" ht="15.75" customHeight="1">
      <c r="A629" s="105"/>
    </row>
    <row r="630" ht="15.75" customHeight="1">
      <c r="A630" s="105"/>
    </row>
    <row r="631" ht="15.75" customHeight="1">
      <c r="A631" s="105"/>
    </row>
    <row r="632" ht="15.75" customHeight="1">
      <c r="A632" s="105"/>
    </row>
    <row r="633" ht="15.75" customHeight="1">
      <c r="A633" s="105"/>
    </row>
    <row r="634" ht="15.75" customHeight="1">
      <c r="A634" s="105"/>
    </row>
    <row r="635" ht="15.75" customHeight="1">
      <c r="A635" s="105"/>
    </row>
    <row r="636" ht="15.75" customHeight="1">
      <c r="A636" s="105"/>
    </row>
    <row r="637" ht="15.75" customHeight="1">
      <c r="A637" s="105"/>
    </row>
    <row r="638" ht="15.75" customHeight="1">
      <c r="A638" s="105"/>
    </row>
    <row r="639" ht="15.75" customHeight="1">
      <c r="A639" s="105"/>
    </row>
    <row r="640" ht="15.75" customHeight="1">
      <c r="A640" s="105"/>
    </row>
    <row r="641" ht="15.75" customHeight="1">
      <c r="A641" s="105"/>
    </row>
    <row r="642" ht="15.75" customHeight="1">
      <c r="A642" s="105"/>
    </row>
    <row r="643" ht="15.75" customHeight="1">
      <c r="A643" s="105"/>
    </row>
    <row r="644" ht="15.75" customHeight="1">
      <c r="A644" s="105"/>
    </row>
    <row r="645" ht="15.75" customHeight="1">
      <c r="A645" s="105"/>
    </row>
    <row r="646" ht="15.75" customHeight="1">
      <c r="A646" s="105"/>
    </row>
    <row r="647" ht="15.75" customHeight="1">
      <c r="A647" s="105"/>
    </row>
    <row r="648" ht="15.75" customHeight="1">
      <c r="A648" s="105"/>
    </row>
    <row r="649" ht="15.75" customHeight="1">
      <c r="A649" s="105"/>
    </row>
    <row r="650" ht="15.75" customHeight="1">
      <c r="A650" s="105"/>
    </row>
    <row r="651" ht="15.75" customHeight="1">
      <c r="A651" s="105"/>
    </row>
    <row r="652" ht="15.75" customHeight="1">
      <c r="A652" s="105"/>
    </row>
    <row r="653" ht="15.75" customHeight="1">
      <c r="A653" s="105"/>
    </row>
    <row r="654" ht="15.75" customHeight="1">
      <c r="A654" s="105"/>
    </row>
    <row r="655" ht="15.75" customHeight="1">
      <c r="A655" s="105"/>
    </row>
    <row r="656" ht="15.75" customHeight="1">
      <c r="A656" s="105"/>
    </row>
    <row r="657" ht="15.75" customHeight="1">
      <c r="A657" s="105"/>
    </row>
    <row r="658" ht="15.75" customHeight="1">
      <c r="A658" s="105"/>
    </row>
    <row r="659" ht="15.75" customHeight="1">
      <c r="A659" s="105"/>
    </row>
    <row r="660" ht="15.75" customHeight="1">
      <c r="A660" s="105"/>
    </row>
    <row r="661" ht="15.75" customHeight="1">
      <c r="A661" s="105"/>
    </row>
    <row r="662" ht="15.75" customHeight="1">
      <c r="A662" s="105"/>
    </row>
    <row r="663" ht="15.75" customHeight="1">
      <c r="A663" s="105"/>
    </row>
    <row r="664" ht="15.75" customHeight="1">
      <c r="A664" s="105"/>
    </row>
    <row r="665" ht="15.75" customHeight="1">
      <c r="A665" s="105"/>
    </row>
    <row r="666" ht="15.75" customHeight="1">
      <c r="A666" s="105"/>
    </row>
    <row r="667" ht="15.75" customHeight="1">
      <c r="A667" s="105"/>
    </row>
    <row r="668" ht="15.75" customHeight="1">
      <c r="A668" s="105"/>
    </row>
    <row r="669" ht="15.75" customHeight="1">
      <c r="A669" s="105"/>
    </row>
    <row r="670" ht="15.75" customHeight="1">
      <c r="A670" s="105"/>
    </row>
    <row r="671" ht="15.75" customHeight="1">
      <c r="A671" s="105"/>
    </row>
    <row r="672" ht="15.75" customHeight="1">
      <c r="A672" s="105"/>
    </row>
    <row r="673" ht="15.75" customHeight="1">
      <c r="A673" s="105"/>
    </row>
    <row r="674" ht="15.75" customHeight="1">
      <c r="A674" s="105"/>
    </row>
    <row r="675" ht="15.75" customHeight="1">
      <c r="A675" s="105"/>
    </row>
    <row r="676" ht="15.75" customHeight="1">
      <c r="A676" s="105"/>
    </row>
    <row r="677" ht="15.75" customHeight="1">
      <c r="A677" s="105"/>
    </row>
    <row r="678" ht="15.75" customHeight="1">
      <c r="A678" s="105"/>
    </row>
    <row r="679" ht="15.75" customHeight="1">
      <c r="A679" s="105"/>
    </row>
    <row r="680" ht="15.75" customHeight="1">
      <c r="A680" s="105"/>
    </row>
    <row r="681" ht="15.75" customHeight="1">
      <c r="A681" s="105"/>
    </row>
    <row r="682" ht="15.75" customHeight="1">
      <c r="A682" s="105"/>
    </row>
    <row r="683" ht="15.75" customHeight="1">
      <c r="A683" s="105"/>
    </row>
    <row r="684" ht="15.75" customHeight="1">
      <c r="A684" s="105"/>
    </row>
    <row r="685" ht="15.75" customHeight="1">
      <c r="A685" s="105"/>
    </row>
    <row r="686" ht="15.75" customHeight="1">
      <c r="A686" s="105"/>
    </row>
    <row r="687" ht="15.75" customHeight="1">
      <c r="A687" s="105"/>
    </row>
    <row r="688" ht="15.75" customHeight="1">
      <c r="A688" s="105"/>
    </row>
    <row r="689" ht="15.75" customHeight="1">
      <c r="A689" s="105"/>
    </row>
    <row r="690" ht="15.75" customHeight="1">
      <c r="A690" s="105"/>
    </row>
    <row r="691" ht="15.75" customHeight="1">
      <c r="A691" s="105"/>
    </row>
    <row r="692" ht="15.75" customHeight="1">
      <c r="A692" s="105"/>
    </row>
    <row r="693" ht="15.75" customHeight="1">
      <c r="A693" s="105"/>
    </row>
    <row r="694" ht="15.75" customHeight="1">
      <c r="A694" s="105"/>
    </row>
    <row r="695" ht="15.75" customHeight="1">
      <c r="A695" s="105"/>
    </row>
    <row r="696" ht="15.75" customHeight="1">
      <c r="A696" s="105"/>
    </row>
    <row r="697" ht="15.75" customHeight="1">
      <c r="A697" s="105"/>
    </row>
    <row r="698" ht="15.75" customHeight="1">
      <c r="A698" s="105"/>
    </row>
    <row r="699" ht="15.75" customHeight="1">
      <c r="A699" s="105"/>
    </row>
    <row r="700" ht="15.75" customHeight="1">
      <c r="A700" s="105"/>
    </row>
    <row r="701" ht="15.75" customHeight="1">
      <c r="A701" s="105"/>
    </row>
    <row r="702" ht="15.75" customHeight="1">
      <c r="A702" s="105"/>
    </row>
    <row r="703" ht="15.75" customHeight="1">
      <c r="A703" s="105"/>
    </row>
    <row r="704" ht="15.75" customHeight="1">
      <c r="A704" s="105"/>
    </row>
    <row r="705" ht="15.75" customHeight="1">
      <c r="A705" s="105"/>
    </row>
    <row r="706" ht="15.75" customHeight="1">
      <c r="A706" s="105"/>
    </row>
    <row r="707" ht="15.75" customHeight="1">
      <c r="A707" s="105"/>
    </row>
    <row r="708" ht="15.75" customHeight="1">
      <c r="A708" s="105"/>
    </row>
    <row r="709" ht="15.75" customHeight="1">
      <c r="A709" s="105"/>
    </row>
    <row r="710" ht="15.75" customHeight="1">
      <c r="A710" s="105"/>
    </row>
    <row r="711" ht="15.75" customHeight="1">
      <c r="A711" s="105"/>
    </row>
    <row r="712" ht="15.75" customHeight="1">
      <c r="A712" s="105"/>
    </row>
    <row r="713" ht="15.75" customHeight="1">
      <c r="A713" s="105"/>
    </row>
    <row r="714" ht="15.75" customHeight="1">
      <c r="A714" s="105"/>
    </row>
    <row r="715" ht="15.75" customHeight="1">
      <c r="A715" s="105"/>
    </row>
    <row r="716" ht="15.75" customHeight="1">
      <c r="A716" s="105"/>
    </row>
    <row r="717" ht="15.75" customHeight="1">
      <c r="A717" s="105"/>
    </row>
    <row r="718" ht="15.75" customHeight="1">
      <c r="A718" s="105"/>
    </row>
    <row r="719" ht="15.75" customHeight="1">
      <c r="A719" s="105"/>
    </row>
    <row r="720" ht="15.75" customHeight="1">
      <c r="A720" s="105"/>
    </row>
    <row r="721" ht="15.75" customHeight="1">
      <c r="A721" s="105"/>
    </row>
    <row r="722" ht="15.75" customHeight="1">
      <c r="A722" s="105"/>
    </row>
    <row r="723" ht="15.75" customHeight="1">
      <c r="A723" s="105"/>
    </row>
    <row r="724" ht="15.75" customHeight="1">
      <c r="A724" s="105"/>
    </row>
    <row r="725" ht="15.75" customHeight="1">
      <c r="A725" s="105"/>
    </row>
    <row r="726" ht="15.75" customHeight="1">
      <c r="A726" s="105"/>
    </row>
    <row r="727" ht="15.75" customHeight="1">
      <c r="A727" s="105"/>
    </row>
    <row r="728" ht="15.75" customHeight="1">
      <c r="A728" s="105"/>
    </row>
    <row r="729" ht="15.75" customHeight="1">
      <c r="A729" s="105"/>
    </row>
    <row r="730" ht="15.75" customHeight="1">
      <c r="A730" s="105"/>
    </row>
    <row r="731" ht="15.75" customHeight="1">
      <c r="A731" s="105"/>
    </row>
    <row r="732" ht="15.75" customHeight="1">
      <c r="A732" s="105"/>
    </row>
    <row r="733" ht="15.75" customHeight="1">
      <c r="A733" s="105"/>
    </row>
    <row r="734" ht="15.75" customHeight="1">
      <c r="A734" s="105"/>
    </row>
    <row r="735" ht="15.75" customHeight="1">
      <c r="A735" s="105"/>
    </row>
    <row r="736" ht="15.75" customHeight="1">
      <c r="A736" s="105"/>
    </row>
    <row r="737" ht="15.75" customHeight="1">
      <c r="A737" s="105"/>
    </row>
    <row r="738" ht="15.75" customHeight="1">
      <c r="A738" s="105"/>
    </row>
    <row r="739" ht="15.75" customHeight="1">
      <c r="A739" s="105"/>
    </row>
    <row r="740" ht="15.75" customHeight="1">
      <c r="A740" s="105"/>
    </row>
    <row r="741" ht="15.75" customHeight="1">
      <c r="A741" s="105"/>
    </row>
    <row r="742" ht="15.75" customHeight="1">
      <c r="A742" s="105"/>
    </row>
    <row r="743" ht="15.75" customHeight="1">
      <c r="A743" s="105"/>
    </row>
    <row r="744" ht="15.75" customHeight="1">
      <c r="A744" s="105"/>
    </row>
    <row r="745" ht="15.75" customHeight="1">
      <c r="A745" s="105"/>
    </row>
    <row r="746" ht="15.75" customHeight="1">
      <c r="A746" s="105"/>
    </row>
    <row r="747" ht="15.75" customHeight="1">
      <c r="A747" s="105"/>
    </row>
    <row r="748" ht="15.75" customHeight="1">
      <c r="A748" s="105"/>
    </row>
    <row r="749" ht="15.75" customHeight="1">
      <c r="A749" s="105"/>
    </row>
    <row r="750" ht="15.75" customHeight="1">
      <c r="A750" s="105"/>
    </row>
    <row r="751" ht="15.75" customHeight="1">
      <c r="A751" s="105"/>
    </row>
    <row r="752" ht="15.75" customHeight="1">
      <c r="A752" s="105"/>
    </row>
    <row r="753" ht="15.75" customHeight="1">
      <c r="A753" s="105"/>
    </row>
    <row r="754" ht="15.75" customHeight="1">
      <c r="A754" s="105"/>
    </row>
    <row r="755" ht="15.75" customHeight="1">
      <c r="A755" s="105"/>
    </row>
    <row r="756" ht="15.75" customHeight="1">
      <c r="A756" s="105"/>
    </row>
    <row r="757" ht="15.75" customHeight="1">
      <c r="A757" s="105"/>
    </row>
    <row r="758" ht="15.75" customHeight="1">
      <c r="A758" s="105"/>
    </row>
    <row r="759" ht="15.75" customHeight="1">
      <c r="A759" s="105"/>
    </row>
    <row r="760" ht="15.75" customHeight="1">
      <c r="A760" s="105"/>
    </row>
    <row r="761" ht="15.75" customHeight="1">
      <c r="A761" s="105"/>
    </row>
    <row r="762" ht="15.75" customHeight="1">
      <c r="A762" s="105"/>
    </row>
    <row r="763" ht="15.75" customHeight="1">
      <c r="A763" s="105"/>
    </row>
    <row r="764" ht="15.75" customHeight="1">
      <c r="A764" s="105"/>
    </row>
    <row r="765" ht="15.75" customHeight="1">
      <c r="A765" s="105"/>
    </row>
    <row r="766" ht="15.75" customHeight="1">
      <c r="A766" s="105"/>
    </row>
    <row r="767" ht="15.75" customHeight="1">
      <c r="A767" s="105"/>
    </row>
    <row r="768" ht="15.75" customHeight="1">
      <c r="A768" s="105"/>
    </row>
    <row r="769" ht="15.75" customHeight="1">
      <c r="A769" s="105"/>
    </row>
    <row r="770" ht="15.75" customHeight="1">
      <c r="A770" s="105"/>
    </row>
    <row r="771" ht="15.75" customHeight="1">
      <c r="A771" s="105"/>
    </row>
    <row r="772" ht="15.75" customHeight="1">
      <c r="A772" s="105"/>
    </row>
    <row r="773" ht="15.75" customHeight="1">
      <c r="A773" s="105"/>
    </row>
    <row r="774" ht="15.75" customHeight="1">
      <c r="A774" s="105"/>
    </row>
    <row r="775" ht="15.75" customHeight="1">
      <c r="A775" s="105"/>
    </row>
    <row r="776" ht="15.75" customHeight="1">
      <c r="A776" s="105"/>
    </row>
    <row r="777" ht="15.75" customHeight="1">
      <c r="A777" s="105"/>
    </row>
    <row r="778" ht="15.75" customHeight="1">
      <c r="A778" s="105"/>
    </row>
    <row r="779" ht="15.75" customHeight="1">
      <c r="A779" s="105"/>
    </row>
    <row r="780" ht="15.75" customHeight="1">
      <c r="A780" s="105"/>
    </row>
    <row r="781" ht="15.75" customHeight="1">
      <c r="A781" s="105"/>
    </row>
    <row r="782" ht="15.75" customHeight="1">
      <c r="A782" s="105"/>
    </row>
    <row r="783" ht="15.75" customHeight="1">
      <c r="A783" s="105"/>
    </row>
    <row r="784" ht="15.75" customHeight="1">
      <c r="A784" s="105"/>
    </row>
    <row r="785" ht="15.75" customHeight="1">
      <c r="A785" s="105"/>
    </row>
    <row r="786" ht="15.75" customHeight="1">
      <c r="A786" s="105"/>
    </row>
    <row r="787" ht="15.75" customHeight="1">
      <c r="A787" s="105"/>
    </row>
    <row r="788" ht="15.75" customHeight="1">
      <c r="A788" s="105"/>
    </row>
    <row r="789" ht="15.75" customHeight="1">
      <c r="A789" s="105"/>
    </row>
    <row r="790" ht="15.75" customHeight="1">
      <c r="A790" s="105"/>
    </row>
    <row r="791" ht="15.75" customHeight="1">
      <c r="A791" s="105"/>
    </row>
    <row r="792" ht="15.75" customHeight="1">
      <c r="A792" s="105"/>
    </row>
    <row r="793" ht="15.75" customHeight="1">
      <c r="A793" s="105"/>
    </row>
    <row r="794" ht="15.75" customHeight="1">
      <c r="A794" s="105"/>
    </row>
    <row r="795" ht="15.75" customHeight="1">
      <c r="A795" s="105"/>
    </row>
    <row r="796" ht="15.75" customHeight="1">
      <c r="A796" s="105"/>
    </row>
    <row r="797" ht="15.75" customHeight="1">
      <c r="A797" s="105"/>
    </row>
    <row r="798" ht="15.75" customHeight="1">
      <c r="A798" s="105"/>
    </row>
    <row r="799" ht="15.75" customHeight="1">
      <c r="A799" s="105"/>
    </row>
    <row r="800" ht="15.75" customHeight="1">
      <c r="A800" s="105"/>
    </row>
    <row r="801" ht="15.75" customHeight="1">
      <c r="A801" s="105"/>
    </row>
    <row r="802" ht="15.75" customHeight="1">
      <c r="A802" s="105"/>
    </row>
    <row r="803" ht="15.75" customHeight="1">
      <c r="A803" s="105"/>
    </row>
    <row r="804" ht="15.75" customHeight="1">
      <c r="A804" s="105"/>
    </row>
    <row r="805" ht="15.75" customHeight="1">
      <c r="A805" s="105"/>
    </row>
    <row r="806" ht="15.75" customHeight="1">
      <c r="A806" s="105"/>
    </row>
    <row r="807" ht="15.75" customHeight="1">
      <c r="A807" s="105"/>
    </row>
    <row r="808" ht="15.75" customHeight="1">
      <c r="A808" s="105"/>
    </row>
    <row r="809" ht="15.75" customHeight="1">
      <c r="A809" s="105"/>
    </row>
    <row r="810" ht="15.75" customHeight="1">
      <c r="A810" s="105"/>
    </row>
    <row r="811" ht="15.75" customHeight="1">
      <c r="A811" s="105"/>
    </row>
    <row r="812" ht="15.75" customHeight="1">
      <c r="A812" s="105"/>
    </row>
    <row r="813" ht="15.75" customHeight="1">
      <c r="A813" s="105"/>
    </row>
    <row r="814" ht="15.75" customHeight="1">
      <c r="A814" s="105"/>
    </row>
    <row r="815" ht="15.75" customHeight="1">
      <c r="A815" s="105"/>
    </row>
    <row r="816" ht="15.75" customHeight="1">
      <c r="A816" s="105"/>
    </row>
    <row r="817" ht="15.75" customHeight="1">
      <c r="A817" s="105"/>
    </row>
    <row r="818" ht="15.75" customHeight="1">
      <c r="A818" s="105"/>
    </row>
    <row r="819" ht="15.75" customHeight="1">
      <c r="A819" s="105"/>
    </row>
    <row r="820" ht="15.75" customHeight="1">
      <c r="A820" s="105"/>
    </row>
    <row r="821" ht="15.75" customHeight="1">
      <c r="A821" s="105"/>
    </row>
    <row r="822" ht="15.75" customHeight="1">
      <c r="A822" s="105"/>
    </row>
    <row r="823" ht="15.75" customHeight="1">
      <c r="A823" s="105"/>
    </row>
    <row r="824" ht="15.75" customHeight="1">
      <c r="A824" s="105"/>
    </row>
    <row r="825" ht="15.75" customHeight="1">
      <c r="A825" s="105"/>
    </row>
    <row r="826" ht="15.75" customHeight="1">
      <c r="A826" s="105"/>
    </row>
    <row r="827" ht="15.75" customHeight="1">
      <c r="A827" s="105"/>
    </row>
    <row r="828" ht="15.75" customHeight="1">
      <c r="A828" s="105"/>
    </row>
    <row r="829" ht="15.75" customHeight="1">
      <c r="A829" s="105"/>
    </row>
    <row r="830" ht="15.75" customHeight="1">
      <c r="A830" s="105"/>
    </row>
    <row r="831" ht="15.75" customHeight="1">
      <c r="A831" s="105"/>
    </row>
    <row r="832" ht="15.75" customHeight="1">
      <c r="A832" s="105"/>
    </row>
    <row r="833" ht="15.75" customHeight="1">
      <c r="A833" s="105"/>
    </row>
    <row r="834" ht="15.75" customHeight="1">
      <c r="A834" s="105"/>
    </row>
    <row r="835" ht="15.75" customHeight="1">
      <c r="A835" s="105"/>
    </row>
    <row r="836" ht="15.75" customHeight="1">
      <c r="A836" s="105"/>
    </row>
    <row r="837" ht="15.75" customHeight="1">
      <c r="A837" s="105"/>
    </row>
    <row r="838" ht="15.75" customHeight="1">
      <c r="A838" s="105"/>
    </row>
    <row r="839" ht="15.75" customHeight="1">
      <c r="A839" s="105"/>
    </row>
    <row r="840" ht="15.75" customHeight="1">
      <c r="A840" s="105"/>
    </row>
    <row r="841" ht="15.75" customHeight="1">
      <c r="A841" s="105"/>
    </row>
    <row r="842" ht="15.75" customHeight="1">
      <c r="A842" s="105"/>
    </row>
    <row r="843" ht="15.75" customHeight="1">
      <c r="A843" s="105"/>
    </row>
    <row r="844" ht="15.75" customHeight="1">
      <c r="A844" s="105"/>
    </row>
    <row r="845" ht="15.75" customHeight="1">
      <c r="A845" s="105"/>
    </row>
    <row r="846" ht="15.75" customHeight="1">
      <c r="A846" s="105"/>
    </row>
    <row r="847" ht="15.75" customHeight="1">
      <c r="A847" s="105"/>
    </row>
    <row r="848" ht="15.75" customHeight="1">
      <c r="A848" s="105"/>
    </row>
    <row r="849" ht="15.75" customHeight="1">
      <c r="A849" s="105"/>
    </row>
    <row r="850" ht="15.75" customHeight="1">
      <c r="A850" s="105"/>
    </row>
    <row r="851" ht="15.75" customHeight="1">
      <c r="A851" s="105"/>
    </row>
    <row r="852" ht="15.75" customHeight="1">
      <c r="A852" s="105"/>
    </row>
    <row r="853" ht="15.75" customHeight="1">
      <c r="A853" s="105"/>
    </row>
    <row r="854" ht="15.75" customHeight="1">
      <c r="A854" s="105"/>
    </row>
    <row r="855" ht="15.75" customHeight="1">
      <c r="A855" s="105"/>
    </row>
    <row r="856" ht="15.75" customHeight="1">
      <c r="A856" s="105"/>
    </row>
    <row r="857" ht="15.75" customHeight="1">
      <c r="A857" s="105"/>
    </row>
    <row r="858" ht="15.75" customHeight="1">
      <c r="A858" s="105"/>
    </row>
    <row r="859" ht="15.75" customHeight="1">
      <c r="A859" s="105"/>
    </row>
    <row r="860" ht="15.75" customHeight="1">
      <c r="A860" s="105"/>
    </row>
    <row r="861" ht="15.75" customHeight="1">
      <c r="A861" s="105"/>
    </row>
    <row r="862" ht="15.75" customHeight="1">
      <c r="A862" s="105"/>
    </row>
    <row r="863" ht="15.75" customHeight="1">
      <c r="A863" s="105"/>
    </row>
    <row r="864" ht="15.75" customHeight="1">
      <c r="A864" s="105"/>
    </row>
    <row r="865" ht="15.75" customHeight="1">
      <c r="A865" s="105"/>
    </row>
    <row r="866" ht="15.75" customHeight="1">
      <c r="A866" s="105"/>
    </row>
    <row r="867" ht="15.75" customHeight="1">
      <c r="A867" s="105"/>
    </row>
    <row r="868" ht="15.75" customHeight="1">
      <c r="A868" s="105"/>
    </row>
    <row r="869" ht="15.75" customHeight="1">
      <c r="A869" s="105"/>
    </row>
    <row r="870" ht="15.75" customHeight="1">
      <c r="A870" s="105"/>
    </row>
    <row r="871" ht="15.75" customHeight="1">
      <c r="A871" s="105"/>
    </row>
    <row r="872" ht="15.75" customHeight="1">
      <c r="A872" s="105"/>
    </row>
    <row r="873" ht="15.75" customHeight="1">
      <c r="A873" s="105"/>
    </row>
    <row r="874" ht="15.75" customHeight="1">
      <c r="A874" s="105"/>
    </row>
    <row r="875" ht="15.75" customHeight="1">
      <c r="A875" s="105"/>
    </row>
    <row r="876" ht="15.75" customHeight="1">
      <c r="A876" s="105"/>
    </row>
    <row r="877" ht="15.75" customHeight="1">
      <c r="A877" s="105"/>
    </row>
    <row r="878" ht="15.75" customHeight="1">
      <c r="A878" s="105"/>
    </row>
    <row r="879" ht="15.75" customHeight="1">
      <c r="A879" s="105"/>
    </row>
    <row r="880" ht="15.75" customHeight="1">
      <c r="A880" s="105"/>
    </row>
    <row r="881" ht="15.75" customHeight="1">
      <c r="A881" s="105"/>
    </row>
    <row r="882" ht="15.75" customHeight="1">
      <c r="A882" s="105"/>
    </row>
    <row r="883" ht="15.75" customHeight="1">
      <c r="A883" s="105"/>
    </row>
    <row r="884" ht="15.75" customHeight="1">
      <c r="A884" s="105"/>
    </row>
    <row r="885" ht="15.75" customHeight="1">
      <c r="A885" s="105"/>
    </row>
    <row r="886" ht="15.75" customHeight="1">
      <c r="A886" s="105"/>
    </row>
    <row r="887" ht="15.75" customHeight="1">
      <c r="A887" s="105"/>
    </row>
    <row r="888" ht="15.75" customHeight="1">
      <c r="A888" s="105"/>
    </row>
    <row r="889" ht="15.75" customHeight="1">
      <c r="A889" s="105"/>
    </row>
    <row r="890" ht="15.75" customHeight="1">
      <c r="A890" s="105"/>
    </row>
    <row r="891" ht="15.75" customHeight="1">
      <c r="A891" s="105"/>
    </row>
    <row r="892" ht="15.75" customHeight="1">
      <c r="A892" s="105"/>
    </row>
    <row r="893" ht="15.75" customHeight="1">
      <c r="A893" s="105"/>
    </row>
    <row r="894" ht="15.75" customHeight="1">
      <c r="A894" s="105"/>
    </row>
    <row r="895" ht="15.75" customHeight="1">
      <c r="A895" s="105"/>
    </row>
    <row r="896" ht="15.75" customHeight="1">
      <c r="A896" s="105"/>
    </row>
    <row r="897" ht="15.75" customHeight="1">
      <c r="A897" s="105"/>
    </row>
    <row r="898" ht="15.75" customHeight="1">
      <c r="A898" s="105"/>
    </row>
    <row r="899" ht="15.75" customHeight="1">
      <c r="A899" s="105"/>
    </row>
    <row r="900" ht="15.75" customHeight="1">
      <c r="A900" s="105"/>
    </row>
    <row r="901" ht="15.75" customHeight="1">
      <c r="A901" s="105"/>
    </row>
    <row r="902" ht="15.75" customHeight="1">
      <c r="A902" s="105"/>
    </row>
    <row r="903" ht="15.75" customHeight="1">
      <c r="A903" s="105"/>
    </row>
    <row r="904" ht="15.75" customHeight="1">
      <c r="A904" s="105"/>
    </row>
    <row r="905" ht="15.75" customHeight="1">
      <c r="A905" s="105"/>
    </row>
    <row r="906" ht="15.75" customHeight="1">
      <c r="A906" s="105"/>
    </row>
    <row r="907" ht="15.75" customHeight="1">
      <c r="A907" s="105"/>
    </row>
    <row r="908" ht="15.75" customHeight="1">
      <c r="A908" s="105"/>
    </row>
    <row r="909" ht="15.75" customHeight="1">
      <c r="A909" s="105"/>
    </row>
    <row r="910" ht="15.75" customHeight="1">
      <c r="A910" s="105"/>
    </row>
    <row r="911" ht="15.75" customHeight="1">
      <c r="A911" s="105"/>
    </row>
    <row r="912" ht="15.75" customHeight="1">
      <c r="A912" s="105"/>
    </row>
    <row r="913" ht="15.75" customHeight="1">
      <c r="A913" s="105"/>
    </row>
    <row r="914" ht="15.75" customHeight="1">
      <c r="A914" s="105"/>
    </row>
    <row r="915" ht="15.75" customHeight="1">
      <c r="A915" s="105"/>
    </row>
    <row r="916" ht="15.75" customHeight="1">
      <c r="A916" s="105"/>
    </row>
    <row r="917" ht="15.75" customHeight="1">
      <c r="A917" s="105"/>
    </row>
    <row r="918" ht="15.75" customHeight="1">
      <c r="A918" s="105"/>
    </row>
    <row r="919" ht="15.75" customHeight="1">
      <c r="A919" s="105"/>
    </row>
    <row r="920" ht="15.75" customHeight="1">
      <c r="A920" s="105"/>
    </row>
    <row r="921" ht="15.75" customHeight="1">
      <c r="A921" s="105"/>
    </row>
    <row r="922" ht="15.75" customHeight="1">
      <c r="A922" s="105"/>
    </row>
    <row r="923" ht="15.75" customHeight="1">
      <c r="A923" s="105"/>
    </row>
    <row r="924" ht="15.75" customHeight="1">
      <c r="A924" s="105"/>
    </row>
    <row r="925" ht="15.75" customHeight="1">
      <c r="A925" s="105"/>
    </row>
    <row r="926" ht="15.75" customHeight="1">
      <c r="A926" s="105"/>
    </row>
    <row r="927" ht="15.75" customHeight="1">
      <c r="A927" s="105"/>
    </row>
    <row r="928" ht="15.75" customHeight="1">
      <c r="A928" s="105"/>
    </row>
    <row r="929" ht="15.75" customHeight="1">
      <c r="A929" s="105"/>
    </row>
    <row r="930" ht="15.75" customHeight="1">
      <c r="A930" s="105"/>
    </row>
    <row r="931" ht="15.75" customHeight="1">
      <c r="A931" s="105"/>
    </row>
    <row r="932" ht="15.75" customHeight="1">
      <c r="A932" s="105"/>
    </row>
    <row r="933" ht="15.75" customHeight="1">
      <c r="A933" s="105"/>
    </row>
    <row r="934" ht="15.75" customHeight="1">
      <c r="A934" s="105"/>
    </row>
    <row r="935" ht="15.75" customHeight="1">
      <c r="A935" s="105"/>
    </row>
    <row r="936" ht="15.75" customHeight="1">
      <c r="A936" s="105"/>
    </row>
    <row r="937" ht="15.75" customHeight="1">
      <c r="A937" s="105"/>
    </row>
    <row r="938" ht="15.75" customHeight="1">
      <c r="A938" s="105"/>
    </row>
    <row r="939" ht="15.75" customHeight="1">
      <c r="A939" s="105"/>
    </row>
    <row r="940" ht="15.75" customHeight="1">
      <c r="A940" s="105"/>
    </row>
    <row r="941" ht="15.75" customHeight="1">
      <c r="A941" s="105"/>
    </row>
    <row r="942" ht="15.75" customHeight="1">
      <c r="A942" s="105"/>
    </row>
    <row r="943" ht="15.75" customHeight="1">
      <c r="A943" s="105"/>
    </row>
    <row r="944" ht="15.75" customHeight="1">
      <c r="A944" s="105"/>
    </row>
    <row r="945" ht="15.75" customHeight="1">
      <c r="A945" s="105"/>
    </row>
    <row r="946" ht="15.75" customHeight="1">
      <c r="A946" s="105"/>
    </row>
    <row r="947" ht="15.75" customHeight="1">
      <c r="A947" s="105"/>
    </row>
    <row r="948" ht="15.75" customHeight="1">
      <c r="A948" s="105"/>
    </row>
    <row r="949" ht="15.75" customHeight="1">
      <c r="A949" s="105"/>
    </row>
    <row r="950" ht="15.75" customHeight="1">
      <c r="A950" s="105"/>
    </row>
    <row r="951" ht="15.75" customHeight="1">
      <c r="A951" s="105"/>
    </row>
    <row r="952" ht="15.75" customHeight="1">
      <c r="A952" s="105"/>
    </row>
    <row r="953" ht="15.75" customHeight="1">
      <c r="A953" s="105"/>
    </row>
    <row r="954" ht="15.75" customHeight="1">
      <c r="A954" s="105"/>
    </row>
    <row r="955" ht="15.75" customHeight="1">
      <c r="A955" s="105"/>
    </row>
    <row r="956" ht="15.75" customHeight="1">
      <c r="A956" s="105"/>
    </row>
    <row r="957" ht="15.75" customHeight="1">
      <c r="A957" s="105"/>
    </row>
    <row r="958" ht="15.75" customHeight="1">
      <c r="A958" s="105"/>
    </row>
    <row r="959" ht="15.75" customHeight="1">
      <c r="A959" s="105"/>
    </row>
    <row r="960" ht="15.75" customHeight="1">
      <c r="A960" s="105"/>
    </row>
    <row r="961" ht="15.75" customHeight="1">
      <c r="A961" s="105"/>
    </row>
    <row r="962" ht="15.75" customHeight="1">
      <c r="A962" s="105"/>
    </row>
    <row r="963" ht="15.75" customHeight="1">
      <c r="A963" s="105"/>
    </row>
    <row r="964" ht="15.75" customHeight="1">
      <c r="A964" s="105"/>
    </row>
    <row r="965" ht="15.75" customHeight="1">
      <c r="A965" s="105"/>
    </row>
    <row r="966" ht="15.75" customHeight="1">
      <c r="A966" s="105"/>
    </row>
    <row r="967" ht="15.75" customHeight="1">
      <c r="A967" s="105"/>
    </row>
    <row r="968" ht="15.75" customHeight="1">
      <c r="A968" s="105"/>
    </row>
    <row r="969" ht="15.75" customHeight="1">
      <c r="A969" s="105"/>
    </row>
    <row r="970" ht="15.75" customHeight="1">
      <c r="A970" s="105"/>
    </row>
    <row r="971" ht="15.75" customHeight="1">
      <c r="A971" s="105"/>
    </row>
    <row r="972" ht="15.75" customHeight="1">
      <c r="A972" s="105"/>
    </row>
    <row r="973" ht="15.75" customHeight="1">
      <c r="A973" s="105"/>
    </row>
    <row r="974" ht="15.75" customHeight="1">
      <c r="A974" s="105"/>
    </row>
    <row r="975" ht="15.75" customHeight="1">
      <c r="A975" s="105"/>
    </row>
    <row r="976" ht="15.75" customHeight="1">
      <c r="A976" s="105"/>
    </row>
    <row r="977" ht="15.75" customHeight="1">
      <c r="A977" s="105"/>
    </row>
    <row r="978" ht="15.75" customHeight="1">
      <c r="A978" s="105"/>
    </row>
    <row r="979" ht="15.75" customHeight="1">
      <c r="A979" s="105"/>
    </row>
    <row r="980" ht="15.75" customHeight="1">
      <c r="A980" s="105"/>
    </row>
    <row r="981" ht="15.75" customHeight="1">
      <c r="A981" s="105"/>
    </row>
    <row r="982" ht="15.75" customHeight="1">
      <c r="A982" s="105"/>
    </row>
    <row r="983" ht="15.75" customHeight="1">
      <c r="A983" s="105"/>
    </row>
    <row r="984" ht="15.75" customHeight="1">
      <c r="A984" s="105"/>
    </row>
    <row r="985" ht="15.75" customHeight="1">
      <c r="A985" s="105"/>
    </row>
    <row r="986" ht="15.75" customHeight="1">
      <c r="A986" s="105"/>
    </row>
    <row r="987" ht="15.75" customHeight="1">
      <c r="A987" s="105"/>
    </row>
    <row r="988" ht="15.75" customHeight="1">
      <c r="A988" s="105"/>
    </row>
    <row r="989" ht="15.75" customHeight="1">
      <c r="A989" s="105"/>
    </row>
    <row r="990" ht="15.75" customHeight="1">
      <c r="A990" s="105"/>
    </row>
    <row r="991" ht="15.75" customHeight="1">
      <c r="A991" s="105"/>
    </row>
    <row r="992" ht="15.75" customHeight="1">
      <c r="A992" s="105"/>
    </row>
    <row r="993" ht="15.75" customHeight="1">
      <c r="A993" s="105"/>
    </row>
    <row r="994" ht="15.75" customHeight="1">
      <c r="A994" s="105"/>
    </row>
    <row r="995" ht="15.75" customHeight="1">
      <c r="A995" s="105"/>
    </row>
    <row r="996" ht="15.75" customHeight="1">
      <c r="A996" s="105"/>
    </row>
    <row r="997" ht="15.75" customHeight="1">
      <c r="A997" s="105"/>
    </row>
    <row r="998" ht="15.75" customHeight="1">
      <c r="A998" s="105"/>
    </row>
    <row r="999" ht="15.75" customHeight="1">
      <c r="A999" s="105"/>
    </row>
    <row r="1000" ht="15.75" customHeight="1">
      <c r="A1000" s="105"/>
    </row>
  </sheetData>
  <printOptions/>
  <pageMargins bottom="0.75" footer="0.0" header="0.0" left="0.7" right="0.7" top="0.75"/>
  <pageSetup orientation="landscape"/>
  <drawing r:id="rId1"/>
</worksheet>
</file>