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Guidelines, Ref &amp; Assumptions" sheetId="2" r:id="rId5"/>
    <sheet state="visible" name="City Status" sheetId="3" r:id="rId6"/>
    <sheet state="visible" name="GDP Reference" sheetId="4" r:id="rId7"/>
    <sheet state="visible" name="agriculture and manufacturing c" sheetId="5" r:id="rId8"/>
    <sheet state="visible" name="GDP Database" sheetId="6" r:id="rId9"/>
    <sheet state="visible" name="Sheet7" sheetId="7" r:id="rId10"/>
  </sheets>
  <definedNames>
    <definedName hidden="1" localSheetId="4" name="_xlnm._FilterDatabase">'agriculture and manufacturing c'!$A$1:$D$199</definedName>
    <definedName hidden="1" localSheetId="6" name="_xlnm._FilterDatabase">Sheet7!$A$2:$B$200</definedName>
    <definedName hidden="1" localSheetId="0" name="_xlnm._FilterDatabase">'Data Collection'!$A$1:$BV$205</definedName>
  </definedNames>
  <calcPr/>
</workbook>
</file>

<file path=xl/sharedStrings.xml><?xml version="1.0" encoding="utf-8"?>
<sst xmlns="http://schemas.openxmlformats.org/spreadsheetml/2006/main" count="2647" uniqueCount="635">
  <si>
    <t>CHECK</t>
  </si>
  <si>
    <t>DEMOGRAPHIC</t>
  </si>
  <si>
    <t>SOCIAL</t>
  </si>
  <si>
    <t>DATA POINTS</t>
  </si>
  <si>
    <t>FLOW OF TASK</t>
  </si>
  <si>
    <t>OWNER</t>
  </si>
  <si>
    <t>% GDP Contribution</t>
  </si>
  <si>
    <t>ASSUMPTION</t>
  </si>
  <si>
    <t>OWNERSHIP</t>
  </si>
  <si>
    <t>REFERENCE</t>
  </si>
  <si>
    <t>Check Demographic</t>
  </si>
  <si>
    <t>STATUS</t>
  </si>
  <si>
    <t>VALIDATION</t>
  </si>
  <si>
    <t>VALIDATOR</t>
  </si>
  <si>
    <t>COMMENTS</t>
  </si>
  <si>
    <t>Check Social</t>
  </si>
  <si>
    <t>REGION SELECTION</t>
  </si>
  <si>
    <t>HARDIK SOMANI</t>
  </si>
  <si>
    <t>City</t>
  </si>
  <si>
    <t>WARD LEVEL SEGREGATION</t>
  </si>
  <si>
    <t>MAP</t>
  </si>
  <si>
    <t>POONAM DHOOT</t>
  </si>
  <si>
    <t>DATA COLLECTION</t>
  </si>
  <si>
    <t>TEAM</t>
  </si>
  <si>
    <t>ADVISORS</t>
  </si>
  <si>
    <t>INPUT FORMAT</t>
  </si>
  <si>
    <t>SANCHITA DEVI</t>
  </si>
  <si>
    <t>PRESENTATION</t>
  </si>
  <si>
    <t>KUNAL KUMAR</t>
  </si>
  <si>
    <t>Zone</t>
  </si>
  <si>
    <t>Ward</t>
  </si>
  <si>
    <t>Area</t>
  </si>
  <si>
    <t>Population</t>
  </si>
  <si>
    <t>Density per square kilometer</t>
  </si>
  <si>
    <t>Senior citizen %</t>
  </si>
  <si>
    <t>No of cases</t>
  </si>
  <si>
    <t>Educational institutes</t>
  </si>
  <si>
    <t>Hospitals</t>
  </si>
  <si>
    <t>Supermarts/malls</t>
  </si>
  <si>
    <t>Type</t>
  </si>
  <si>
    <t>Number of Households</t>
  </si>
  <si>
    <t>Number of Notified Households</t>
  </si>
  <si>
    <t>No. of household with water connection inside the house</t>
  </si>
  <si>
    <t>Total number of water connections</t>
  </si>
  <si>
    <t>No of households having private washroom</t>
  </si>
  <si>
    <t>Density of retail store</t>
  </si>
  <si>
    <t>Per capita income</t>
  </si>
  <si>
    <t>Labour settlements in the region</t>
  </si>
  <si>
    <t>Migrant Population %</t>
  </si>
  <si>
    <t>Gender Ratio</t>
  </si>
  <si>
    <t>Domestic Violence %</t>
  </si>
  <si>
    <t>Internet Penetration %</t>
  </si>
  <si>
    <t>Police to Population Ratio per 1000</t>
  </si>
  <si>
    <t>Number of Kirana Shops</t>
  </si>
  <si>
    <t>Number of Pharmacies</t>
  </si>
  <si>
    <t>Number of Liquor Stores</t>
  </si>
  <si>
    <t>Wards</t>
  </si>
  <si>
    <t>Type (Rural, Urban, Semi-Urban)</t>
  </si>
  <si>
    <t>Estimates of Alcoholism % in Population</t>
  </si>
  <si>
    <t>% Unemployed(55%)</t>
  </si>
  <si>
    <t>DEMOGRAPHICS</t>
  </si>
  <si>
    <t>Age Group Children %</t>
  </si>
  <si>
    <t>Literacy Rate</t>
  </si>
  <si>
    <t xml:space="preserve">       Area (in sq.km.)</t>
  </si>
  <si>
    <t>Slum percentage</t>
  </si>
  <si>
    <t>Agriculture and Food</t>
  </si>
  <si>
    <t>Manufacturing</t>
  </si>
  <si>
    <t>Mining</t>
  </si>
  <si>
    <t>Electricity Gas Water</t>
  </si>
  <si>
    <t>Construction</t>
  </si>
  <si>
    <t>Trade Hotels Restaurants</t>
  </si>
  <si>
    <t>Transport Storage Communication</t>
  </si>
  <si>
    <t>Financing Real Estate Business Services</t>
  </si>
  <si>
    <t>Population (in fig)</t>
  </si>
  <si>
    <t>Community Social Public Admin</t>
  </si>
  <si>
    <t>Density per square kilometer (in fig)</t>
  </si>
  <si>
    <t>Senior citizen (in %)</t>
  </si>
  <si>
    <t>No of cases (in fig)</t>
  </si>
  <si>
    <t>Educational Institutes (in fig)</t>
  </si>
  <si>
    <t>Hospitals (in fig)</t>
  </si>
  <si>
    <t>Supermarts/malls (in fig)</t>
  </si>
  <si>
    <t>Commercial Complexes (in fig)</t>
  </si>
  <si>
    <t>GDP CONTRIBUTION (IN %)</t>
  </si>
  <si>
    <t>Divided GDP wardwise by population proportion with sector wise contrib already available.</t>
  </si>
  <si>
    <r>
      <rPr>
        <color rgb="FF1155CC"/>
        <u/>
      </rPr>
      <t>http://des.kar.nic.in/docs/sip/State%20and%20District%20Domestic%20Product%20of%20Kar%2014-15.pdf</t>
    </r>
    <r>
      <rPr>
        <color rgb="FF000000"/>
      </rPr>
      <t xml:space="preserve">   Pages 180,181</t>
    </r>
  </si>
  <si>
    <t>BBMP</t>
  </si>
  <si>
    <t>Yelahanka</t>
  </si>
  <si>
    <t>Ward 1</t>
  </si>
  <si>
    <t>Rural</t>
  </si>
  <si>
    <t>Bangalore North</t>
  </si>
  <si>
    <t>https://inc42.com/buzz/internet-users-india-mumbai-tops-charts-bangalore/</t>
  </si>
  <si>
    <t>Approximation</t>
  </si>
  <si>
    <t>https://bengaluru.citizenmatters.in/how-much-does-bengaluru-drink-liquor-beer-45184</t>
  </si>
  <si>
    <t>Media</t>
  </si>
  <si>
    <t>Government</t>
  </si>
  <si>
    <t>Ward 2</t>
  </si>
  <si>
    <t>Semi Urban</t>
  </si>
  <si>
    <t>Kopal</t>
  </si>
  <si>
    <t xml:space="preserve">A household is assumed to have 4.5 members on an average </t>
  </si>
  <si>
    <t>Source has percentage/100 zone wise, the percentage/100 is multiplied by number of households and rounded to get the required figure</t>
  </si>
  <si>
    <t>https://censusindia.gov.in/2011census/dchb/2918_PART_B_DCHB_BANGALORE.pdf</t>
  </si>
  <si>
    <t>Not to be done</t>
  </si>
  <si>
    <t>Ward 3</t>
  </si>
  <si>
    <t>Number of Kirana Stores/Area of ward</t>
  </si>
  <si>
    <t>Migrant Population</t>
  </si>
  <si>
    <t>Rutuja</t>
  </si>
  <si>
    <t>https://en.wikipedia.org/wiki/Bangalore_City_Police</t>
  </si>
  <si>
    <t>Qaif</t>
  </si>
  <si>
    <t>Ward 4</t>
  </si>
  <si>
    <t>VALIDATION GUIDELINES</t>
  </si>
  <si>
    <t>Assumptions</t>
  </si>
  <si>
    <t>References</t>
  </si>
  <si>
    <t>Ward 5</t>
  </si>
  <si>
    <t>Extrapolation</t>
  </si>
  <si>
    <t>Ward 6</t>
  </si>
  <si>
    <t>Bengaluru</t>
  </si>
  <si>
    <t>Ward 7</t>
  </si>
  <si>
    <t>Sector wise GDDP for 2012-13 At Current Prices</t>
  </si>
  <si>
    <t>Agriculture Fishing forestry</t>
  </si>
  <si>
    <t>Manufacturing (MFG.) (9+10)</t>
  </si>
  <si>
    <t>Mining &amp; Quarrying</t>
  </si>
  <si>
    <t>Electricity, Gas &amp; W.supply</t>
  </si>
  <si>
    <t>Constru- ction</t>
  </si>
  <si>
    <t>Trade,Hotels &amp; Resta- urants</t>
  </si>
  <si>
    <t>Transport storage and communication</t>
  </si>
  <si>
    <t>Financial Real and other combined</t>
  </si>
  <si>
    <t>Public Adminis- tration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</si>
  <si>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</si>
  <si>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</si>
  <si>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</si>
  <si>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</si>
  <si>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</si>
  <si>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</si>
  <si>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</si>
  <si>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</si>
  <si>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</si>
  <si>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</si>
  <si>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</si>
  <si>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</si>
  <si>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</si>
  <si>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</si>
  <si>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</si>
  <si>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</si>
  <si>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</si>
  <si>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</si>
  <si>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</si>
  <si>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27</t>
  </si>
  <si>
    <t>Ward 28</t>
  </si>
  <si>
    <t>Ward 29</t>
  </si>
  <si>
    <t>Ward 30</t>
  </si>
  <si>
    <t>Ward 31</t>
  </si>
  <si>
    <t>Ward 32</t>
  </si>
  <si>
    <t>Ward 33</t>
  </si>
  <si>
    <t>Ward 34</t>
  </si>
  <si>
    <t>Ward 35</t>
  </si>
  <si>
    <t>Ward 36</t>
  </si>
  <si>
    <t>Ward 37</t>
  </si>
  <si>
    <t>Ward 38</t>
  </si>
  <si>
    <t>Ward 39</t>
  </si>
  <si>
    <t>Ward 40</t>
  </si>
  <si>
    <t>Dasarahalli</t>
  </si>
  <si>
    <t>Ward 41</t>
  </si>
  <si>
    <t>Ward 42</t>
  </si>
  <si>
    <t>Ward 43</t>
  </si>
  <si>
    <t>Ward 44</t>
  </si>
  <si>
    <t>Ward 45</t>
  </si>
  <si>
    <t>Ward 46</t>
  </si>
  <si>
    <t>Urban</t>
  </si>
  <si>
    <t>Ward 47</t>
  </si>
  <si>
    <t>Ward 48</t>
  </si>
  <si>
    <t>Ward 49</t>
  </si>
  <si>
    <t>Ward 50</t>
  </si>
  <si>
    <t>Ward 51</t>
  </si>
  <si>
    <t>Ward 52</t>
  </si>
  <si>
    <t>Ward 53</t>
  </si>
  <si>
    <t>Ward 54</t>
  </si>
  <si>
    <t>Ward 55</t>
  </si>
  <si>
    <t>Ward 56</t>
  </si>
  <si>
    <t>Ward 57</t>
  </si>
  <si>
    <t>Ward 58</t>
  </si>
  <si>
    <t>Ward 59</t>
  </si>
  <si>
    <t>Ward 60</t>
  </si>
  <si>
    <t>Ward 61</t>
  </si>
  <si>
    <t>Ward 62</t>
  </si>
  <si>
    <t>Ward 63</t>
  </si>
  <si>
    <t>Ward 64</t>
  </si>
  <si>
    <t>Ward 65</t>
  </si>
  <si>
    <t>Rajarajeswari Nagar</t>
  </si>
  <si>
    <t>Ward 66</t>
  </si>
  <si>
    <t>Ward 67</t>
  </si>
  <si>
    <t>Anekal</t>
  </si>
  <si>
    <t>Ward 68</t>
  </si>
  <si>
    <t>Ward 69</t>
  </si>
  <si>
    <t>Ward 70</t>
  </si>
  <si>
    <t>Ward 71</t>
  </si>
  <si>
    <t>Ward 72</t>
  </si>
  <si>
    <t>Ward 73</t>
  </si>
  <si>
    <t>Ward 74</t>
  </si>
  <si>
    <t>Ward 75</t>
  </si>
  <si>
    <t>Ward 76</t>
  </si>
  <si>
    <t>Ward 77</t>
  </si>
  <si>
    <t>Ward 78</t>
  </si>
  <si>
    <t>Ward 79</t>
  </si>
  <si>
    <t>Ward 80</t>
  </si>
  <si>
    <t>Ward 81</t>
  </si>
  <si>
    <t>East</t>
  </si>
  <si>
    <t>Ward 82</t>
  </si>
  <si>
    <t>Ward 83</t>
  </si>
  <si>
    <t>Ward 84</t>
  </si>
  <si>
    <t>Ward 85</t>
  </si>
  <si>
    <t>Ward 86</t>
  </si>
  <si>
    <t>Ward 87</t>
  </si>
  <si>
    <t>Ward 88</t>
  </si>
  <si>
    <t>Ward 89</t>
  </si>
  <si>
    <t>Ward 90</t>
  </si>
  <si>
    <t>Ward 91</t>
  </si>
  <si>
    <t>Ward 92</t>
  </si>
  <si>
    <t>Ward 93</t>
  </si>
  <si>
    <t>Ward 94</t>
  </si>
  <si>
    <t>Ward 95</t>
  </si>
  <si>
    <t>Ward 96</t>
  </si>
  <si>
    <t>Ward 97</t>
  </si>
  <si>
    <t>Ward 98</t>
  </si>
  <si>
    <t>Ward 99</t>
  </si>
  <si>
    <t>Ward 100</t>
  </si>
  <si>
    <t>Ward 101</t>
  </si>
  <si>
    <t>Ward 102</t>
  </si>
  <si>
    <t>Ward 103</t>
  </si>
  <si>
    <t>Ward 104</t>
  </si>
  <si>
    <t>Ward 105</t>
  </si>
  <si>
    <t>Ward 106</t>
  </si>
  <si>
    <t>Ward 107</t>
  </si>
  <si>
    <t>Ward 108</t>
  </si>
  <si>
    <t>Ward 109</t>
  </si>
  <si>
    <t>Ward 110</t>
  </si>
  <si>
    <t>Ward 111</t>
  </si>
  <si>
    <t>Ward 112</t>
  </si>
  <si>
    <t>Ward 113</t>
  </si>
  <si>
    <t>Ward 114</t>
  </si>
  <si>
    <t>Ward 115</t>
  </si>
  <si>
    <t>Ward 116</t>
  </si>
  <si>
    <t>Ward 117</t>
  </si>
  <si>
    <t>Ward 118</t>
  </si>
  <si>
    <t>Ward 119</t>
  </si>
  <si>
    <t>Ward 120</t>
  </si>
  <si>
    <t>Ward 121</t>
  </si>
  <si>
    <t>Ward 122</t>
  </si>
  <si>
    <t>Ward 123</t>
  </si>
  <si>
    <t>Ward 124</t>
  </si>
  <si>
    <t>Ward 125</t>
  </si>
  <si>
    <t>Ward 126</t>
  </si>
  <si>
    <t>Ward 127</t>
  </si>
  <si>
    <t>Ward 128</t>
  </si>
  <si>
    <t>Ward 129</t>
  </si>
  <si>
    <t>Bengaluru East</t>
  </si>
  <si>
    <t>Ward 130</t>
  </si>
  <si>
    <t>Ward 131</t>
  </si>
  <si>
    <t>Ward 132</t>
  </si>
  <si>
    <t>Ward 133</t>
  </si>
  <si>
    <t>Ward 134</t>
  </si>
  <si>
    <t>Ward 135</t>
  </si>
  <si>
    <t>Ward 136</t>
  </si>
  <si>
    <t>Ward 137</t>
  </si>
  <si>
    <t>Ward 138</t>
  </si>
  <si>
    <t>Ward 139</t>
  </si>
  <si>
    <t>Ward 140</t>
  </si>
  <si>
    <t>Ward 141</t>
  </si>
  <si>
    <t>Ward 142</t>
  </si>
  <si>
    <t>Ward 143</t>
  </si>
  <si>
    <t>Ward 144</t>
  </si>
  <si>
    <t>Ward 145</t>
  </si>
  <si>
    <t>Ward 146</t>
  </si>
  <si>
    <t>Ward 147</t>
  </si>
  <si>
    <t>Ward 148</t>
  </si>
  <si>
    <t>Ward 149</t>
  </si>
  <si>
    <t>Ward 150</t>
  </si>
  <si>
    <t>Ward 151</t>
  </si>
  <si>
    <t>Mahadevapura</t>
  </si>
  <si>
    <t>Ward 152</t>
  </si>
  <si>
    <t>Ward 153</t>
  </si>
  <si>
    <t>Ward 154</t>
  </si>
  <si>
    <t>Ward 155</t>
  </si>
  <si>
    <t>Ward 156</t>
  </si>
  <si>
    <t>Ward 157</t>
  </si>
  <si>
    <t>Ward 158</t>
  </si>
  <si>
    <t>Ward 159</t>
  </si>
  <si>
    <t>Ward 160</t>
  </si>
  <si>
    <t>Ward 161</t>
  </si>
  <si>
    <t>Ward 162</t>
  </si>
  <si>
    <t>Ward 163</t>
  </si>
  <si>
    <t>Ward 164</t>
  </si>
  <si>
    <t>Ward 165</t>
  </si>
  <si>
    <t>Ward 166</t>
  </si>
  <si>
    <t>Ward 167</t>
  </si>
  <si>
    <t>Ward 168</t>
  </si>
  <si>
    <t>Ward 169</t>
  </si>
  <si>
    <t>Ward 170</t>
  </si>
  <si>
    <t>Ward 171</t>
  </si>
  <si>
    <t>Ward 172</t>
  </si>
  <si>
    <t>Ward 173</t>
  </si>
  <si>
    <t>Ward 174</t>
  </si>
  <si>
    <t>Ward 175</t>
  </si>
  <si>
    <t>Ward 176</t>
  </si>
  <si>
    <t>Ward 177</t>
  </si>
  <si>
    <t>Ward 178</t>
  </si>
  <si>
    <t>Ward 179</t>
  </si>
  <si>
    <t>Ward 180</t>
  </si>
  <si>
    <t>Ward 181</t>
  </si>
  <si>
    <t>Ward 182</t>
  </si>
  <si>
    <t>Ward 183</t>
  </si>
  <si>
    <t>Ward 184</t>
  </si>
  <si>
    <t>Ward 185</t>
  </si>
  <si>
    <t>Ward 186</t>
  </si>
  <si>
    <t>Ward 187</t>
  </si>
  <si>
    <t>Ward 188</t>
  </si>
  <si>
    <t>Ward 189</t>
  </si>
  <si>
    <t>Ward 190</t>
  </si>
  <si>
    <t>Ward 191</t>
  </si>
  <si>
    <t>Ward 192</t>
  </si>
  <si>
    <t>Ward 193</t>
  </si>
  <si>
    <t>Ward 194</t>
  </si>
  <si>
    <t>Ward 195</t>
  </si>
  <si>
    <t>Ward 196</t>
  </si>
  <si>
    <t>Ward 197</t>
  </si>
  <si>
    <t>Ward 198</t>
  </si>
  <si>
    <t>West</t>
  </si>
  <si>
    <t>Ward number</t>
  </si>
  <si>
    <t>Ward name</t>
  </si>
  <si>
    <t>Assembly constituency[2]</t>
  </si>
  <si>
    <t>Lok Sabha constituency[3]</t>
  </si>
  <si>
    <t>Adugodi</t>
  </si>
  <si>
    <t>B.T.M Layout</t>
  </si>
  <si>
    <t>Bangalore South</t>
  </si>
  <si>
    <t>BTM Layout</t>
  </si>
  <si>
    <t>Ejipura</t>
  </si>
  <si>
    <t>Jakkasandra</t>
  </si>
  <si>
    <t>Koramangala</t>
  </si>
  <si>
    <t>Lakkasandra</t>
  </si>
  <si>
    <t>Madiwala</t>
  </si>
  <si>
    <t>Sudduguntepalya</t>
  </si>
  <si>
    <t>Anjanapur</t>
  </si>
  <si>
    <t>Bangalore Rural</t>
  </si>
  <si>
    <t>Begur</t>
  </si>
  <si>
    <t>Gottigere</t>
  </si>
  <si>
    <t>Konanakunte</t>
  </si>
  <si>
    <t>Singasandra</t>
  </si>
  <si>
    <t>Uttarahalli</t>
  </si>
  <si>
    <t>Vasanthapura</t>
  </si>
  <si>
    <t>Yelachenahalli</t>
  </si>
  <si>
    <t>Basavanagudi</t>
  </si>
  <si>
    <t>Giri Nagar</t>
  </si>
  <si>
    <t>Hanumantha Nagar</t>
  </si>
  <si>
    <t>Katriguppe</t>
  </si>
  <si>
    <t>Sri Nagar</t>
  </si>
  <si>
    <t>Vidyapeetha</t>
  </si>
  <si>
    <t>Arakere</t>
  </si>
  <si>
    <t>Bommanahalli</t>
  </si>
  <si>
    <t>Bilekahalli</t>
  </si>
  <si>
    <t>Hongasandra</t>
  </si>
  <si>
    <t>HSR Layout</t>
  </si>
  <si>
    <t>Jaraganahalli</t>
  </si>
  <si>
    <t>Mangammanapalya</t>
  </si>
  <si>
    <t>Puttenahalli</t>
  </si>
  <si>
    <t>Byatarayanapura</t>
  </si>
  <si>
    <t>Doddabommasandra</t>
  </si>
  <si>
    <t>Jakkur</t>
  </si>
  <si>
    <t>Kodigehalli</t>
  </si>
  <si>
    <t>Kuvempu Nagar</t>
  </si>
  <si>
    <t>Thanisandra</t>
  </si>
  <si>
    <t>Vidyaranyapura</t>
  </si>
  <si>
    <t>Azad Nagar</t>
  </si>
  <si>
    <t>Chamrajpet</t>
  </si>
  <si>
    <t>Bangalore Central</t>
  </si>
  <si>
    <t>Chalavadipalya</t>
  </si>
  <si>
    <t>Jagareevanram Nagar</t>
  </si>
  <si>
    <t>K.R.Market</t>
  </si>
  <si>
    <t>Padarayanapura</t>
  </si>
  <si>
    <t>Rayapuram</t>
  </si>
  <si>
    <t>Dharmarayaswamy Temple Ward</t>
  </si>
  <si>
    <t>Chickpet</t>
  </si>
  <si>
    <t>Hombegowda Nagar</t>
  </si>
  <si>
    <t>Jayangar</t>
  </si>
  <si>
    <t>Siddapura</t>
  </si>
  <si>
    <t>Sudam Nagar</t>
  </si>
  <si>
    <t>Sunkenahalli</t>
  </si>
  <si>
    <t>Visvesvarapuram</t>
  </si>
  <si>
    <t>Benniganahalli</t>
  </si>
  <si>
    <t>CV Raman Nagar</t>
  </si>
  <si>
    <t>C.V.Raman Nagar</t>
  </si>
  <si>
    <t>Hosathippasandra</t>
  </si>
  <si>
    <t>Hoysala Nagar</t>
  </si>
  <si>
    <t>Jeevanbhima Nagar</t>
  </si>
  <si>
    <t>Konena Agrahara</t>
  </si>
  <si>
    <t>Sarvagna Nagar</t>
  </si>
  <si>
    <t>Bagalagunte</t>
  </si>
  <si>
    <t>Chokkasandra</t>
  </si>
  <si>
    <t>Hegganahalli</t>
  </si>
  <si>
    <t>Mallasandra</t>
  </si>
  <si>
    <t>Peenya Industrial Area</t>
  </si>
  <si>
    <t>Rajagopala Nagar</t>
  </si>
  <si>
    <t>Shettyhalli</t>
  </si>
  <si>
    <t>T-Dasarahalli</t>
  </si>
  <si>
    <t>Binnipet</t>
  </si>
  <si>
    <t>Gandhinagar</t>
  </si>
  <si>
    <t>t</t>
  </si>
  <si>
    <t>Chickpete</t>
  </si>
  <si>
    <t>Cottonpet</t>
  </si>
  <si>
    <t>Dattathreya Temple</t>
  </si>
  <si>
    <t>Gandhi Nagar</t>
  </si>
  <si>
    <t>Okalipuram</t>
  </si>
  <si>
    <t>Subhash Nagar</t>
  </si>
  <si>
    <t>Agrahara Dasarahalli</t>
  </si>
  <si>
    <t>Govindarajnagara</t>
  </si>
  <si>
    <t>Dr.Rajkumar Ward</t>
  </si>
  <si>
    <t>Govindraja Nagara</t>
  </si>
  <si>
    <t>Kaveripura</t>
  </si>
  <si>
    <t>Marenahalli</t>
  </si>
  <si>
    <t>Maruthi Mandira Ward</t>
  </si>
  <si>
    <t>Moodalapalya</t>
  </si>
  <si>
    <t>Nagarabhavi</t>
  </si>
  <si>
    <t>Nayandanahalli</t>
  </si>
  <si>
    <t>Ganga Nagar</t>
  </si>
  <si>
    <t>Hebbal</t>
  </si>
  <si>
    <t>Gangenahalli</t>
  </si>
  <si>
    <t>Jayachamarajendra Nagar</t>
  </si>
  <si>
    <t>Manorayanapalya</t>
  </si>
  <si>
    <t>Radhakrishna Temple</t>
  </si>
  <si>
    <t>Sanjay Nagar</t>
  </si>
  <si>
    <t>Vishwanathnagenahalli</t>
  </si>
  <si>
    <t>Byrasandra</t>
  </si>
  <si>
    <t>Jayanagar</t>
  </si>
  <si>
    <t>Gurappanapalya</t>
  </si>
  <si>
    <t>J.P.Nagar</t>
  </si>
  <si>
    <t>ZONE</t>
  </si>
  <si>
    <t>SECTOR</t>
  </si>
  <si>
    <t>GDP</t>
  </si>
  <si>
    <t>%GDP CONTRIBUTION</t>
  </si>
  <si>
    <t>Area_Source</t>
  </si>
  <si>
    <t>Population_Source</t>
  </si>
  <si>
    <t>Density per square kilometer_Source</t>
  </si>
  <si>
    <t>Senior citizen %_Source</t>
  </si>
  <si>
    <t>No of cases_Source</t>
  </si>
  <si>
    <t>Educational institutes_Source</t>
  </si>
  <si>
    <t>Hospitals_Source</t>
  </si>
  <si>
    <t>Supermarts/malls_Source</t>
  </si>
  <si>
    <t>Type_Source</t>
  </si>
  <si>
    <t>Number of Households_Source</t>
  </si>
  <si>
    <t>Number of Notified Households_Source</t>
  </si>
  <si>
    <t>No. of household with water connection inside the house_Source</t>
  </si>
  <si>
    <t>Jayanagar East</t>
  </si>
  <si>
    <t>Total number of water connections_Source</t>
  </si>
  <si>
    <t>No of households having private washroom_Source</t>
  </si>
  <si>
    <t>Density of retail store_Source</t>
  </si>
  <si>
    <t>Per capita income_Source</t>
  </si>
  <si>
    <t>Labour settlements in the region_Source</t>
  </si>
  <si>
    <t>Migrant Population %_Source</t>
  </si>
  <si>
    <t>Gender Ratio_Source</t>
  </si>
  <si>
    <t>Domestic Violence %_Source</t>
  </si>
  <si>
    <t>Internet Penetration %_Source</t>
  </si>
  <si>
    <t>Pattabhiram Nagar</t>
  </si>
  <si>
    <t>Police to Population Ratio per 1000_Source</t>
  </si>
  <si>
    <t>Number of Kirana Shops_Source</t>
  </si>
  <si>
    <t>Number of Pharmacies_Source</t>
  </si>
  <si>
    <t>Number of Liquor Stores_Source</t>
  </si>
  <si>
    <t>Estimates of Alcoholism % in Population_Source</t>
  </si>
  <si>
    <t>Sarakki</t>
  </si>
  <si>
    <t>% Unemployed(55%)_Source</t>
  </si>
  <si>
    <t>Age Group Children %_Source</t>
  </si>
  <si>
    <t>Literacy Rate_Source</t>
  </si>
  <si>
    <t>Slum percentage_Source</t>
  </si>
  <si>
    <t>Shakambari Nagar</t>
  </si>
  <si>
    <t>A.Narayanapura</t>
  </si>
  <si>
    <t>Krishnarajapuram</t>
  </si>
  <si>
    <t>Basavanapura</t>
  </si>
  <si>
    <t>Devasandra</t>
  </si>
  <si>
    <t>HAL Airport</t>
  </si>
  <si>
    <t>Horamavu</t>
  </si>
  <si>
    <t>K.R.Puram</t>
  </si>
  <si>
    <t>Ramamurthy Nagar</t>
  </si>
  <si>
    <t>Vignana Nagar</t>
  </si>
  <si>
    <t>Vijanapura</t>
  </si>
  <si>
    <t>Bellandur</t>
  </si>
  <si>
    <t>Doddanekkundi</t>
  </si>
  <si>
    <t>Garudacharpalya</t>
  </si>
  <si>
    <t>Hagadooru</t>
  </si>
  <si>
    <t>Hoodi</t>
  </si>
  <si>
    <t>Kadugudi</t>
  </si>
  <si>
    <t>Marathalli</t>
  </si>
  <si>
    <t>Varthur</t>
  </si>
  <si>
    <t>Mahalakshmipuram</t>
  </si>
  <si>
    <t>Mahalakshmi Layout</t>
  </si>
  <si>
    <t>Marappana Palya</t>
  </si>
  <si>
    <t>Nagapura</t>
  </si>
  <si>
    <t>South</t>
  </si>
  <si>
    <t>Nandini Layout</t>
  </si>
  <si>
    <t>Shakthiganapathi Nagar</t>
  </si>
  <si>
    <t>Shankaramata</t>
  </si>
  <si>
    <t>Vrushabhavathi</t>
  </si>
  <si>
    <t>Aramane Nagar</t>
  </si>
  <si>
    <t>Malleshwaram</t>
  </si>
  <si>
    <t>Gayathri Nagar</t>
  </si>
  <si>
    <t>Kadumalleshwara</t>
  </si>
  <si>
    <t>Mathikere</t>
  </si>
  <si>
    <t>Rajamahal</t>
  </si>
  <si>
    <t>Subramanya Nagar</t>
  </si>
  <si>
    <t>Banashankari Temple Ward</t>
  </si>
  <si>
    <t>Padmanabhanagar</t>
  </si>
  <si>
    <t>Chikkalasandra</t>
  </si>
  <si>
    <t>Ganeshmandira Ward</t>
  </si>
  <si>
    <t>Hosakerehalli</t>
  </si>
  <si>
    <t>Karisandra</t>
  </si>
  <si>
    <t>Kumaraswamy Layout</t>
  </si>
  <si>
    <t>Padmanabha Nagar</t>
  </si>
  <si>
    <t>Yadiyuru</t>
  </si>
  <si>
    <t>Devarajeevanahalli</t>
  </si>
  <si>
    <t>Pulakeshinagar</t>
  </si>
  <si>
    <t>Kavalbyrasandra</t>
  </si>
  <si>
    <t>Kushal Nagar</t>
  </si>
  <si>
    <t>Muneshwara Nagar</t>
  </si>
  <si>
    <t>Pulikeshi Nagar</t>
  </si>
  <si>
    <t>S.K.Garden</t>
  </si>
  <si>
    <t>Taluk</t>
  </si>
  <si>
    <t>GDP Contribution</t>
  </si>
  <si>
    <t>Number of Wards</t>
  </si>
  <si>
    <t>Contribution of Ward</t>
  </si>
  <si>
    <t>Labor Settlements</t>
  </si>
  <si>
    <t>Sagayapuram</t>
  </si>
  <si>
    <t>Basaveshwara Nagar</t>
  </si>
  <si>
    <t>Rajajinagar</t>
  </si>
  <si>
    <t>Dayananda Nagar</t>
  </si>
  <si>
    <t>Kamakshipalya</t>
  </si>
  <si>
    <t>Prakash Nagar</t>
  </si>
  <si>
    <t>Rajaji Nagar</t>
  </si>
  <si>
    <t>Shiva Nagar</t>
  </si>
  <si>
    <t>Sri Rammandira</t>
  </si>
  <si>
    <t>H.M.T</t>
  </si>
  <si>
    <t>Rajarajeshwarinagar</t>
  </si>
  <si>
    <t>J.P.Park</t>
  </si>
  <si>
    <t>Jalahalli</t>
  </si>
  <si>
    <t>Jnanabharathi Ward</t>
  </si>
  <si>
    <t>Kottigepalya</t>
  </si>
  <si>
    <t>Laggere</t>
  </si>
  <si>
    <t>Lakshmidevi Nagar</t>
  </si>
  <si>
    <t>Rajarajeshwari Nagar</t>
  </si>
  <si>
    <t>Yeshwanthpur</t>
  </si>
  <si>
    <t>Banaswadi</t>
  </si>
  <si>
    <t>Sarvagnanagar</t>
  </si>
  <si>
    <t>HBR Layout</t>
  </si>
  <si>
    <t>Kacharakanahalli</t>
  </si>
  <si>
    <t>Kadugondanahalli</t>
  </si>
  <si>
    <t>Kammanahalli</t>
  </si>
  <si>
    <t>Lingarajapuram</t>
  </si>
  <si>
    <t>Maruthiseva Nagar</t>
  </si>
  <si>
    <t>Nagavara</t>
  </si>
  <si>
    <t>Agaram</t>
  </si>
  <si>
    <t>Shanthinagar</t>
  </si>
  <si>
    <t>Domlur</t>
  </si>
  <si>
    <t>Jogupalya</t>
  </si>
  <si>
    <t>Neelasandra</t>
  </si>
  <si>
    <t>Shanthala Nagar</t>
  </si>
  <si>
    <t>Shanthi Nagar</t>
  </si>
  <si>
    <t>Vannarpet</t>
  </si>
  <si>
    <t>Bharathi Nagar</t>
  </si>
  <si>
    <t>Shivajinagar</t>
  </si>
  <si>
    <t>Jayamahal</t>
  </si>
  <si>
    <t>Ramaswamy Palya</t>
  </si>
  <si>
    <t>Sampangiram Nagar</t>
  </si>
  <si>
    <t>Shivaji Nagar</t>
  </si>
  <si>
    <t>Ulsoor</t>
  </si>
  <si>
    <t>Vasanth Nagar</t>
  </si>
  <si>
    <t>Attiguppe</t>
  </si>
  <si>
    <t>Vijayanagar</t>
  </si>
  <si>
    <t>Bapuji Nagar</t>
  </si>
  <si>
    <t>Deepanjali Nagar</t>
  </si>
  <si>
    <t>Gali Anjaneya Swamy Temple Ward</t>
  </si>
  <si>
    <t>Hampi Nagar</t>
  </si>
  <si>
    <t>Hosahalli</t>
  </si>
  <si>
    <t>Kempapura Agrahara</t>
  </si>
  <si>
    <t>Vijay Nagar</t>
  </si>
  <si>
    <t>Attur</t>
  </si>
  <si>
    <t>Chikballapur</t>
  </si>
  <si>
    <t>Chowdeshwari</t>
  </si>
  <si>
    <t>Kempegowda</t>
  </si>
  <si>
    <t>Yelahanka Satellite Town</t>
  </si>
  <si>
    <t>Dodda Bidarkallu</t>
  </si>
  <si>
    <t>Hemmigepura</t>
  </si>
  <si>
    <t>Herohalli</t>
  </si>
  <si>
    <t>Kengeri</t>
  </si>
  <si>
    <t>Ullalu</t>
  </si>
  <si>
    <t>Description Area in Ha. % Residential (Main) 3.03 1.35 Residential (Mixed) 12.18 5.42 Commercial (Central) 144.29 64.26 Commercial (Business) 6.69 2.98 Mutation Corridor - - Commercial Axes - - Industrial - - High Tech - - Public and Semi-public 9.67 4.31 Green (Parks &amp; Open Spaces) 6.19 2.76 Traffic and Transportation 42.49 18.92 Public Utilities - - Unclassified - - Total 224.53 100.00</t>
  </si>
  <si>
    <t>Petta</t>
  </si>
  <si>
    <t>Majestic</t>
  </si>
  <si>
    <t>Ghandhi nagar</t>
  </si>
  <si>
    <t>vasant nagar</t>
  </si>
  <si>
    <t>shivajinnagar</t>
  </si>
  <si>
    <t>Richmond town</t>
  </si>
  <si>
    <t>srirampuram</t>
  </si>
  <si>
    <t>Malleswaram</t>
  </si>
  <si>
    <t>benson town</t>
  </si>
  <si>
    <t>Baiyyappanahalli</t>
  </si>
  <si>
    <t>shanti nagar</t>
  </si>
  <si>
    <t>indira nagar</t>
  </si>
  <si>
    <t>Unclassified &amp; 2.08 Koramangala-map (a)</t>
  </si>
  <si>
    <t xml:space="preserve"> </t>
  </si>
  <si>
    <t>jayanagar</t>
  </si>
  <si>
    <t>banashankari</t>
  </si>
  <si>
    <t>vijayanagar</t>
  </si>
  <si>
    <t>rajajinagar</t>
  </si>
  <si>
    <t>peenya</t>
  </si>
  <si>
    <t>mathikere</t>
  </si>
  <si>
    <t>kaval byrasandra</t>
  </si>
  <si>
    <t>kamanahalli</t>
  </si>
  <si>
    <t>raman nagar</t>
  </si>
  <si>
    <t>kengeri</t>
  </si>
  <si>
    <t>herohalli</t>
  </si>
  <si>
    <t>makali</t>
  </si>
  <si>
    <t>byataranapura</t>
  </si>
  <si>
    <t>bavalakere</t>
  </si>
  <si>
    <t>hesarghatta</t>
  </si>
  <si>
    <t>yelahanka</t>
  </si>
  <si>
    <t>bettaalasuru</t>
  </si>
  <si>
    <t>tanisandra</t>
  </si>
  <si>
    <t>bagaluru</t>
  </si>
  <si>
    <t>horamavu</t>
  </si>
  <si>
    <t>avalahalli</t>
  </si>
  <si>
    <t>kr puram</t>
  </si>
  <si>
    <t>sadara mangala</t>
  </si>
  <si>
    <t>whitefield</t>
  </si>
  <si>
    <t>varthur</t>
  </si>
  <si>
    <t>domasandra</t>
  </si>
  <si>
    <t>begur</t>
  </si>
  <si>
    <t>electronic city</t>
  </si>
  <si>
    <t>bannerghatta</t>
  </si>
  <si>
    <t>anjanapura</t>
  </si>
  <si>
    <t>kumbalagodu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</si>
</sst>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b/>
      <sz val="12.0"/>
      <color theme="1"/>
      <name val="Times New Roman"/>
    </font>
    <font/>
    <font>
      <color theme="1"/>
      <name val="Arial"/>
    </font>
    <font>
      <sz val="12.0"/>
      <color theme="1"/>
      <name val="Times New Roman"/>
    </font>
    <font>
      <b/>
      <sz val="12.0"/>
      <color rgb="FF000000"/>
      <name val="Times New Roman"/>
    </font>
    <font>
      <b/>
      <sz val="14.0"/>
      <color theme="1"/>
      <name val="Times New Roman"/>
    </font>
    <font>
      <b/>
      <sz val="14.0"/>
      <color rgb="FF000000"/>
      <name val="Times New Roman"/>
    </font>
    <font>
      <sz val="11.0"/>
      <color rgb="FF000000"/>
      <name val="Calibri"/>
    </font>
    <font>
      <sz val="12.0"/>
      <color rgb="FF333333"/>
      <name val="Times New Roman"/>
    </font>
    <font>
      <sz val="12.0"/>
      <color rgb="FF000000"/>
      <name val="Times New Roman"/>
    </font>
    <font>
      <u/>
      <color rgb="FF0000FF"/>
      <name val="Arial"/>
    </font>
    <font>
      <sz val="12.0"/>
      <color rgb="FF000000"/>
      <name val="Arial"/>
    </font>
    <font>
      <color rgb="FF000000"/>
      <name val="Arial"/>
    </font>
    <font>
      <u/>
      <sz val="12.0"/>
      <color rgb="FF1155CC"/>
      <name val="Times New Roman"/>
    </font>
    <font>
      <color rgb="FF000000"/>
      <name val="Calibri"/>
    </font>
    <font>
      <sz val="11.0"/>
      <color theme="1"/>
      <name val="Arial"/>
    </font>
    <font>
      <u/>
      <color rgb="FF1155CC"/>
    </font>
    <font>
      <u/>
      <color rgb="FF1155CC"/>
      <name val="Arial"/>
    </font>
    <font>
      <u/>
      <color rgb="FF0000FF"/>
      <name val="Arial"/>
    </font>
    <font>
      <u/>
      <color rgb="FF0000FF"/>
    </font>
    <font>
      <sz val="12.0"/>
      <color theme="1"/>
      <name val="Arial"/>
    </font>
    <font>
      <name val="Arial"/>
    </font>
    <font>
      <b/>
      <u/>
      <color rgb="FF000000"/>
      <name val="Arial"/>
    </font>
    <font>
      <b/>
      <sz val="11.0"/>
      <color rgb="FF202122"/>
      <name val="Arial"/>
    </font>
    <font>
      <u/>
      <sz val="11.0"/>
      <color rgb="FF000000"/>
      <name val="Calibri"/>
    </font>
    <font>
      <sz val="11.0"/>
      <color rgb="FF202122"/>
      <name val="Arial"/>
    </font>
    <font>
      <u/>
      <sz val="11.0"/>
      <color rgb="FF000000"/>
      <name val="Calibri"/>
    </font>
    <font>
      <color rgb="FF000000"/>
      <name val="Sans-serif"/>
    </font>
    <font>
      <b/>
      <sz val="11.0"/>
      <color theme="1"/>
      <name val="Arial"/>
    </font>
    <font>
      <b/>
      <sz val="12.0"/>
      <color theme="1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b/>
      <u/>
      <sz val="10.0"/>
      <color rgb="FF000000"/>
      <name val="Arial"/>
    </font>
    <font>
      <sz val="10.0"/>
      <color rgb="FF333333"/>
      <name val="Verdana"/>
    </font>
    <font>
      <sz val="10.0"/>
      <color theme="1"/>
      <name val="Arial"/>
    </font>
    <font>
      <u/>
      <color rgb="FF000000"/>
    </font>
    <font>
      <u/>
      <color rgb="FF0000FF"/>
      <name val="Arial"/>
    </font>
    <font>
      <color theme="1"/>
      <name val="Times New Roman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0" fillId="2" fontId="1" numFmtId="0" xfId="0" applyAlignment="1" applyFont="1">
      <alignment horizontal="left" shrinkToFit="0" vertical="bottom" wrapText="1"/>
    </xf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2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horizontal="left" vertical="bottom"/>
    </xf>
    <xf borderId="0" fillId="0" fontId="3" numFmtId="0" xfId="0" applyAlignment="1" applyFont="1">
      <alignment vertical="bottom"/>
    </xf>
    <xf borderId="4" fillId="0" fontId="1" numFmtId="2" xfId="0" applyAlignment="1" applyBorder="1" applyFont="1" applyNumberFormat="1">
      <alignment horizontal="left" shrinkToFit="0" vertical="bottom" wrapText="1"/>
    </xf>
    <xf borderId="4" fillId="0" fontId="5" numFmtId="4" xfId="0" applyAlignment="1" applyBorder="1" applyFont="1" applyNumberFormat="1">
      <alignment horizontal="left" shrinkToFit="0" vertical="bottom" wrapText="1"/>
    </xf>
    <xf borderId="4" fillId="0" fontId="5" numFmtId="0" xfId="0" applyAlignment="1" applyBorder="1" applyFont="1">
      <alignment horizontal="left" shrinkToFit="0" vertical="bottom" wrapText="1"/>
    </xf>
    <xf borderId="4" fillId="0" fontId="5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center" shrinkToFit="0" wrapText="1"/>
    </xf>
    <xf borderId="6" fillId="0" fontId="2" numFmtId="0" xfId="0" applyBorder="1" applyFont="1"/>
    <xf borderId="4" fillId="0" fontId="5" numFmtId="2" xfId="0" applyAlignment="1" applyBorder="1" applyFont="1" applyNumberForma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7" fillId="0" fontId="2" numFmtId="0" xfId="0" applyBorder="1" applyFont="1"/>
    <xf borderId="5" fillId="0" fontId="7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shrinkToFit="0" vertical="top" wrapText="1"/>
    </xf>
    <xf borderId="4" fillId="2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readingOrder="0" shrinkToFit="0" wrapText="0"/>
    </xf>
    <xf borderId="4" fillId="0" fontId="9" numFmtId="0" xfId="0" applyAlignment="1" applyBorder="1" applyFont="1">
      <alignment horizontal="left" readingOrder="0" vertical="bottom"/>
    </xf>
    <xf borderId="4" fillId="0" fontId="10" numFmtId="0" xfId="0" applyAlignment="1" applyBorder="1" applyFont="1">
      <alignment horizontal="left" readingOrder="0" vertical="bottom"/>
    </xf>
    <xf borderId="4" fillId="0" fontId="10" numFmtId="0" xfId="0" applyAlignment="1" applyBorder="1" applyFont="1">
      <alignment horizontal="left" vertical="bottom"/>
    </xf>
    <xf borderId="4" fillId="0" fontId="8" numFmtId="3" xfId="0" applyAlignment="1" applyBorder="1" applyFont="1" applyNumberFormat="1">
      <alignment horizontal="left" vertical="bottom"/>
    </xf>
    <xf borderId="4" fillId="0" fontId="10" numFmtId="3" xfId="0" applyAlignment="1" applyBorder="1" applyFont="1" applyNumberFormat="1">
      <alignment horizontal="left" readingOrder="0" vertical="bottom"/>
    </xf>
    <xf borderId="4" fillId="0" fontId="10" numFmtId="0" xfId="0" applyAlignment="1" applyBorder="1" applyFont="1">
      <alignment horizontal="left" vertical="bottom"/>
    </xf>
    <xf borderId="0" fillId="3" fontId="11" numFmtId="0" xfId="0" applyAlignment="1" applyFill="1" applyFont="1">
      <alignment horizontal="left" readingOrder="0" vertical="bottom"/>
    </xf>
    <xf borderId="4" fillId="0" fontId="12" numFmtId="0" xfId="0" applyAlignment="1" applyBorder="1" applyFont="1">
      <alignment horizontal="right" readingOrder="0" vertical="bottom"/>
    </xf>
    <xf borderId="4" fillId="0" fontId="13" numFmtId="0" xfId="0" applyAlignment="1" applyBorder="1" applyFont="1">
      <alignment horizontal="right" readingOrder="0" vertical="bottom"/>
    </xf>
    <xf borderId="4" fillId="0" fontId="10" numFmtId="2" xfId="0" applyAlignment="1" applyBorder="1" applyFont="1" applyNumberFormat="1">
      <alignment horizontal="left" vertical="bottom"/>
    </xf>
    <xf borderId="4" fillId="0" fontId="10" numFmtId="1" xfId="0" applyAlignment="1" applyBorder="1" applyFont="1" applyNumberFormat="1">
      <alignment horizontal="left" vertical="bottom"/>
    </xf>
    <xf borderId="4" fillId="0" fontId="8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4" fillId="0" fontId="10" numFmtId="0" xfId="0" applyAlignment="1" applyBorder="1" applyFont="1">
      <alignment horizontal="left" readingOrder="0" vertical="bottom"/>
    </xf>
    <xf borderId="4" fillId="0" fontId="13" numFmtId="4" xfId="0" applyAlignment="1" applyBorder="1" applyFont="1" applyNumberFormat="1">
      <alignment horizontal="right" readingOrder="0" vertical="bottom"/>
    </xf>
    <xf borderId="4" fillId="0" fontId="14" numFmtId="0" xfId="0" applyAlignment="1" applyBorder="1" applyFont="1">
      <alignment horizontal="left" readingOrder="0" vertical="bottom"/>
    </xf>
    <xf borderId="4" fillId="0" fontId="15" numFmtId="0" xfId="0" applyAlignment="1" applyBorder="1" applyFont="1">
      <alignment horizontal="left" vertical="bottom"/>
    </xf>
    <xf borderId="0" fillId="0" fontId="16" numFmtId="0" xfId="0" applyAlignment="1" applyFont="1">
      <alignment horizontal="left" vertical="bottom"/>
    </xf>
    <xf borderId="0" fillId="0" fontId="17" numFmtId="0" xfId="0" applyAlignment="1" applyFont="1">
      <alignment horizontal="left" readingOrder="0"/>
    </xf>
    <xf borderId="0" fillId="2" fontId="4" numFmtId="0" xfId="0" applyAlignment="1" applyFont="1">
      <alignment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/>
    </xf>
    <xf borderId="4" fillId="0" fontId="9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right" readingOrder="0" vertical="bottom"/>
    </xf>
    <xf borderId="4" fillId="0" fontId="10" numFmtId="0" xfId="0" applyAlignment="1" applyBorder="1" applyFont="1">
      <alignment vertical="bottom"/>
    </xf>
    <xf borderId="5" fillId="0" fontId="18" numFmtId="0" xfId="0" applyAlignment="1" applyBorder="1" applyFont="1">
      <alignment readingOrder="0" shrinkToFit="0" vertical="top" wrapText="1"/>
    </xf>
    <xf borderId="4" fillId="0" fontId="8" numFmtId="3" xfId="0" applyAlignment="1" applyBorder="1" applyFont="1" applyNumberFormat="1">
      <alignment horizontal="right" vertical="bottom"/>
    </xf>
    <xf borderId="4" fillId="0" fontId="10" numFmtId="3" xfId="0" applyAlignment="1" applyBorder="1" applyFont="1" applyNumberFormat="1">
      <alignment horizontal="right" readingOrder="0" vertical="bottom"/>
    </xf>
    <xf borderId="4" fillId="0" fontId="10" numFmtId="0" xfId="0" applyAlignment="1" applyBorder="1" applyFont="1">
      <alignment horizontal="right" vertical="bottom"/>
    </xf>
    <xf borderId="4" fillId="0" fontId="10" numFmtId="0" xfId="0" applyAlignment="1" applyBorder="1" applyFont="1">
      <alignment readingOrder="0" vertical="bottom"/>
    </xf>
    <xf borderId="0" fillId="3" fontId="19" numFmtId="0" xfId="0" applyAlignment="1" applyFont="1">
      <alignment readingOrder="0" vertical="bottom"/>
    </xf>
    <xf borderId="5" fillId="0" fontId="7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4" fillId="0" fontId="15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Font="1"/>
    <xf borderId="1" fillId="0" fontId="21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shrinkToFit="0" vertical="top" wrapText="1"/>
    </xf>
    <xf borderId="4" fillId="0" fontId="21" numFmtId="0" xfId="0" applyAlignment="1" applyBorder="1" applyFont="1">
      <alignment horizontal="center" shrinkToFit="0" vertical="top" wrapText="1"/>
    </xf>
    <xf borderId="1" fillId="0" fontId="21" numFmtId="0" xfId="0" applyAlignment="1" applyBorder="1" applyFont="1">
      <alignment shrinkToFit="0" vertical="top" wrapText="1"/>
    </xf>
    <xf borderId="0" fillId="0" fontId="13" numFmtId="0" xfId="0" applyAlignment="1" applyFont="1">
      <alignment horizontal="right" readingOrder="0" shrinkToFit="0" vertical="bottom" wrapText="0"/>
    </xf>
    <xf borderId="0" fillId="0" fontId="3" numFmtId="3" xfId="0" applyFont="1" applyNumberFormat="1"/>
    <xf borderId="0" fillId="0" fontId="22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5" fontId="24" numFmtId="0" xfId="0" applyAlignment="1" applyFill="1" applyFont="1">
      <alignment horizontal="center" readingOrder="0"/>
    </xf>
    <xf borderId="0" fillId="5" fontId="25" numFmtId="0" xfId="0" applyAlignment="1" applyFont="1">
      <alignment horizontal="center" readingOrder="0"/>
    </xf>
    <xf borderId="0" fillId="3" fontId="26" numFmtId="0" xfId="0" applyAlignment="1" applyFont="1">
      <alignment horizontal="right" readingOrder="0"/>
    </xf>
    <xf borderId="0" fillId="3" fontId="26" numFmtId="0" xfId="0" applyAlignment="1" applyFont="1">
      <alignment readingOrder="0"/>
    </xf>
    <xf borderId="0" fillId="3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4" fillId="0" fontId="29" numFmtId="0" xfId="0" applyAlignment="1" applyBorder="1" applyFont="1">
      <alignment readingOrder="0" shrinkToFit="0" wrapText="0"/>
    </xf>
    <xf borderId="4" fillId="0" fontId="29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shrinkToFit="0" wrapText="0"/>
    </xf>
    <xf borderId="1" fillId="0" fontId="29" numFmtId="0" xfId="0" applyAlignment="1" applyBorder="1" applyFont="1">
      <alignment horizontal="center" readingOrder="0" shrinkToFit="0" wrapText="0"/>
    </xf>
    <xf borderId="1" fillId="0" fontId="30" numFmtId="0" xfId="0" applyAlignment="1" applyBorder="1" applyFont="1">
      <alignment horizontal="center" readingOrder="0" shrinkToFit="0" wrapText="0"/>
    </xf>
    <xf borderId="4" fillId="0" fontId="16" numFmtId="0" xfId="0" applyAlignment="1" applyBorder="1" applyFont="1">
      <alignment readingOrder="0" shrinkToFit="0" wrapText="0"/>
    </xf>
    <xf borderId="4" fillId="0" fontId="16" numFmtId="0" xfId="0" applyAlignment="1" applyBorder="1" applyFont="1">
      <alignment horizontal="left" readingOrder="0" shrinkToFit="0" wrapText="0"/>
    </xf>
    <xf borderId="5" fillId="0" fontId="29" numFmtId="0" xfId="0" applyAlignment="1" applyBorder="1" applyFont="1">
      <alignment horizontal="center" readingOrder="0"/>
    </xf>
    <xf borderId="5" fillId="0" fontId="29" numFmtId="0" xfId="0" applyAlignment="1" applyBorder="1" applyFont="1">
      <alignment horizontal="center" readingOrder="0" shrinkToFit="0" wrapText="0"/>
    </xf>
    <xf borderId="0" fillId="0" fontId="28" numFmtId="0" xfId="0" applyAlignment="1" applyFont="1">
      <alignment readingOrder="0" shrinkToFit="0" wrapText="1"/>
    </xf>
    <xf borderId="4" fillId="0" fontId="3" numFmtId="0" xfId="0" applyAlignment="1" applyBorder="1" applyFont="1">
      <alignment shrinkToFit="0" wrapText="0"/>
    </xf>
    <xf borderId="4" fillId="0" fontId="16" numFmtId="0" xfId="0" applyAlignment="1" applyBorder="1" applyFont="1">
      <alignment horizontal="left" readingOrder="0"/>
    </xf>
    <xf borderId="3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left" readingOrder="0" vertical="bottom"/>
    </xf>
    <xf borderId="6" fillId="3" fontId="31" numFmtId="0" xfId="0" applyAlignment="1" applyBorder="1" applyFont="1">
      <alignment vertical="bottom"/>
    </xf>
    <xf borderId="4" fillId="0" fontId="8" numFmtId="0" xfId="0" applyAlignment="1" applyBorder="1" applyFont="1">
      <alignment horizontal="right" readingOrder="0" shrinkToFit="0" vertical="bottom" wrapText="0"/>
    </xf>
    <xf borderId="0" fillId="0" fontId="32" numFmtId="0" xfId="0" applyFont="1"/>
    <xf borderId="0" fillId="0" fontId="33" numFmtId="0" xfId="0" applyAlignment="1" applyFont="1">
      <alignment readingOrder="0"/>
    </xf>
    <xf borderId="0" fillId="0" fontId="34" numFmtId="0" xfId="0" applyAlignment="1" applyFont="1">
      <alignment horizontal="center" readingOrder="0"/>
    </xf>
    <xf borderId="0" fillId="4" fontId="35" numFmtId="0" xfId="0" applyFont="1"/>
    <xf borderId="0" fillId="0" fontId="36" numFmtId="0" xfId="0" applyFont="1"/>
    <xf borderId="0" fillId="0" fontId="37" numFmtId="0" xfId="0" applyAlignment="1" applyFont="1">
      <alignment readingOrder="0"/>
    </xf>
    <xf borderId="7" fillId="3" fontId="38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4" fillId="2" fontId="39" numFmtId="0" xfId="0" applyAlignment="1" applyBorder="1" applyFont="1">
      <alignment horizontal="center" shrinkToFit="0" vertical="bottom" wrapText="1"/>
    </xf>
    <xf borderId="0" fillId="0" fontId="40" numFmtId="0" xfId="0" applyAlignment="1" applyFont="1">
      <alignment shrinkToFit="0" vertical="bottom" wrapText="0"/>
    </xf>
    <xf borderId="4" fillId="0" fontId="10" numFmtId="2" xfId="0" applyAlignment="1" applyBorder="1" applyFont="1" applyNumberFormat="1">
      <alignment vertical="bottom"/>
    </xf>
    <xf borderId="4" fillId="0" fontId="15" numFmtId="4" xfId="0" applyAlignment="1" applyBorder="1" applyFont="1" applyNumberFormat="1">
      <alignment vertical="bottom"/>
    </xf>
    <xf borderId="0" fillId="2" fontId="3" numFmtId="0" xfId="0" applyAlignment="1" applyFont="1">
      <alignment vertical="bottom"/>
    </xf>
    <xf borderId="4" fillId="0" fontId="15" numFmtId="2" xfId="0" applyAlignment="1" applyBorder="1" applyFont="1" applyNumberFormat="1">
      <alignment vertical="bottom"/>
    </xf>
    <xf borderId="4" fillId="0" fontId="3" numFmtId="0" xfId="0" applyBorder="1" applyFont="1"/>
    <xf borderId="0" fillId="0" fontId="3" numFmtId="2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20.png"/><Relationship Id="rId22" Type="http://schemas.openxmlformats.org/officeDocument/2006/relationships/image" Target="../media/image21.png"/><Relationship Id="rId21" Type="http://schemas.openxmlformats.org/officeDocument/2006/relationships/image" Target="../media/image22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8" Type="http://schemas.openxmlformats.org/officeDocument/2006/relationships/image" Target="../media/image29.png"/><Relationship Id="rId27" Type="http://schemas.openxmlformats.org/officeDocument/2006/relationships/image" Target="../media/image28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29" Type="http://schemas.openxmlformats.org/officeDocument/2006/relationships/image" Target="../media/image27.png"/><Relationship Id="rId7" Type="http://schemas.openxmlformats.org/officeDocument/2006/relationships/image" Target="../media/image8.png"/><Relationship Id="rId8" Type="http://schemas.openxmlformats.org/officeDocument/2006/relationships/image" Target="../media/image6.png"/><Relationship Id="rId11" Type="http://schemas.openxmlformats.org/officeDocument/2006/relationships/image" Target="../media/image10.png"/><Relationship Id="rId10" Type="http://schemas.openxmlformats.org/officeDocument/2006/relationships/image" Target="../media/image14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5" Type="http://schemas.openxmlformats.org/officeDocument/2006/relationships/image" Target="../media/image15.png"/><Relationship Id="rId14" Type="http://schemas.openxmlformats.org/officeDocument/2006/relationships/image" Target="../media/image13.png"/><Relationship Id="rId17" Type="http://schemas.openxmlformats.org/officeDocument/2006/relationships/image" Target="../media/image16.png"/><Relationship Id="rId16" Type="http://schemas.openxmlformats.org/officeDocument/2006/relationships/image" Target="../media/image17.png"/><Relationship Id="rId19" Type="http://schemas.openxmlformats.org/officeDocument/2006/relationships/image" Target="../media/image18.png"/><Relationship Id="rId1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208</xdr:row>
      <xdr:rowOff>200025</xdr:rowOff>
    </xdr:from>
    <xdr:ext cx="2733675" cy="2181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208</xdr:row>
      <xdr:rowOff>57150</xdr:rowOff>
    </xdr:from>
    <xdr:ext cx="3219450" cy="24479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208</xdr:row>
      <xdr:rowOff>57150</xdr:rowOff>
    </xdr:from>
    <xdr:ext cx="2990850" cy="24479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224</xdr:row>
      <xdr:rowOff>114300</xdr:rowOff>
    </xdr:from>
    <xdr:ext cx="2905125" cy="21812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224</xdr:row>
      <xdr:rowOff>114300</xdr:rowOff>
    </xdr:from>
    <xdr:ext cx="2733675" cy="21812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2495550</xdr:colOff>
      <xdr:row>224</xdr:row>
      <xdr:rowOff>200025</xdr:rowOff>
    </xdr:from>
    <xdr:ext cx="2686050" cy="209550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239</xdr:row>
      <xdr:rowOff>0</xdr:rowOff>
    </xdr:from>
    <xdr:ext cx="3638550" cy="311467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238</xdr:row>
      <xdr:rowOff>200025</xdr:rowOff>
    </xdr:from>
    <xdr:ext cx="4200525" cy="3057525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239</xdr:row>
      <xdr:rowOff>47625</xdr:rowOff>
    </xdr:from>
    <xdr:ext cx="3771900" cy="287655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258</xdr:row>
      <xdr:rowOff>200025</xdr:rowOff>
    </xdr:from>
    <xdr:ext cx="3219450" cy="2562225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260</xdr:row>
      <xdr:rowOff>-200025</xdr:rowOff>
    </xdr:from>
    <xdr:ext cx="3219450" cy="2562225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260</xdr:row>
      <xdr:rowOff>-200025</xdr:rowOff>
    </xdr:from>
    <xdr:ext cx="2990850" cy="2562225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277</xdr:row>
      <xdr:rowOff>28575</xdr:rowOff>
    </xdr:from>
    <xdr:ext cx="3457575" cy="2781300"/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276</xdr:row>
      <xdr:rowOff>200025</xdr:rowOff>
    </xdr:from>
    <xdr:ext cx="4838700" cy="2809875"/>
    <xdr:pic>
      <xdr:nvPicPr>
        <xdr:cNvPr id="0" name="image1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276</xdr:row>
      <xdr:rowOff>200025</xdr:rowOff>
    </xdr:from>
    <xdr:ext cx="3552825" cy="2781300"/>
    <xdr:pic>
      <xdr:nvPicPr>
        <xdr:cNvPr id="0" name="image1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296</xdr:row>
      <xdr:rowOff>200025</xdr:rowOff>
    </xdr:from>
    <xdr:ext cx="2905125" cy="2181225"/>
    <xdr:pic>
      <xdr:nvPicPr>
        <xdr:cNvPr id="0" name="image17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296</xdr:row>
      <xdr:rowOff>200025</xdr:rowOff>
    </xdr:from>
    <xdr:ext cx="3552825" cy="2971800"/>
    <xdr:pic>
      <xdr:nvPicPr>
        <xdr:cNvPr id="0" name="image16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297</xdr:row>
      <xdr:rowOff>200025</xdr:rowOff>
    </xdr:from>
    <xdr:ext cx="3876675" cy="2876550"/>
    <xdr:pic>
      <xdr:nvPicPr>
        <xdr:cNvPr id="0" name="image19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320</xdr:row>
      <xdr:rowOff>0</xdr:rowOff>
    </xdr:from>
    <xdr:ext cx="4171950" cy="3019425"/>
    <xdr:pic>
      <xdr:nvPicPr>
        <xdr:cNvPr id="0" name="image18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320</xdr:row>
      <xdr:rowOff>0</xdr:rowOff>
    </xdr:from>
    <xdr:ext cx="3905250" cy="3076575"/>
    <xdr:pic>
      <xdr:nvPicPr>
        <xdr:cNvPr id="0" name="image20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319</xdr:row>
      <xdr:rowOff>200025</xdr:rowOff>
    </xdr:from>
    <xdr:ext cx="3448050" cy="2781300"/>
    <xdr:pic>
      <xdr:nvPicPr>
        <xdr:cNvPr id="0" name="image22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338</xdr:row>
      <xdr:rowOff>0</xdr:rowOff>
    </xdr:from>
    <xdr:ext cx="3067050" cy="260985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914400</xdr:colOff>
      <xdr:row>340</xdr:row>
      <xdr:rowOff>-190500</xdr:rowOff>
    </xdr:from>
    <xdr:ext cx="2686050" cy="2181225"/>
    <xdr:pic>
      <xdr:nvPicPr>
        <xdr:cNvPr id="0" name="image23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340</xdr:row>
      <xdr:rowOff>-190500</xdr:rowOff>
    </xdr:from>
    <xdr:ext cx="2733675" cy="2343150"/>
    <xdr:pic>
      <xdr:nvPicPr>
        <xdr:cNvPr id="0" name="image24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354</xdr:row>
      <xdr:rowOff>0</xdr:rowOff>
    </xdr:from>
    <xdr:ext cx="2066925" cy="1619250"/>
    <xdr:pic>
      <xdr:nvPicPr>
        <xdr:cNvPr id="0" name="image2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1143000</xdr:colOff>
      <xdr:row>354</xdr:row>
      <xdr:rowOff>133350</xdr:rowOff>
    </xdr:from>
    <xdr:ext cx="2409825" cy="1781175"/>
    <xdr:pic>
      <xdr:nvPicPr>
        <xdr:cNvPr id="0" name="image26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354</xdr:row>
      <xdr:rowOff>0</xdr:rowOff>
    </xdr:from>
    <xdr:ext cx="3248025" cy="2562225"/>
    <xdr:pic>
      <xdr:nvPicPr>
        <xdr:cNvPr id="0" name="image28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338</xdr:row>
      <xdr:rowOff>57150</xdr:rowOff>
    </xdr:from>
    <xdr:ext cx="3248025" cy="2371725"/>
    <xdr:pic>
      <xdr:nvPicPr>
        <xdr:cNvPr id="0" name="image29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1057275</xdr:colOff>
      <xdr:row>340</xdr:row>
      <xdr:rowOff>9525</xdr:rowOff>
    </xdr:from>
    <xdr:ext cx="2724150" cy="1895475"/>
    <xdr:pic>
      <xdr:nvPicPr>
        <xdr:cNvPr id="0" name="image2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angalore_Central_(Lok_Sabha_constituency)" TargetMode="External"/><Relationship Id="rId194" Type="http://schemas.openxmlformats.org/officeDocument/2006/relationships/hyperlink" Target="https://en.wikipedia.org/wiki/Bangalore_Central_(Lok_Sabha_constituency)" TargetMode="External"/><Relationship Id="rId193" Type="http://schemas.openxmlformats.org/officeDocument/2006/relationships/hyperlink" Target="https://inc42.com/buzz/internet-users-india-mumbai-tops-charts-bangalore/" TargetMode="External"/><Relationship Id="rId192" Type="http://schemas.openxmlformats.org/officeDocument/2006/relationships/hyperlink" Target="https://en.wikipedia.org/wiki/Bangalore_Central_(Lok_Sabha_constituency)" TargetMode="External"/><Relationship Id="rId191" Type="http://schemas.openxmlformats.org/officeDocument/2006/relationships/hyperlink" Target="https://inc42.com/buzz/internet-users-india-mumbai-tops-charts-bangalore/" TargetMode="External"/><Relationship Id="rId187" Type="http://schemas.openxmlformats.org/officeDocument/2006/relationships/hyperlink" Target="https://inc42.com/buzz/internet-users-india-mumbai-tops-charts-bangalore/" TargetMode="External"/><Relationship Id="rId186" Type="http://schemas.openxmlformats.org/officeDocument/2006/relationships/hyperlink" Target="https://en.wikipedia.org/wiki/Bangalore_Central_(Lok_Sabha_constituency)" TargetMode="External"/><Relationship Id="rId185" Type="http://schemas.openxmlformats.org/officeDocument/2006/relationships/hyperlink" Target="https://inc42.com/buzz/internet-users-india-mumbai-tops-charts-bangalore/" TargetMode="External"/><Relationship Id="rId184" Type="http://schemas.openxmlformats.org/officeDocument/2006/relationships/hyperlink" Target="https://en.wikipedia.org/wiki/Bangalore_Central_(Lok_Sabha_constituency)" TargetMode="External"/><Relationship Id="rId189" Type="http://schemas.openxmlformats.org/officeDocument/2006/relationships/hyperlink" Target="https://inc42.com/buzz/internet-users-india-mumbai-tops-charts-bangalore/" TargetMode="External"/><Relationship Id="rId188" Type="http://schemas.openxmlformats.org/officeDocument/2006/relationships/hyperlink" Target="https://en.wikipedia.org/wiki/Bangalore_Central_(Lok_Sabha_constituency)" TargetMode="External"/><Relationship Id="rId183" Type="http://schemas.openxmlformats.org/officeDocument/2006/relationships/hyperlink" Target="https://inc42.com/buzz/internet-users-india-mumbai-tops-charts-bangalore/" TargetMode="External"/><Relationship Id="rId182" Type="http://schemas.openxmlformats.org/officeDocument/2006/relationships/hyperlink" Target="https://en.wikipedia.org/wiki/Bangalore_Central_(Lok_Sabha_constituency)" TargetMode="External"/><Relationship Id="rId181" Type="http://schemas.openxmlformats.org/officeDocument/2006/relationships/hyperlink" Target="https://inc42.com/buzz/internet-users-india-mumbai-tops-charts-bangalore/" TargetMode="External"/><Relationship Id="rId180" Type="http://schemas.openxmlformats.org/officeDocument/2006/relationships/hyperlink" Target="https://en.wikipedia.org/wiki/Bangalore_Central_(Lok_Sabha_constituency)" TargetMode="External"/><Relationship Id="rId176" Type="http://schemas.openxmlformats.org/officeDocument/2006/relationships/hyperlink" Target="https://en.wikipedia.org/wiki/Bangalore_Central_(Lok_Sabha_constituency)" TargetMode="External"/><Relationship Id="rId297" Type="http://schemas.openxmlformats.org/officeDocument/2006/relationships/hyperlink" Target="https://inc42.com/buzz/internet-users-india-mumbai-tops-charts-bangalore/" TargetMode="External"/><Relationship Id="rId175" Type="http://schemas.openxmlformats.org/officeDocument/2006/relationships/hyperlink" Target="https://inc42.com/buzz/internet-users-india-mumbai-tops-charts-bangalore/" TargetMode="External"/><Relationship Id="rId296" Type="http://schemas.openxmlformats.org/officeDocument/2006/relationships/hyperlink" Target="https://en.wikipedia.org/wiki/Bangalore_South_(Lok_Sabha_constituency)" TargetMode="External"/><Relationship Id="rId174" Type="http://schemas.openxmlformats.org/officeDocument/2006/relationships/hyperlink" Target="https://en.wikipedia.org/wiki/Bangalore_North_(Lok_Sabha_constituency)" TargetMode="External"/><Relationship Id="rId295" Type="http://schemas.openxmlformats.org/officeDocument/2006/relationships/hyperlink" Target="https://inc42.com/buzz/internet-users-india-mumbai-tops-charts-bangalore/" TargetMode="External"/><Relationship Id="rId173" Type="http://schemas.openxmlformats.org/officeDocument/2006/relationships/hyperlink" Target="https://inc42.com/buzz/internet-users-india-mumbai-tops-charts-bangalore/" TargetMode="External"/><Relationship Id="rId294" Type="http://schemas.openxmlformats.org/officeDocument/2006/relationships/hyperlink" Target="https://en.wikipedia.org/wiki/Bangalore_South_(Lok_Sabha_constituency)" TargetMode="External"/><Relationship Id="rId179" Type="http://schemas.openxmlformats.org/officeDocument/2006/relationships/hyperlink" Target="https://inc42.com/buzz/internet-users-india-mumbai-tops-charts-bangalore/" TargetMode="External"/><Relationship Id="rId178" Type="http://schemas.openxmlformats.org/officeDocument/2006/relationships/hyperlink" Target="https://en.wikipedia.org/wiki/Bangalore_Central_(Lok_Sabha_constituency)" TargetMode="External"/><Relationship Id="rId299" Type="http://schemas.openxmlformats.org/officeDocument/2006/relationships/hyperlink" Target="https://inc42.com/buzz/internet-users-india-mumbai-tops-charts-bangalore/" TargetMode="External"/><Relationship Id="rId177" Type="http://schemas.openxmlformats.org/officeDocument/2006/relationships/hyperlink" Target="https://inc42.com/buzz/internet-users-india-mumbai-tops-charts-bangalore/" TargetMode="External"/><Relationship Id="rId298" Type="http://schemas.openxmlformats.org/officeDocument/2006/relationships/hyperlink" Target="https://en.wikipedia.org/wiki/Bangalore_Central_(Lok_Sabha_constituency)" TargetMode="External"/><Relationship Id="rId198" Type="http://schemas.openxmlformats.org/officeDocument/2006/relationships/hyperlink" Target="https://en.wikipedia.org/wiki/Bangalore_Central_(Lok_Sabha_constituency)" TargetMode="External"/><Relationship Id="rId197" Type="http://schemas.openxmlformats.org/officeDocument/2006/relationships/hyperlink" Target="https://inc42.com/buzz/internet-users-india-mumbai-tops-charts-bangalore/" TargetMode="External"/><Relationship Id="rId196" Type="http://schemas.openxmlformats.org/officeDocument/2006/relationships/hyperlink" Target="https://en.wikipedia.org/wiki/Bangalore_Central_(Lok_Sabha_constituency)" TargetMode="External"/><Relationship Id="rId195" Type="http://schemas.openxmlformats.org/officeDocument/2006/relationships/hyperlink" Target="https://inc42.com/buzz/internet-users-india-mumbai-tops-charts-bangalore/" TargetMode="External"/><Relationship Id="rId199" Type="http://schemas.openxmlformats.org/officeDocument/2006/relationships/hyperlink" Target="https://inc42.com/buzz/internet-users-india-mumbai-tops-charts-bangalore/" TargetMode="External"/><Relationship Id="rId150" Type="http://schemas.openxmlformats.org/officeDocument/2006/relationships/hyperlink" Target="https://en.wikipedia.org/wiki/Bangalore_North_(Lok_Sabha_constituency)" TargetMode="External"/><Relationship Id="rId271" Type="http://schemas.openxmlformats.org/officeDocument/2006/relationships/hyperlink" Target="https://inc42.com/buzz/internet-users-india-mumbai-tops-charts-bangalore/" TargetMode="External"/><Relationship Id="rId392" Type="http://schemas.openxmlformats.org/officeDocument/2006/relationships/hyperlink" Target="https://en.wikipedia.org/wiki/Bangalore_Rural_(Lok_Sabha_constituency)" TargetMode="External"/><Relationship Id="rId270" Type="http://schemas.openxmlformats.org/officeDocument/2006/relationships/hyperlink" Target="https://en.wikipedia.org/wiki/Bangalore_Central_(Lok_Sabha_constituency)" TargetMode="External"/><Relationship Id="rId391" Type="http://schemas.openxmlformats.org/officeDocument/2006/relationships/hyperlink" Target="https://inc42.com/buzz/internet-users-india-mumbai-tops-charts-bangalore/" TargetMode="External"/><Relationship Id="rId390" Type="http://schemas.openxmlformats.org/officeDocument/2006/relationships/hyperlink" Target="https://en.wikipedia.org/wiki/Bangalore_Rural_(Lok_Sabha_constituency)" TargetMode="External"/><Relationship Id="rId1" Type="http://schemas.openxmlformats.org/officeDocument/2006/relationships/hyperlink" Target="https://en.wikipedia.org/wiki/Chikballapur_(Lok_Sabha_constituency)" TargetMode="External"/><Relationship Id="rId2" Type="http://schemas.openxmlformats.org/officeDocument/2006/relationships/hyperlink" Target="https://inc42.com/buzz/internet-users-india-mumbai-tops-charts-bangalore/" TargetMode="External"/><Relationship Id="rId3" Type="http://schemas.openxmlformats.org/officeDocument/2006/relationships/hyperlink" Target="https://bengaluru.citizenmatters.in/how-much-does-bengaluru-drink-liquor-beer-45184" TargetMode="External"/><Relationship Id="rId149" Type="http://schemas.openxmlformats.org/officeDocument/2006/relationships/hyperlink" Target="https://inc42.com/buzz/internet-users-india-mumbai-tops-charts-bangalore/" TargetMode="External"/><Relationship Id="rId4" Type="http://schemas.openxmlformats.org/officeDocument/2006/relationships/hyperlink" Target="https://en.wikipedia.org/wiki/Chikballapur_(Lok_Sabha_constituency)" TargetMode="External"/><Relationship Id="rId148" Type="http://schemas.openxmlformats.org/officeDocument/2006/relationships/hyperlink" Target="https://en.wikipedia.org/wiki/Bangalore_North_(Lok_Sabha_constituency)" TargetMode="External"/><Relationship Id="rId269" Type="http://schemas.openxmlformats.org/officeDocument/2006/relationships/hyperlink" Target="https://inc42.com/buzz/internet-users-india-mumbai-tops-charts-bangalore/" TargetMode="External"/><Relationship Id="rId9" Type="http://schemas.openxmlformats.org/officeDocument/2006/relationships/hyperlink" Target="https://inc42.com/buzz/internet-users-india-mumbai-tops-charts-bangalore/" TargetMode="External"/><Relationship Id="rId143" Type="http://schemas.openxmlformats.org/officeDocument/2006/relationships/hyperlink" Target="https://inc42.com/buzz/internet-users-india-mumbai-tops-charts-bangalore/" TargetMode="External"/><Relationship Id="rId264" Type="http://schemas.openxmlformats.org/officeDocument/2006/relationships/hyperlink" Target="https://en.wikipedia.org/wiki/Bangalore_South_(Lok_Sabha_constituency)" TargetMode="External"/><Relationship Id="rId385" Type="http://schemas.openxmlformats.org/officeDocument/2006/relationships/hyperlink" Target="https://inc42.com/buzz/internet-users-india-mumbai-tops-charts-bangalore/" TargetMode="External"/><Relationship Id="rId142" Type="http://schemas.openxmlformats.org/officeDocument/2006/relationships/hyperlink" Target="https://en.wikipedia.org/wiki/Bangalore_North_(Lok_Sabha_constituency)" TargetMode="External"/><Relationship Id="rId263" Type="http://schemas.openxmlformats.org/officeDocument/2006/relationships/hyperlink" Target="https://inc42.com/buzz/internet-users-india-mumbai-tops-charts-bangalore/" TargetMode="External"/><Relationship Id="rId384" Type="http://schemas.openxmlformats.org/officeDocument/2006/relationships/hyperlink" Target="https://en.wikipedia.org/wiki/Bangalore_Rural_(Lok_Sabha_constituency)" TargetMode="External"/><Relationship Id="rId141" Type="http://schemas.openxmlformats.org/officeDocument/2006/relationships/hyperlink" Target="https://inc42.com/buzz/internet-users-india-mumbai-tops-charts-bangalore/" TargetMode="External"/><Relationship Id="rId262" Type="http://schemas.openxmlformats.org/officeDocument/2006/relationships/hyperlink" Target="https://en.wikipedia.org/wiki/Bangalore_South_(Lok_Sabha_constituency)" TargetMode="External"/><Relationship Id="rId383" Type="http://schemas.openxmlformats.org/officeDocument/2006/relationships/hyperlink" Target="https://inc42.com/buzz/internet-users-india-mumbai-tops-charts-bangalore/" TargetMode="External"/><Relationship Id="rId140" Type="http://schemas.openxmlformats.org/officeDocument/2006/relationships/hyperlink" Target="https://en.wikipedia.org/wiki/Bangalore_North_(Lok_Sabha_constituency)" TargetMode="External"/><Relationship Id="rId261" Type="http://schemas.openxmlformats.org/officeDocument/2006/relationships/hyperlink" Target="https://inc42.com/buzz/internet-users-india-mumbai-tops-charts-bangalore/" TargetMode="External"/><Relationship Id="rId382" Type="http://schemas.openxmlformats.org/officeDocument/2006/relationships/hyperlink" Target="https://en.wikipedia.org/wiki/Bangalore_Rural_(Lok_Sabha_constituency)" TargetMode="External"/><Relationship Id="rId5" Type="http://schemas.openxmlformats.org/officeDocument/2006/relationships/hyperlink" Target="https://inc42.com/buzz/internet-users-india-mumbai-tops-charts-bangalore/" TargetMode="External"/><Relationship Id="rId147" Type="http://schemas.openxmlformats.org/officeDocument/2006/relationships/hyperlink" Target="https://inc42.com/buzz/internet-users-india-mumbai-tops-charts-bangalore/" TargetMode="External"/><Relationship Id="rId268" Type="http://schemas.openxmlformats.org/officeDocument/2006/relationships/hyperlink" Target="https://en.wikipedia.org/wiki/Bangalore_South_(Lok_Sabha_constituency)" TargetMode="External"/><Relationship Id="rId389" Type="http://schemas.openxmlformats.org/officeDocument/2006/relationships/hyperlink" Target="https://inc42.com/buzz/internet-users-india-mumbai-tops-charts-bangalore/" TargetMode="External"/><Relationship Id="rId6" Type="http://schemas.openxmlformats.org/officeDocument/2006/relationships/hyperlink" Target="https://en.wikipedia.org/wiki/Chikballapur_(Lok_Sabha_constituency)" TargetMode="External"/><Relationship Id="rId146" Type="http://schemas.openxmlformats.org/officeDocument/2006/relationships/hyperlink" Target="https://en.wikipedia.org/wiki/Bangalore_Rural_(Lok_Sabha_constituency)" TargetMode="External"/><Relationship Id="rId267" Type="http://schemas.openxmlformats.org/officeDocument/2006/relationships/hyperlink" Target="https://inc42.com/buzz/internet-users-india-mumbai-tops-charts-bangalore/" TargetMode="External"/><Relationship Id="rId388" Type="http://schemas.openxmlformats.org/officeDocument/2006/relationships/hyperlink" Target="https://en.wikipedia.org/wiki/Bangalore_Rural_(Lok_Sabha_constituency)" TargetMode="External"/><Relationship Id="rId7" Type="http://schemas.openxmlformats.org/officeDocument/2006/relationships/hyperlink" Target="https://inc42.com/buzz/internet-users-india-mumbai-tops-charts-bangalore/" TargetMode="External"/><Relationship Id="rId145" Type="http://schemas.openxmlformats.org/officeDocument/2006/relationships/hyperlink" Target="https://inc42.com/buzz/internet-users-india-mumbai-tops-charts-bangalore/" TargetMode="External"/><Relationship Id="rId266" Type="http://schemas.openxmlformats.org/officeDocument/2006/relationships/hyperlink" Target="https://en.wikipedia.org/wiki/Bangalore_South_(Lok_Sabha_constituency)" TargetMode="External"/><Relationship Id="rId387" Type="http://schemas.openxmlformats.org/officeDocument/2006/relationships/hyperlink" Target="https://inc42.com/buzz/internet-users-india-mumbai-tops-charts-bangalore/" TargetMode="External"/><Relationship Id="rId8" Type="http://schemas.openxmlformats.org/officeDocument/2006/relationships/hyperlink" Target="https://en.wikipedia.org/wiki/Chikballapur_(Lok_Sabha_constituency)" TargetMode="External"/><Relationship Id="rId144" Type="http://schemas.openxmlformats.org/officeDocument/2006/relationships/hyperlink" Target="https://en.wikipedia.org/wiki/Bangalore_North_(Lok_Sabha_constituency)" TargetMode="External"/><Relationship Id="rId265" Type="http://schemas.openxmlformats.org/officeDocument/2006/relationships/hyperlink" Target="https://inc42.com/buzz/internet-users-india-mumbai-tops-charts-bangalore/" TargetMode="External"/><Relationship Id="rId386" Type="http://schemas.openxmlformats.org/officeDocument/2006/relationships/hyperlink" Target="https://en.wikipedia.org/wiki/Bangalore_South_(Lok_Sabha_constituency)" TargetMode="External"/><Relationship Id="rId260" Type="http://schemas.openxmlformats.org/officeDocument/2006/relationships/hyperlink" Target="https://en.wikipedia.org/wiki/Bangalore_North_(Lok_Sabha_constituency)" TargetMode="External"/><Relationship Id="rId381" Type="http://schemas.openxmlformats.org/officeDocument/2006/relationships/hyperlink" Target="https://inc42.com/buzz/internet-users-india-mumbai-tops-charts-bangalore/" TargetMode="External"/><Relationship Id="rId380" Type="http://schemas.openxmlformats.org/officeDocument/2006/relationships/hyperlink" Target="https://en.wikipedia.org/wiki/Bangalore_South_(Lok_Sabha_constituency)" TargetMode="External"/><Relationship Id="rId139" Type="http://schemas.openxmlformats.org/officeDocument/2006/relationships/hyperlink" Target="https://inc42.com/buzz/internet-users-india-mumbai-tops-charts-bangalore/" TargetMode="External"/><Relationship Id="rId138" Type="http://schemas.openxmlformats.org/officeDocument/2006/relationships/hyperlink" Target="https://en.wikipedia.org/wiki/Bangalore_Rural_(Lok_Sabha_constituency)" TargetMode="External"/><Relationship Id="rId259" Type="http://schemas.openxmlformats.org/officeDocument/2006/relationships/hyperlink" Target="https://inc42.com/buzz/internet-users-india-mumbai-tops-charts-bangalore/" TargetMode="External"/><Relationship Id="rId137" Type="http://schemas.openxmlformats.org/officeDocument/2006/relationships/hyperlink" Target="https://inc42.com/buzz/internet-users-india-mumbai-tops-charts-bangalore/" TargetMode="External"/><Relationship Id="rId258" Type="http://schemas.openxmlformats.org/officeDocument/2006/relationships/hyperlink" Target="https://en.wikipedia.org/wiki/Bangalore_Rural_(Lok_Sabha_constituency)" TargetMode="External"/><Relationship Id="rId379" Type="http://schemas.openxmlformats.org/officeDocument/2006/relationships/hyperlink" Target="https://inc42.com/buzz/internet-users-india-mumbai-tops-charts-bangalore/" TargetMode="External"/><Relationship Id="rId132" Type="http://schemas.openxmlformats.org/officeDocument/2006/relationships/hyperlink" Target="https://en.wikipedia.org/wiki/Bangalore_North_(Lok_Sabha_constituency)" TargetMode="External"/><Relationship Id="rId253" Type="http://schemas.openxmlformats.org/officeDocument/2006/relationships/hyperlink" Target="https://inc42.com/buzz/internet-users-india-mumbai-tops-charts-bangalore/" TargetMode="External"/><Relationship Id="rId374" Type="http://schemas.openxmlformats.org/officeDocument/2006/relationships/hyperlink" Target="https://en.wikipedia.org/wiki/Bangalore_South_(Lok_Sabha_constituency)" TargetMode="External"/><Relationship Id="rId131" Type="http://schemas.openxmlformats.org/officeDocument/2006/relationships/hyperlink" Target="https://inc42.com/buzz/internet-users-india-mumbai-tops-charts-bangalore/" TargetMode="External"/><Relationship Id="rId252" Type="http://schemas.openxmlformats.org/officeDocument/2006/relationships/hyperlink" Target="https://en.wikipedia.org/wiki/Bangalore_South_(Lok_Sabha_constituency)" TargetMode="External"/><Relationship Id="rId373" Type="http://schemas.openxmlformats.org/officeDocument/2006/relationships/hyperlink" Target="https://inc42.com/buzz/internet-users-india-mumbai-tops-charts-bangalore/" TargetMode="External"/><Relationship Id="rId130" Type="http://schemas.openxmlformats.org/officeDocument/2006/relationships/hyperlink" Target="https://en.wikipedia.org/wiki/Bangalore_North_(Lok_Sabha_constituency)" TargetMode="External"/><Relationship Id="rId251" Type="http://schemas.openxmlformats.org/officeDocument/2006/relationships/hyperlink" Target="https://inc42.com/buzz/internet-users-india-mumbai-tops-charts-bangalore/" TargetMode="External"/><Relationship Id="rId372" Type="http://schemas.openxmlformats.org/officeDocument/2006/relationships/hyperlink" Target="https://en.wikipedia.org/wiki/Bangalore_South_(Lok_Sabha_constituency)" TargetMode="External"/><Relationship Id="rId250" Type="http://schemas.openxmlformats.org/officeDocument/2006/relationships/hyperlink" Target="https://en.wikipedia.org/wiki/Bangalore_South_(Lok_Sabha_constituency)" TargetMode="External"/><Relationship Id="rId371" Type="http://schemas.openxmlformats.org/officeDocument/2006/relationships/hyperlink" Target="https://inc42.com/buzz/internet-users-india-mumbai-tops-charts-bangalore/" TargetMode="External"/><Relationship Id="rId136" Type="http://schemas.openxmlformats.org/officeDocument/2006/relationships/hyperlink" Target="https://en.wikipedia.org/wiki/Bangalore_North_(Lok_Sabha_constituency)" TargetMode="External"/><Relationship Id="rId257" Type="http://schemas.openxmlformats.org/officeDocument/2006/relationships/hyperlink" Target="https://inc42.com/buzz/internet-users-india-mumbai-tops-charts-bangalore/" TargetMode="External"/><Relationship Id="rId378" Type="http://schemas.openxmlformats.org/officeDocument/2006/relationships/hyperlink" Target="https://en.wikipedia.org/wiki/Bangalore_South_(Lok_Sabha_constituency)" TargetMode="External"/><Relationship Id="rId135" Type="http://schemas.openxmlformats.org/officeDocument/2006/relationships/hyperlink" Target="https://inc42.com/buzz/internet-users-india-mumbai-tops-charts-bangalore/" TargetMode="External"/><Relationship Id="rId256" Type="http://schemas.openxmlformats.org/officeDocument/2006/relationships/hyperlink" Target="https://en.wikipedia.org/wiki/Bangalore_South_(Lok_Sabha_constituency)" TargetMode="External"/><Relationship Id="rId377" Type="http://schemas.openxmlformats.org/officeDocument/2006/relationships/hyperlink" Target="https://inc42.com/buzz/internet-users-india-mumbai-tops-charts-bangalore/" TargetMode="External"/><Relationship Id="rId134" Type="http://schemas.openxmlformats.org/officeDocument/2006/relationships/hyperlink" Target="https://en.wikipedia.org/wiki/Bangalore_North_(Lok_Sabha_constituency)" TargetMode="External"/><Relationship Id="rId255" Type="http://schemas.openxmlformats.org/officeDocument/2006/relationships/hyperlink" Target="https://inc42.com/buzz/internet-users-india-mumbai-tops-charts-bangalore/" TargetMode="External"/><Relationship Id="rId376" Type="http://schemas.openxmlformats.org/officeDocument/2006/relationships/hyperlink" Target="https://en.wikipedia.org/wiki/Bangalore_South_(Lok_Sabha_constituency)" TargetMode="External"/><Relationship Id="rId133" Type="http://schemas.openxmlformats.org/officeDocument/2006/relationships/hyperlink" Target="https://inc42.com/buzz/internet-users-india-mumbai-tops-charts-bangalore/" TargetMode="External"/><Relationship Id="rId254" Type="http://schemas.openxmlformats.org/officeDocument/2006/relationships/hyperlink" Target="https://en.wikipedia.org/wiki/Bangalore_South_(Lok_Sabha_constituency)" TargetMode="External"/><Relationship Id="rId375" Type="http://schemas.openxmlformats.org/officeDocument/2006/relationships/hyperlink" Target="https://inc42.com/buzz/internet-users-india-mumbai-tops-charts-bangalore/" TargetMode="External"/><Relationship Id="rId172" Type="http://schemas.openxmlformats.org/officeDocument/2006/relationships/hyperlink" Target="https://en.wikipedia.org/wiki/Bangalore_Central_(Lok_Sabha_constituency)" TargetMode="External"/><Relationship Id="rId293" Type="http://schemas.openxmlformats.org/officeDocument/2006/relationships/hyperlink" Target="https://inc42.com/buzz/internet-users-india-mumbai-tops-charts-bangalore/" TargetMode="External"/><Relationship Id="rId171" Type="http://schemas.openxmlformats.org/officeDocument/2006/relationships/hyperlink" Target="https://inc42.com/buzz/internet-users-india-mumbai-tops-charts-bangalore/" TargetMode="External"/><Relationship Id="rId292" Type="http://schemas.openxmlformats.org/officeDocument/2006/relationships/hyperlink" Target="https://en.wikipedia.org/wiki/Bangalore_South_(Lok_Sabha_constituency)" TargetMode="External"/><Relationship Id="rId170" Type="http://schemas.openxmlformats.org/officeDocument/2006/relationships/hyperlink" Target="https://en.wikipedia.org/wiki/Bangalore_Central_(Lok_Sabha_constituency)" TargetMode="External"/><Relationship Id="rId291" Type="http://schemas.openxmlformats.org/officeDocument/2006/relationships/hyperlink" Target="https://inc42.com/buzz/internet-users-india-mumbai-tops-charts-bangalore/" TargetMode="External"/><Relationship Id="rId290" Type="http://schemas.openxmlformats.org/officeDocument/2006/relationships/hyperlink" Target="https://en.wikipedia.org/wiki/Bangalore_South_(Lok_Sabha_constituency)" TargetMode="External"/><Relationship Id="rId165" Type="http://schemas.openxmlformats.org/officeDocument/2006/relationships/hyperlink" Target="https://inc42.com/buzz/internet-users-india-mumbai-tops-charts-bangalore/" TargetMode="External"/><Relationship Id="rId286" Type="http://schemas.openxmlformats.org/officeDocument/2006/relationships/hyperlink" Target="https://en.wikipedia.org/wiki/Bangalore_South_(Lok_Sabha_constituency)" TargetMode="External"/><Relationship Id="rId164" Type="http://schemas.openxmlformats.org/officeDocument/2006/relationships/hyperlink" Target="https://en.wikipedia.org/wiki/Bangalore_Central_(Lok_Sabha_constituency)" TargetMode="External"/><Relationship Id="rId285" Type="http://schemas.openxmlformats.org/officeDocument/2006/relationships/hyperlink" Target="https://inc42.com/buzz/internet-users-india-mumbai-tops-charts-bangalore/" TargetMode="External"/><Relationship Id="rId163" Type="http://schemas.openxmlformats.org/officeDocument/2006/relationships/hyperlink" Target="https://inc42.com/buzz/internet-users-india-mumbai-tops-charts-bangalore/" TargetMode="External"/><Relationship Id="rId284" Type="http://schemas.openxmlformats.org/officeDocument/2006/relationships/hyperlink" Target="https://en.wikipedia.org/wiki/Bangalore_South_(Lok_Sabha_constituency)" TargetMode="External"/><Relationship Id="rId162" Type="http://schemas.openxmlformats.org/officeDocument/2006/relationships/hyperlink" Target="https://en.wikipedia.org/wiki/Bangalore_North_(Lok_Sabha_constituency)" TargetMode="External"/><Relationship Id="rId283" Type="http://schemas.openxmlformats.org/officeDocument/2006/relationships/hyperlink" Target="https://inc42.com/buzz/internet-users-india-mumbai-tops-charts-bangalore/" TargetMode="External"/><Relationship Id="rId169" Type="http://schemas.openxmlformats.org/officeDocument/2006/relationships/hyperlink" Target="https://inc42.com/buzz/internet-users-india-mumbai-tops-charts-bangalore/" TargetMode="External"/><Relationship Id="rId168" Type="http://schemas.openxmlformats.org/officeDocument/2006/relationships/hyperlink" Target="https://en.wikipedia.org/wiki/Bangalore_Central_(Lok_Sabha_constituency)" TargetMode="External"/><Relationship Id="rId289" Type="http://schemas.openxmlformats.org/officeDocument/2006/relationships/hyperlink" Target="https://inc42.com/buzz/internet-users-india-mumbai-tops-charts-bangalore/" TargetMode="External"/><Relationship Id="rId167" Type="http://schemas.openxmlformats.org/officeDocument/2006/relationships/hyperlink" Target="https://inc42.com/buzz/internet-users-india-mumbai-tops-charts-bangalore/" TargetMode="External"/><Relationship Id="rId288" Type="http://schemas.openxmlformats.org/officeDocument/2006/relationships/hyperlink" Target="https://en.wikipedia.org/wiki/Bangalore_South_(Lok_Sabha_constituency)" TargetMode="External"/><Relationship Id="rId166" Type="http://schemas.openxmlformats.org/officeDocument/2006/relationships/hyperlink" Target="https://en.wikipedia.org/wiki/Bangalore_Central_(Lok_Sabha_constituency)" TargetMode="External"/><Relationship Id="rId287" Type="http://schemas.openxmlformats.org/officeDocument/2006/relationships/hyperlink" Target="https://inc42.com/buzz/internet-users-india-mumbai-tops-charts-bangalore/" TargetMode="External"/><Relationship Id="rId161" Type="http://schemas.openxmlformats.org/officeDocument/2006/relationships/hyperlink" Target="https://inc42.com/buzz/internet-users-india-mumbai-tops-charts-bangalore/" TargetMode="External"/><Relationship Id="rId282" Type="http://schemas.openxmlformats.org/officeDocument/2006/relationships/hyperlink" Target="https://en.wikipedia.org/wiki/Bangalore_Central_(Lok_Sabha_constituency)" TargetMode="External"/><Relationship Id="rId160" Type="http://schemas.openxmlformats.org/officeDocument/2006/relationships/hyperlink" Target="https://en.wikipedia.org/wiki/Bangalore_Central_(Lok_Sabha_constituency)" TargetMode="External"/><Relationship Id="rId281" Type="http://schemas.openxmlformats.org/officeDocument/2006/relationships/hyperlink" Target="https://inc42.com/buzz/internet-users-india-mumbai-tops-charts-bangalore/" TargetMode="External"/><Relationship Id="rId280" Type="http://schemas.openxmlformats.org/officeDocument/2006/relationships/hyperlink" Target="https://en.wikipedia.org/wiki/Bangalore_Central_(Lok_Sabha_constituency)" TargetMode="External"/><Relationship Id="rId159" Type="http://schemas.openxmlformats.org/officeDocument/2006/relationships/hyperlink" Target="https://inc42.com/buzz/internet-users-india-mumbai-tops-charts-bangalore/" TargetMode="External"/><Relationship Id="rId154" Type="http://schemas.openxmlformats.org/officeDocument/2006/relationships/hyperlink" Target="https://en.wikipedia.org/wiki/Bangalore_Central_(Lok_Sabha_constituency)" TargetMode="External"/><Relationship Id="rId275" Type="http://schemas.openxmlformats.org/officeDocument/2006/relationships/hyperlink" Target="https://inc42.com/buzz/internet-users-india-mumbai-tops-charts-bangalore/" TargetMode="External"/><Relationship Id="rId396" Type="http://schemas.openxmlformats.org/officeDocument/2006/relationships/hyperlink" Target="https://en.wikipedia.org/wiki/Bangalore_North_(Lok_Sabha_constituency)" TargetMode="External"/><Relationship Id="rId153" Type="http://schemas.openxmlformats.org/officeDocument/2006/relationships/hyperlink" Target="https://inc42.com/buzz/internet-users-india-mumbai-tops-charts-bangalore/" TargetMode="External"/><Relationship Id="rId274" Type="http://schemas.openxmlformats.org/officeDocument/2006/relationships/hyperlink" Target="https://en.wikipedia.org/wiki/Bangalore_Central_(Lok_Sabha_constituency)" TargetMode="External"/><Relationship Id="rId395" Type="http://schemas.openxmlformats.org/officeDocument/2006/relationships/hyperlink" Target="https://inc42.com/buzz/internet-users-india-mumbai-tops-charts-bangalore/" TargetMode="External"/><Relationship Id="rId152" Type="http://schemas.openxmlformats.org/officeDocument/2006/relationships/hyperlink" Target="https://en.wikipedia.org/wiki/Bangalore_North_(Lok_Sabha_constituency)" TargetMode="External"/><Relationship Id="rId273" Type="http://schemas.openxmlformats.org/officeDocument/2006/relationships/hyperlink" Target="https://inc42.com/buzz/internet-users-india-mumbai-tops-charts-bangalore/" TargetMode="External"/><Relationship Id="rId394" Type="http://schemas.openxmlformats.org/officeDocument/2006/relationships/hyperlink" Target="https://en.wikipedia.org/wiki/Bangalore_Rural_(Lok_Sabha_constituency)" TargetMode="External"/><Relationship Id="rId151" Type="http://schemas.openxmlformats.org/officeDocument/2006/relationships/hyperlink" Target="https://inc42.com/buzz/internet-users-india-mumbai-tops-charts-bangalore/" TargetMode="External"/><Relationship Id="rId272" Type="http://schemas.openxmlformats.org/officeDocument/2006/relationships/hyperlink" Target="https://en.wikipedia.org/wiki/Bangalore_Central_(Lok_Sabha_constituency)" TargetMode="External"/><Relationship Id="rId393" Type="http://schemas.openxmlformats.org/officeDocument/2006/relationships/hyperlink" Target="https://inc42.com/buzz/internet-users-india-mumbai-tops-charts-bangalore/" TargetMode="External"/><Relationship Id="rId158" Type="http://schemas.openxmlformats.org/officeDocument/2006/relationships/hyperlink" Target="https://en.wikipedia.org/wiki/Bangalore_Central_(Lok_Sabha_constituency)" TargetMode="External"/><Relationship Id="rId279" Type="http://schemas.openxmlformats.org/officeDocument/2006/relationships/hyperlink" Target="https://inc42.com/buzz/internet-users-india-mumbai-tops-charts-bangalore/" TargetMode="External"/><Relationship Id="rId157" Type="http://schemas.openxmlformats.org/officeDocument/2006/relationships/hyperlink" Target="https://inc42.com/buzz/internet-users-india-mumbai-tops-charts-bangalore/" TargetMode="External"/><Relationship Id="rId278" Type="http://schemas.openxmlformats.org/officeDocument/2006/relationships/hyperlink" Target="https://en.wikipedia.org/wiki/Bangalore_Central_(Lok_Sabha_constituency)" TargetMode="External"/><Relationship Id="rId156" Type="http://schemas.openxmlformats.org/officeDocument/2006/relationships/hyperlink" Target="https://en.wikipedia.org/wiki/Bangalore_North_(Lok_Sabha_constituency)" TargetMode="External"/><Relationship Id="rId277" Type="http://schemas.openxmlformats.org/officeDocument/2006/relationships/hyperlink" Target="https://inc42.com/buzz/internet-users-india-mumbai-tops-charts-bangalore/" TargetMode="External"/><Relationship Id="rId398" Type="http://schemas.openxmlformats.org/officeDocument/2006/relationships/drawing" Target="../drawings/drawing1.xml"/><Relationship Id="rId155" Type="http://schemas.openxmlformats.org/officeDocument/2006/relationships/hyperlink" Target="https://inc42.com/buzz/internet-users-india-mumbai-tops-charts-bangalore/" TargetMode="External"/><Relationship Id="rId276" Type="http://schemas.openxmlformats.org/officeDocument/2006/relationships/hyperlink" Target="https://en.wikipedia.org/wiki/Bangalore_Central_(Lok_Sabha_constituency)" TargetMode="External"/><Relationship Id="rId397" Type="http://schemas.openxmlformats.org/officeDocument/2006/relationships/hyperlink" Target="https://inc42.com/buzz/internet-users-india-mumbai-tops-charts-bangalore/" TargetMode="External"/><Relationship Id="rId40" Type="http://schemas.openxmlformats.org/officeDocument/2006/relationships/hyperlink" Target="https://en.wikipedia.org/wiki/Bangalore_North_(Lok_Sabha_constituency)" TargetMode="External"/><Relationship Id="rId42" Type="http://schemas.openxmlformats.org/officeDocument/2006/relationships/hyperlink" Target="https://en.wikipedia.org/wiki/Bangalore_North_(Lok_Sabha_constituency)" TargetMode="External"/><Relationship Id="rId41" Type="http://schemas.openxmlformats.org/officeDocument/2006/relationships/hyperlink" Target="https://inc42.com/buzz/internet-users-india-mumbai-tops-charts-bangalore/" TargetMode="External"/><Relationship Id="rId44" Type="http://schemas.openxmlformats.org/officeDocument/2006/relationships/hyperlink" Target="https://en.wikipedia.org/wiki/Bangalore_North_(Lok_Sabha_constituency)" TargetMode="External"/><Relationship Id="rId43" Type="http://schemas.openxmlformats.org/officeDocument/2006/relationships/hyperlink" Target="https://inc42.com/buzz/internet-users-india-mumbai-tops-charts-bangalore/" TargetMode="External"/><Relationship Id="rId46" Type="http://schemas.openxmlformats.org/officeDocument/2006/relationships/hyperlink" Target="https://en.wikipedia.org/wiki/Bangalore_Central_(Lok_Sabha_constituency)" TargetMode="External"/><Relationship Id="rId45" Type="http://schemas.openxmlformats.org/officeDocument/2006/relationships/hyperlink" Target="https://inc42.com/buzz/internet-users-india-mumbai-tops-charts-bangalore/" TargetMode="External"/><Relationship Id="rId48" Type="http://schemas.openxmlformats.org/officeDocument/2006/relationships/hyperlink" Target="https://en.wikipedia.org/wiki/Bangalore_Central_(Lok_Sabha_constituency)" TargetMode="External"/><Relationship Id="rId47" Type="http://schemas.openxmlformats.org/officeDocument/2006/relationships/hyperlink" Target="https://inc42.com/buzz/internet-users-india-mumbai-tops-charts-bangalore/" TargetMode="External"/><Relationship Id="rId49" Type="http://schemas.openxmlformats.org/officeDocument/2006/relationships/hyperlink" Target="https://inc42.com/buzz/internet-users-india-mumbai-tops-charts-bangalore/" TargetMode="External"/><Relationship Id="rId31" Type="http://schemas.openxmlformats.org/officeDocument/2006/relationships/hyperlink" Target="https://inc42.com/buzz/internet-users-india-mumbai-tops-charts-bangalore/" TargetMode="External"/><Relationship Id="rId30" Type="http://schemas.openxmlformats.org/officeDocument/2006/relationships/hyperlink" Target="https://en.wikipedia.org/wiki/Bangalore_North_(Lok_Sabha_constituency)" TargetMode="External"/><Relationship Id="rId33" Type="http://schemas.openxmlformats.org/officeDocument/2006/relationships/hyperlink" Target="https://inc42.com/buzz/internet-users-india-mumbai-tops-charts-bangalore/" TargetMode="External"/><Relationship Id="rId32" Type="http://schemas.openxmlformats.org/officeDocument/2006/relationships/hyperlink" Target="https://en.wikipedia.org/wiki/Bangalore_Rural_(Lok_Sabha_constituency)" TargetMode="External"/><Relationship Id="rId35" Type="http://schemas.openxmlformats.org/officeDocument/2006/relationships/hyperlink" Target="https://inc42.com/buzz/internet-users-india-mumbai-tops-charts-bangalore/" TargetMode="External"/><Relationship Id="rId34" Type="http://schemas.openxmlformats.org/officeDocument/2006/relationships/hyperlink" Target="https://en.wikipedia.org/wiki/Bangalore_Rural_(Lok_Sabha_constituency)" TargetMode="External"/><Relationship Id="rId37" Type="http://schemas.openxmlformats.org/officeDocument/2006/relationships/hyperlink" Target="https://inc42.com/buzz/internet-users-india-mumbai-tops-charts-bangalore/" TargetMode="External"/><Relationship Id="rId36" Type="http://schemas.openxmlformats.org/officeDocument/2006/relationships/hyperlink" Target="https://en.wikipedia.org/wiki/Bangalore_North_(Lok_Sabha_constituency)" TargetMode="External"/><Relationship Id="rId39" Type="http://schemas.openxmlformats.org/officeDocument/2006/relationships/hyperlink" Target="https://inc42.com/buzz/internet-users-india-mumbai-tops-charts-bangalore/" TargetMode="External"/><Relationship Id="rId38" Type="http://schemas.openxmlformats.org/officeDocument/2006/relationships/hyperlink" Target="https://en.wikipedia.org/wiki/Bangalore_North_(Lok_Sabha_constituency)" TargetMode="External"/><Relationship Id="rId20" Type="http://schemas.openxmlformats.org/officeDocument/2006/relationships/hyperlink" Target="https://en.wikipedia.org/wiki/Bangalore_North_(Lok_Sabha_constituency)" TargetMode="External"/><Relationship Id="rId22" Type="http://schemas.openxmlformats.org/officeDocument/2006/relationships/hyperlink" Target="https://en.wikipedia.org/wiki/Bangalore_North_(Lok_Sabha_constituency)" TargetMode="External"/><Relationship Id="rId21" Type="http://schemas.openxmlformats.org/officeDocument/2006/relationships/hyperlink" Target="https://inc42.com/buzz/internet-users-india-mumbai-tops-charts-bangalore/" TargetMode="External"/><Relationship Id="rId24" Type="http://schemas.openxmlformats.org/officeDocument/2006/relationships/hyperlink" Target="https://en.wikipedia.org/wiki/Bangalore_North_(Lok_Sabha_constituency)" TargetMode="External"/><Relationship Id="rId23" Type="http://schemas.openxmlformats.org/officeDocument/2006/relationships/hyperlink" Target="https://inc42.com/buzz/internet-users-india-mumbai-tops-charts-bangalore/" TargetMode="External"/><Relationship Id="rId26" Type="http://schemas.openxmlformats.org/officeDocument/2006/relationships/hyperlink" Target="https://en.wikipedia.org/wiki/Bangalore_North_(Lok_Sabha_constituency)" TargetMode="External"/><Relationship Id="rId25" Type="http://schemas.openxmlformats.org/officeDocument/2006/relationships/hyperlink" Target="https://inc42.com/buzz/internet-users-india-mumbai-tops-charts-bangalore/" TargetMode="External"/><Relationship Id="rId28" Type="http://schemas.openxmlformats.org/officeDocument/2006/relationships/hyperlink" Target="https://en.wikipedia.org/wiki/Bangalore_North_(Lok_Sabha_constituency)" TargetMode="External"/><Relationship Id="rId27" Type="http://schemas.openxmlformats.org/officeDocument/2006/relationships/hyperlink" Target="https://inc42.com/buzz/internet-users-india-mumbai-tops-charts-bangalore/" TargetMode="External"/><Relationship Id="rId29" Type="http://schemas.openxmlformats.org/officeDocument/2006/relationships/hyperlink" Target="https://inc42.com/buzz/internet-users-india-mumbai-tops-charts-bangalore/" TargetMode="External"/><Relationship Id="rId11" Type="http://schemas.openxmlformats.org/officeDocument/2006/relationships/hyperlink" Target="https://inc42.com/buzz/internet-users-india-mumbai-tops-charts-bangalore/" TargetMode="External"/><Relationship Id="rId10" Type="http://schemas.openxmlformats.org/officeDocument/2006/relationships/hyperlink" Target="https://en.wikipedia.org/wiki/Bangalore_North_(Lok_Sabha_constituency)" TargetMode="External"/><Relationship Id="rId13" Type="http://schemas.openxmlformats.org/officeDocument/2006/relationships/hyperlink" Target="https://inc42.com/buzz/internet-users-india-mumbai-tops-charts-bangalore/" TargetMode="External"/><Relationship Id="rId12" Type="http://schemas.openxmlformats.org/officeDocument/2006/relationships/hyperlink" Target="https://en.wikipedia.org/wiki/Bangalore_North_(Lok_Sabha_constituency)" TargetMode="External"/><Relationship Id="rId15" Type="http://schemas.openxmlformats.org/officeDocument/2006/relationships/hyperlink" Target="https://inc42.com/buzz/internet-users-india-mumbai-tops-charts-bangalore/" TargetMode="External"/><Relationship Id="rId14" Type="http://schemas.openxmlformats.org/officeDocument/2006/relationships/hyperlink" Target="https://en.wikipedia.org/wiki/Bangalore_North_(Lok_Sabha_constituency)" TargetMode="External"/><Relationship Id="rId17" Type="http://schemas.openxmlformats.org/officeDocument/2006/relationships/hyperlink" Target="https://inc42.com/buzz/internet-users-india-mumbai-tops-charts-bangalore/" TargetMode="External"/><Relationship Id="rId16" Type="http://schemas.openxmlformats.org/officeDocument/2006/relationships/hyperlink" Target="https://en.wikipedia.org/wiki/Bangalore_North_(Lok_Sabha_constituency)" TargetMode="External"/><Relationship Id="rId19" Type="http://schemas.openxmlformats.org/officeDocument/2006/relationships/hyperlink" Target="https://inc42.com/buzz/internet-users-india-mumbai-tops-charts-bangalore/" TargetMode="External"/><Relationship Id="rId18" Type="http://schemas.openxmlformats.org/officeDocument/2006/relationships/hyperlink" Target="https://en.wikipedia.org/wiki/Bangalore_North_(Lok_Sabha_constituency)" TargetMode="External"/><Relationship Id="rId84" Type="http://schemas.openxmlformats.org/officeDocument/2006/relationships/hyperlink" Target="https://en.wikipedia.org/wiki/Bangalore_Rural_(Lok_Sabha_constituency)" TargetMode="External"/><Relationship Id="rId83" Type="http://schemas.openxmlformats.org/officeDocument/2006/relationships/hyperlink" Target="https://inc42.com/buzz/internet-users-india-mumbai-tops-charts-bangalore/" TargetMode="External"/><Relationship Id="rId86" Type="http://schemas.openxmlformats.org/officeDocument/2006/relationships/hyperlink" Target="https://en.wikipedia.org/wiki/Bangalore_North_(Lok_Sabha_constituency)" TargetMode="External"/><Relationship Id="rId85" Type="http://schemas.openxmlformats.org/officeDocument/2006/relationships/hyperlink" Target="https://inc42.com/buzz/internet-users-india-mumbai-tops-charts-bangalore/" TargetMode="External"/><Relationship Id="rId88" Type="http://schemas.openxmlformats.org/officeDocument/2006/relationships/hyperlink" Target="https://en.wikipedia.org/wiki/Bangalore_North_(Lok_Sabha_constituency)" TargetMode="External"/><Relationship Id="rId87" Type="http://schemas.openxmlformats.org/officeDocument/2006/relationships/hyperlink" Target="https://inc42.com/buzz/internet-users-india-mumbai-tops-charts-bangalore/" TargetMode="External"/><Relationship Id="rId89" Type="http://schemas.openxmlformats.org/officeDocument/2006/relationships/hyperlink" Target="https://inc42.com/buzz/internet-users-india-mumbai-tops-charts-bangalore/" TargetMode="External"/><Relationship Id="rId80" Type="http://schemas.openxmlformats.org/officeDocument/2006/relationships/hyperlink" Target="https://en.wikipedia.org/wiki/Bangalore_North_(Lok_Sabha_constituency)" TargetMode="External"/><Relationship Id="rId82" Type="http://schemas.openxmlformats.org/officeDocument/2006/relationships/hyperlink" Target="https://en.wikipedia.org/wiki/Bangalore_North_(Lok_Sabha_constituency)" TargetMode="External"/><Relationship Id="rId81" Type="http://schemas.openxmlformats.org/officeDocument/2006/relationships/hyperlink" Target="https://inc42.com/buzz/internet-users-india-mumbai-tops-charts-bangalore/" TargetMode="External"/><Relationship Id="rId73" Type="http://schemas.openxmlformats.org/officeDocument/2006/relationships/hyperlink" Target="https://inc42.com/buzz/internet-users-india-mumbai-tops-charts-bangalore/" TargetMode="External"/><Relationship Id="rId72" Type="http://schemas.openxmlformats.org/officeDocument/2006/relationships/hyperlink" Target="https://en.wikipedia.org/wiki/Bangalore_North_(Lok_Sabha_constituency)" TargetMode="External"/><Relationship Id="rId75" Type="http://schemas.openxmlformats.org/officeDocument/2006/relationships/hyperlink" Target="https://inc42.com/buzz/internet-users-india-mumbai-tops-charts-bangalore/" TargetMode="External"/><Relationship Id="rId74" Type="http://schemas.openxmlformats.org/officeDocument/2006/relationships/hyperlink" Target="https://en.wikipedia.org/wiki/Bangalore_Rural_(Lok_Sabha_constituency)" TargetMode="External"/><Relationship Id="rId77" Type="http://schemas.openxmlformats.org/officeDocument/2006/relationships/hyperlink" Target="https://inc42.com/buzz/internet-users-india-mumbai-tops-charts-bangalore/" TargetMode="External"/><Relationship Id="rId76" Type="http://schemas.openxmlformats.org/officeDocument/2006/relationships/hyperlink" Target="https://en.wikipedia.org/wiki/Bangalore_Rural_(Lok_Sabha_constituency)" TargetMode="External"/><Relationship Id="rId79" Type="http://schemas.openxmlformats.org/officeDocument/2006/relationships/hyperlink" Target="https://inc42.com/buzz/internet-users-india-mumbai-tops-charts-bangalore/" TargetMode="External"/><Relationship Id="rId78" Type="http://schemas.openxmlformats.org/officeDocument/2006/relationships/hyperlink" Target="https://en.wikipedia.org/wiki/Bangalore_North_(Lok_Sabha_constituency)" TargetMode="External"/><Relationship Id="rId71" Type="http://schemas.openxmlformats.org/officeDocument/2006/relationships/hyperlink" Target="https://inc42.com/buzz/internet-users-india-mumbai-tops-charts-bangalore/" TargetMode="External"/><Relationship Id="rId70" Type="http://schemas.openxmlformats.org/officeDocument/2006/relationships/hyperlink" Target="https://en.wikipedia.org/wiki/Bangalore_North_(Lok_Sabha_constituency)" TargetMode="External"/><Relationship Id="rId62" Type="http://schemas.openxmlformats.org/officeDocument/2006/relationships/hyperlink" Target="https://en.wikipedia.org/wiki/Bangalore_North_(Lok_Sabha_constituency)" TargetMode="External"/><Relationship Id="rId61" Type="http://schemas.openxmlformats.org/officeDocument/2006/relationships/hyperlink" Target="https://inc42.com/buzz/internet-users-india-mumbai-tops-charts-bangalore/" TargetMode="External"/><Relationship Id="rId64" Type="http://schemas.openxmlformats.org/officeDocument/2006/relationships/hyperlink" Target="https://en.wikipedia.org/wiki/Bangalore_North_(Lok_Sabha_constituency)" TargetMode="External"/><Relationship Id="rId63" Type="http://schemas.openxmlformats.org/officeDocument/2006/relationships/hyperlink" Target="https://inc42.com/buzz/internet-users-india-mumbai-tops-charts-bangalore/" TargetMode="External"/><Relationship Id="rId66" Type="http://schemas.openxmlformats.org/officeDocument/2006/relationships/hyperlink" Target="https://en.wikipedia.org/wiki/Bangalore_North_(Lok_Sabha_constituency)" TargetMode="External"/><Relationship Id="rId65" Type="http://schemas.openxmlformats.org/officeDocument/2006/relationships/hyperlink" Target="https://inc42.com/buzz/internet-users-india-mumbai-tops-charts-bangalore/" TargetMode="External"/><Relationship Id="rId68" Type="http://schemas.openxmlformats.org/officeDocument/2006/relationships/hyperlink" Target="https://en.wikipedia.org/wiki/Bangalore_North_(Lok_Sabha_constituency)" TargetMode="External"/><Relationship Id="rId67" Type="http://schemas.openxmlformats.org/officeDocument/2006/relationships/hyperlink" Target="https://inc42.com/buzz/internet-users-india-mumbai-tops-charts-bangalore/" TargetMode="External"/><Relationship Id="rId60" Type="http://schemas.openxmlformats.org/officeDocument/2006/relationships/hyperlink" Target="https://en.wikipedia.org/wiki/Bangalore_Central_(Lok_Sabha_constituency)" TargetMode="External"/><Relationship Id="rId69" Type="http://schemas.openxmlformats.org/officeDocument/2006/relationships/hyperlink" Target="https://inc42.com/buzz/internet-users-india-mumbai-tops-charts-bangalore/" TargetMode="External"/><Relationship Id="rId51" Type="http://schemas.openxmlformats.org/officeDocument/2006/relationships/hyperlink" Target="https://inc42.com/buzz/internet-users-india-mumbai-tops-charts-bangalore/" TargetMode="External"/><Relationship Id="rId50" Type="http://schemas.openxmlformats.org/officeDocument/2006/relationships/hyperlink" Target="https://en.wikipedia.org/wiki/Bangalore_North_(Lok_Sabha_constituency)" TargetMode="External"/><Relationship Id="rId53" Type="http://schemas.openxmlformats.org/officeDocument/2006/relationships/hyperlink" Target="https://inc42.com/buzz/internet-users-india-mumbai-tops-charts-bangalore/" TargetMode="External"/><Relationship Id="rId52" Type="http://schemas.openxmlformats.org/officeDocument/2006/relationships/hyperlink" Target="https://en.wikipedia.org/wiki/Bangalore_North_(Lok_Sabha_constituency)" TargetMode="External"/><Relationship Id="rId55" Type="http://schemas.openxmlformats.org/officeDocument/2006/relationships/hyperlink" Target="https://inc42.com/buzz/internet-users-india-mumbai-tops-charts-bangalore/" TargetMode="External"/><Relationship Id="rId54" Type="http://schemas.openxmlformats.org/officeDocument/2006/relationships/hyperlink" Target="https://en.wikipedia.org/wiki/Bangalore_Central_(Lok_Sabha_constituency)" TargetMode="External"/><Relationship Id="rId57" Type="http://schemas.openxmlformats.org/officeDocument/2006/relationships/hyperlink" Target="https://inc42.com/buzz/internet-users-india-mumbai-tops-charts-bangalore/" TargetMode="External"/><Relationship Id="rId56" Type="http://schemas.openxmlformats.org/officeDocument/2006/relationships/hyperlink" Target="https://en.wikipedia.org/wiki/Bangalore_Central_(Lok_Sabha_constituency)" TargetMode="External"/><Relationship Id="rId59" Type="http://schemas.openxmlformats.org/officeDocument/2006/relationships/hyperlink" Target="https://inc42.com/buzz/internet-users-india-mumbai-tops-charts-bangalore/" TargetMode="External"/><Relationship Id="rId58" Type="http://schemas.openxmlformats.org/officeDocument/2006/relationships/hyperlink" Target="https://en.wikipedia.org/wiki/Bangalore_Central_(Lok_Sabha_constituency)" TargetMode="External"/><Relationship Id="rId107" Type="http://schemas.openxmlformats.org/officeDocument/2006/relationships/hyperlink" Target="https://inc42.com/buzz/internet-users-india-mumbai-tops-charts-bangalore/" TargetMode="External"/><Relationship Id="rId228" Type="http://schemas.openxmlformats.org/officeDocument/2006/relationships/hyperlink" Target="https://en.wikipedia.org/wiki/Bangalore_Central_(Lok_Sabha_constituency)" TargetMode="External"/><Relationship Id="rId349" Type="http://schemas.openxmlformats.org/officeDocument/2006/relationships/hyperlink" Target="https://inc42.com/buzz/internet-users-india-mumbai-tops-charts-bangalore/" TargetMode="External"/><Relationship Id="rId106" Type="http://schemas.openxmlformats.org/officeDocument/2006/relationships/hyperlink" Target="https://en.wikipedia.org/wiki/Bangalore_North_(Lok_Sabha_constituency)" TargetMode="External"/><Relationship Id="rId227" Type="http://schemas.openxmlformats.org/officeDocument/2006/relationships/hyperlink" Target="https://inc42.com/buzz/internet-users-india-mumbai-tops-charts-bangalore/" TargetMode="External"/><Relationship Id="rId348" Type="http://schemas.openxmlformats.org/officeDocument/2006/relationships/hyperlink" Target="https://en.wikipedia.org/wiki/Bangalore_South_(Lok_Sabha_constituency)" TargetMode="External"/><Relationship Id="rId105" Type="http://schemas.openxmlformats.org/officeDocument/2006/relationships/hyperlink" Target="https://inc42.com/buzz/internet-users-india-mumbai-tops-charts-bangalore/" TargetMode="External"/><Relationship Id="rId226" Type="http://schemas.openxmlformats.org/officeDocument/2006/relationships/hyperlink" Target="https://en.wikipedia.org/wiki/Bangalore_Central_(Lok_Sabha_constituency)" TargetMode="External"/><Relationship Id="rId347" Type="http://schemas.openxmlformats.org/officeDocument/2006/relationships/hyperlink" Target="https://inc42.com/buzz/internet-users-india-mumbai-tops-charts-bangalore/" TargetMode="External"/><Relationship Id="rId104" Type="http://schemas.openxmlformats.org/officeDocument/2006/relationships/hyperlink" Target="https://en.wikipedia.org/wiki/Bangalore_North_(Lok_Sabha_constituency)" TargetMode="External"/><Relationship Id="rId225" Type="http://schemas.openxmlformats.org/officeDocument/2006/relationships/hyperlink" Target="https://inc42.com/buzz/internet-users-india-mumbai-tops-charts-bangalore/" TargetMode="External"/><Relationship Id="rId346" Type="http://schemas.openxmlformats.org/officeDocument/2006/relationships/hyperlink" Target="https://en.wikipedia.org/wiki/Bangalore_South_(Lok_Sabha_constituency)" TargetMode="External"/><Relationship Id="rId109" Type="http://schemas.openxmlformats.org/officeDocument/2006/relationships/hyperlink" Target="https://inc42.com/buzz/internet-users-india-mumbai-tops-charts-bangalore/" TargetMode="External"/><Relationship Id="rId108" Type="http://schemas.openxmlformats.org/officeDocument/2006/relationships/hyperlink" Target="https://en.wikipedia.org/wiki/Bangalore_Central_(Lok_Sabha_constituency)" TargetMode="External"/><Relationship Id="rId229" Type="http://schemas.openxmlformats.org/officeDocument/2006/relationships/hyperlink" Target="https://inc42.com/buzz/internet-users-india-mumbai-tops-charts-bangalore/" TargetMode="External"/><Relationship Id="rId220" Type="http://schemas.openxmlformats.org/officeDocument/2006/relationships/hyperlink" Target="https://en.wikipedia.org/wiki/Bangalore_Central_(Lok_Sabha_constituency)" TargetMode="External"/><Relationship Id="rId341" Type="http://schemas.openxmlformats.org/officeDocument/2006/relationships/hyperlink" Target="https://inc42.com/buzz/internet-users-india-mumbai-tops-charts-bangalore/" TargetMode="External"/><Relationship Id="rId340" Type="http://schemas.openxmlformats.org/officeDocument/2006/relationships/hyperlink" Target="https://en.wikipedia.org/wiki/Bangalore_South_(Lok_Sabha_constituency)" TargetMode="External"/><Relationship Id="rId103" Type="http://schemas.openxmlformats.org/officeDocument/2006/relationships/hyperlink" Target="https://inc42.com/buzz/internet-users-india-mumbai-tops-charts-bangalore/" TargetMode="External"/><Relationship Id="rId224" Type="http://schemas.openxmlformats.org/officeDocument/2006/relationships/hyperlink" Target="https://en.wikipedia.org/wiki/Bangalore_Central_(Lok_Sabha_constituency)" TargetMode="External"/><Relationship Id="rId345" Type="http://schemas.openxmlformats.org/officeDocument/2006/relationships/hyperlink" Target="https://inc42.com/buzz/internet-users-india-mumbai-tops-charts-bangalore/" TargetMode="External"/><Relationship Id="rId102" Type="http://schemas.openxmlformats.org/officeDocument/2006/relationships/hyperlink" Target="https://en.wikipedia.org/wiki/Bangalore_North_(Lok_Sabha_constituency)" TargetMode="External"/><Relationship Id="rId223" Type="http://schemas.openxmlformats.org/officeDocument/2006/relationships/hyperlink" Target="https://inc42.com/buzz/internet-users-india-mumbai-tops-charts-bangalore/" TargetMode="External"/><Relationship Id="rId344" Type="http://schemas.openxmlformats.org/officeDocument/2006/relationships/hyperlink" Target="https://en.wikipedia.org/wiki/Bangalore_South_(Lok_Sabha_constituency)" TargetMode="External"/><Relationship Id="rId101" Type="http://schemas.openxmlformats.org/officeDocument/2006/relationships/hyperlink" Target="https://inc42.com/buzz/internet-users-india-mumbai-tops-charts-bangalore/" TargetMode="External"/><Relationship Id="rId222" Type="http://schemas.openxmlformats.org/officeDocument/2006/relationships/hyperlink" Target="https://en.wikipedia.org/wiki/Bangalore_Central_(Lok_Sabha_constituency)" TargetMode="External"/><Relationship Id="rId343" Type="http://schemas.openxmlformats.org/officeDocument/2006/relationships/hyperlink" Target="https://inc42.com/buzz/internet-users-india-mumbai-tops-charts-bangalore/" TargetMode="External"/><Relationship Id="rId100" Type="http://schemas.openxmlformats.org/officeDocument/2006/relationships/hyperlink" Target="https://en.wikipedia.org/wiki/Bangalore_Central_(Lok_Sabha_constituency)" TargetMode="External"/><Relationship Id="rId221" Type="http://schemas.openxmlformats.org/officeDocument/2006/relationships/hyperlink" Target="https://inc42.com/buzz/internet-users-india-mumbai-tops-charts-bangalore/" TargetMode="External"/><Relationship Id="rId342" Type="http://schemas.openxmlformats.org/officeDocument/2006/relationships/hyperlink" Target="https://en.wikipedia.org/wiki/Bangalore_South_(Lok_Sabha_constituency)" TargetMode="External"/><Relationship Id="rId217" Type="http://schemas.openxmlformats.org/officeDocument/2006/relationships/hyperlink" Target="https://inc42.com/buzz/internet-users-india-mumbai-tops-charts-bangalore/" TargetMode="External"/><Relationship Id="rId338" Type="http://schemas.openxmlformats.org/officeDocument/2006/relationships/hyperlink" Target="https://en.wikipedia.org/wiki/Bangalore_South_(Lok_Sabha_constituency)" TargetMode="External"/><Relationship Id="rId216" Type="http://schemas.openxmlformats.org/officeDocument/2006/relationships/hyperlink" Target="https://en.wikipedia.org/wiki/Bangalore_Central_(Lok_Sabha_constituency)" TargetMode="External"/><Relationship Id="rId337" Type="http://schemas.openxmlformats.org/officeDocument/2006/relationships/hyperlink" Target="https://inc42.com/buzz/internet-users-india-mumbai-tops-charts-bangalore/" TargetMode="External"/><Relationship Id="rId215" Type="http://schemas.openxmlformats.org/officeDocument/2006/relationships/hyperlink" Target="https://inc42.com/buzz/internet-users-india-mumbai-tops-charts-bangalore/" TargetMode="External"/><Relationship Id="rId336" Type="http://schemas.openxmlformats.org/officeDocument/2006/relationships/hyperlink" Target="https://en.wikipedia.org/wiki/Bangalore_South_(Lok_Sabha_constituency)" TargetMode="External"/><Relationship Id="rId214" Type="http://schemas.openxmlformats.org/officeDocument/2006/relationships/hyperlink" Target="https://en.wikipedia.org/wiki/Bangalore_Central_(Lok_Sabha_constituency)" TargetMode="External"/><Relationship Id="rId335" Type="http://schemas.openxmlformats.org/officeDocument/2006/relationships/hyperlink" Target="https://inc42.com/buzz/internet-users-india-mumbai-tops-charts-bangalore/" TargetMode="External"/><Relationship Id="rId219" Type="http://schemas.openxmlformats.org/officeDocument/2006/relationships/hyperlink" Target="https://inc42.com/buzz/internet-users-india-mumbai-tops-charts-bangalore/" TargetMode="External"/><Relationship Id="rId218" Type="http://schemas.openxmlformats.org/officeDocument/2006/relationships/hyperlink" Target="https://en.wikipedia.org/wiki/Bangalore_Central_(Lok_Sabha_constituency)" TargetMode="External"/><Relationship Id="rId339" Type="http://schemas.openxmlformats.org/officeDocument/2006/relationships/hyperlink" Target="https://inc42.com/buzz/internet-users-india-mumbai-tops-charts-bangalore/" TargetMode="External"/><Relationship Id="rId330" Type="http://schemas.openxmlformats.org/officeDocument/2006/relationships/hyperlink" Target="https://en.wikipedia.org/wiki/Bangalore_South_(Lok_Sabha_constituency)" TargetMode="External"/><Relationship Id="rId213" Type="http://schemas.openxmlformats.org/officeDocument/2006/relationships/hyperlink" Target="https://inc42.com/buzz/internet-users-india-mumbai-tops-charts-bangalore/" TargetMode="External"/><Relationship Id="rId334" Type="http://schemas.openxmlformats.org/officeDocument/2006/relationships/hyperlink" Target="https://en.wikipedia.org/wiki/Bangalore_South_(Lok_Sabha_constituency)" TargetMode="External"/><Relationship Id="rId212" Type="http://schemas.openxmlformats.org/officeDocument/2006/relationships/hyperlink" Target="https://en.wikipedia.org/wiki/Bangalore_South_(Lok_Sabha_constituency)" TargetMode="External"/><Relationship Id="rId333" Type="http://schemas.openxmlformats.org/officeDocument/2006/relationships/hyperlink" Target="https://inc42.com/buzz/internet-users-india-mumbai-tops-charts-bangalore/" TargetMode="External"/><Relationship Id="rId211" Type="http://schemas.openxmlformats.org/officeDocument/2006/relationships/hyperlink" Target="https://inc42.com/buzz/internet-users-india-mumbai-tops-charts-bangalore/" TargetMode="External"/><Relationship Id="rId332" Type="http://schemas.openxmlformats.org/officeDocument/2006/relationships/hyperlink" Target="https://en.wikipedia.org/wiki/Bangalore_South_(Lok_Sabha_constituency)" TargetMode="External"/><Relationship Id="rId210" Type="http://schemas.openxmlformats.org/officeDocument/2006/relationships/hyperlink" Target="https://en.wikipedia.org/wiki/Bangalore_South_(Lok_Sabha_constituency)" TargetMode="External"/><Relationship Id="rId331" Type="http://schemas.openxmlformats.org/officeDocument/2006/relationships/hyperlink" Target="https://inc42.com/buzz/internet-users-india-mumbai-tops-charts-bangalore/" TargetMode="External"/><Relationship Id="rId370" Type="http://schemas.openxmlformats.org/officeDocument/2006/relationships/hyperlink" Target="https://en.wikipedia.org/wiki/Bangalore_Rural_(Lok_Sabha_constituency)" TargetMode="External"/><Relationship Id="rId129" Type="http://schemas.openxmlformats.org/officeDocument/2006/relationships/hyperlink" Target="https://inc42.com/buzz/internet-users-india-mumbai-tops-charts-bangalore/" TargetMode="External"/><Relationship Id="rId128" Type="http://schemas.openxmlformats.org/officeDocument/2006/relationships/hyperlink" Target="https://en.wikipedia.org/wiki/Bangalore_North_(Lok_Sabha_constituency)" TargetMode="External"/><Relationship Id="rId249" Type="http://schemas.openxmlformats.org/officeDocument/2006/relationships/hyperlink" Target="https://inc42.com/buzz/internet-users-india-mumbai-tops-charts-bangalore/" TargetMode="External"/><Relationship Id="rId127" Type="http://schemas.openxmlformats.org/officeDocument/2006/relationships/hyperlink" Target="https://inc42.com/buzz/internet-users-india-mumbai-tops-charts-bangalore/" TargetMode="External"/><Relationship Id="rId248" Type="http://schemas.openxmlformats.org/officeDocument/2006/relationships/hyperlink" Target="https://en.wikipedia.org/wiki/Bangalore_South_(Lok_Sabha_constituency)" TargetMode="External"/><Relationship Id="rId369" Type="http://schemas.openxmlformats.org/officeDocument/2006/relationships/hyperlink" Target="https://inc42.com/buzz/internet-users-india-mumbai-tops-charts-bangalore/" TargetMode="External"/><Relationship Id="rId126" Type="http://schemas.openxmlformats.org/officeDocument/2006/relationships/hyperlink" Target="https://en.wikipedia.org/wiki/Bangalore_Central_(Lok_Sabha_constituency)" TargetMode="External"/><Relationship Id="rId247" Type="http://schemas.openxmlformats.org/officeDocument/2006/relationships/hyperlink" Target="https://inc42.com/buzz/internet-users-india-mumbai-tops-charts-bangalore/" TargetMode="External"/><Relationship Id="rId368" Type="http://schemas.openxmlformats.org/officeDocument/2006/relationships/hyperlink" Target="https://en.wikipedia.org/wiki/Bangalore_Rural_(Lok_Sabha_constituency)" TargetMode="External"/><Relationship Id="rId121" Type="http://schemas.openxmlformats.org/officeDocument/2006/relationships/hyperlink" Target="https://inc42.com/buzz/internet-users-india-mumbai-tops-charts-bangalore/" TargetMode="External"/><Relationship Id="rId242" Type="http://schemas.openxmlformats.org/officeDocument/2006/relationships/hyperlink" Target="https://en.wikipedia.org/wiki/Bangalore_Central_(Lok_Sabha_constituency)" TargetMode="External"/><Relationship Id="rId363" Type="http://schemas.openxmlformats.org/officeDocument/2006/relationships/hyperlink" Target="https://inc42.com/buzz/internet-users-india-mumbai-tops-charts-bangalore/" TargetMode="External"/><Relationship Id="rId120" Type="http://schemas.openxmlformats.org/officeDocument/2006/relationships/hyperlink" Target="https://en.wikipedia.org/wiki/Bangalore_North_(Lok_Sabha_constituency)" TargetMode="External"/><Relationship Id="rId241" Type="http://schemas.openxmlformats.org/officeDocument/2006/relationships/hyperlink" Target="https://inc42.com/buzz/internet-users-india-mumbai-tops-charts-bangalore/" TargetMode="External"/><Relationship Id="rId362" Type="http://schemas.openxmlformats.org/officeDocument/2006/relationships/hyperlink" Target="https://en.wikipedia.org/wiki/Bangalore_South_(Lok_Sabha_constituency)" TargetMode="External"/><Relationship Id="rId240" Type="http://schemas.openxmlformats.org/officeDocument/2006/relationships/hyperlink" Target="https://en.wikipedia.org/wiki/Bangalore_Central_(Lok_Sabha_constituency)" TargetMode="External"/><Relationship Id="rId361" Type="http://schemas.openxmlformats.org/officeDocument/2006/relationships/hyperlink" Target="https://inc42.com/buzz/internet-users-india-mumbai-tops-charts-bangalore/" TargetMode="External"/><Relationship Id="rId360" Type="http://schemas.openxmlformats.org/officeDocument/2006/relationships/hyperlink" Target="https://en.wikipedia.org/wiki/Bangalore_South_(Lok_Sabha_constituency)" TargetMode="External"/><Relationship Id="rId125" Type="http://schemas.openxmlformats.org/officeDocument/2006/relationships/hyperlink" Target="https://inc42.com/buzz/internet-users-india-mumbai-tops-charts-bangalore/" TargetMode="External"/><Relationship Id="rId246" Type="http://schemas.openxmlformats.org/officeDocument/2006/relationships/hyperlink" Target="https://en.wikipedia.org/wiki/Bangalore_South_(Lok_Sabha_constituency)" TargetMode="External"/><Relationship Id="rId367" Type="http://schemas.openxmlformats.org/officeDocument/2006/relationships/hyperlink" Target="https://inc42.com/buzz/internet-users-india-mumbai-tops-charts-bangalore/" TargetMode="External"/><Relationship Id="rId124" Type="http://schemas.openxmlformats.org/officeDocument/2006/relationships/hyperlink" Target="https://en.wikipedia.org/wiki/Bangalore_Central_(Lok_Sabha_constituency)" TargetMode="External"/><Relationship Id="rId245" Type="http://schemas.openxmlformats.org/officeDocument/2006/relationships/hyperlink" Target="https://inc42.com/buzz/internet-users-india-mumbai-tops-charts-bangalore/" TargetMode="External"/><Relationship Id="rId366" Type="http://schemas.openxmlformats.org/officeDocument/2006/relationships/hyperlink" Target="https://en.wikipedia.org/wiki/Bangalore_South_(Lok_Sabha_constituency)" TargetMode="External"/><Relationship Id="rId123" Type="http://schemas.openxmlformats.org/officeDocument/2006/relationships/hyperlink" Target="https://inc42.com/buzz/internet-users-india-mumbai-tops-charts-bangalore/" TargetMode="External"/><Relationship Id="rId244" Type="http://schemas.openxmlformats.org/officeDocument/2006/relationships/hyperlink" Target="https://en.wikipedia.org/wiki/Bangalore_South_(Lok_Sabha_constituency)" TargetMode="External"/><Relationship Id="rId365" Type="http://schemas.openxmlformats.org/officeDocument/2006/relationships/hyperlink" Target="https://inc42.com/buzz/internet-users-india-mumbai-tops-charts-bangalore/" TargetMode="External"/><Relationship Id="rId122" Type="http://schemas.openxmlformats.org/officeDocument/2006/relationships/hyperlink" Target="https://en.wikipedia.org/wiki/Bangalore_North_(Lok_Sabha_constituency)" TargetMode="External"/><Relationship Id="rId243" Type="http://schemas.openxmlformats.org/officeDocument/2006/relationships/hyperlink" Target="https://inc42.com/buzz/internet-users-india-mumbai-tops-charts-bangalore/" TargetMode="External"/><Relationship Id="rId364" Type="http://schemas.openxmlformats.org/officeDocument/2006/relationships/hyperlink" Target="https://en.wikipedia.org/wiki/Bangalore_South_(Lok_Sabha_constituency)" TargetMode="External"/><Relationship Id="rId95" Type="http://schemas.openxmlformats.org/officeDocument/2006/relationships/hyperlink" Target="https://inc42.com/buzz/internet-users-india-mumbai-tops-charts-bangalore/" TargetMode="External"/><Relationship Id="rId94" Type="http://schemas.openxmlformats.org/officeDocument/2006/relationships/hyperlink" Target="https://en.wikipedia.org/wiki/Bangalore_North_(Lok_Sabha_constituency)" TargetMode="External"/><Relationship Id="rId97" Type="http://schemas.openxmlformats.org/officeDocument/2006/relationships/hyperlink" Target="https://inc42.com/buzz/internet-users-india-mumbai-tops-charts-bangalore/" TargetMode="External"/><Relationship Id="rId96" Type="http://schemas.openxmlformats.org/officeDocument/2006/relationships/hyperlink" Target="https://en.wikipedia.org/wiki/Bangalore_North_(Lok_Sabha_constituency)" TargetMode="External"/><Relationship Id="rId99" Type="http://schemas.openxmlformats.org/officeDocument/2006/relationships/hyperlink" Target="https://inc42.com/buzz/internet-users-india-mumbai-tops-charts-bangalore/" TargetMode="External"/><Relationship Id="rId98" Type="http://schemas.openxmlformats.org/officeDocument/2006/relationships/hyperlink" Target="https://en.wikipedia.org/wiki/Bangalore_Central_(Lok_Sabha_constituency)" TargetMode="External"/><Relationship Id="rId91" Type="http://schemas.openxmlformats.org/officeDocument/2006/relationships/hyperlink" Target="https://inc42.com/buzz/internet-users-india-mumbai-tops-charts-bangalore/" TargetMode="External"/><Relationship Id="rId90" Type="http://schemas.openxmlformats.org/officeDocument/2006/relationships/hyperlink" Target="https://en.wikipedia.org/wiki/Bangalore_North_(Lok_Sabha_constituency)" TargetMode="External"/><Relationship Id="rId93" Type="http://schemas.openxmlformats.org/officeDocument/2006/relationships/hyperlink" Target="https://inc42.com/buzz/internet-users-india-mumbai-tops-charts-bangalore/" TargetMode="External"/><Relationship Id="rId92" Type="http://schemas.openxmlformats.org/officeDocument/2006/relationships/hyperlink" Target="https://en.wikipedia.org/wiki/Bangalore_North_(Lok_Sabha_constituency)" TargetMode="External"/><Relationship Id="rId118" Type="http://schemas.openxmlformats.org/officeDocument/2006/relationships/hyperlink" Target="https://en.wikipedia.org/wiki/Bangalore_Central_(Lok_Sabha_constituency)" TargetMode="External"/><Relationship Id="rId239" Type="http://schemas.openxmlformats.org/officeDocument/2006/relationships/hyperlink" Target="https://inc42.com/buzz/internet-users-india-mumbai-tops-charts-bangalore/" TargetMode="External"/><Relationship Id="rId117" Type="http://schemas.openxmlformats.org/officeDocument/2006/relationships/hyperlink" Target="https://inc42.com/buzz/internet-users-india-mumbai-tops-charts-bangalore/" TargetMode="External"/><Relationship Id="rId238" Type="http://schemas.openxmlformats.org/officeDocument/2006/relationships/hyperlink" Target="https://en.wikipedia.org/wiki/Bangalore_South_(Lok_Sabha_constituency)" TargetMode="External"/><Relationship Id="rId359" Type="http://schemas.openxmlformats.org/officeDocument/2006/relationships/hyperlink" Target="https://inc42.com/buzz/internet-users-india-mumbai-tops-charts-bangalore/" TargetMode="External"/><Relationship Id="rId116" Type="http://schemas.openxmlformats.org/officeDocument/2006/relationships/hyperlink" Target="https://en.wikipedia.org/wiki/Bangalore_Central_(Lok_Sabha_constituency)" TargetMode="External"/><Relationship Id="rId237" Type="http://schemas.openxmlformats.org/officeDocument/2006/relationships/hyperlink" Target="https://inc42.com/buzz/internet-users-india-mumbai-tops-charts-bangalore/" TargetMode="External"/><Relationship Id="rId358" Type="http://schemas.openxmlformats.org/officeDocument/2006/relationships/hyperlink" Target="https://en.wikipedia.org/wiki/Bangalore_South_(Lok_Sabha_constituency)" TargetMode="External"/><Relationship Id="rId115" Type="http://schemas.openxmlformats.org/officeDocument/2006/relationships/hyperlink" Target="https://inc42.com/buzz/internet-users-india-mumbai-tops-charts-bangalore/" TargetMode="External"/><Relationship Id="rId236" Type="http://schemas.openxmlformats.org/officeDocument/2006/relationships/hyperlink" Target="https://en.wikipedia.org/wiki/Bangalore_South_(Lok_Sabha_constituency)" TargetMode="External"/><Relationship Id="rId357" Type="http://schemas.openxmlformats.org/officeDocument/2006/relationships/hyperlink" Target="https://inc42.com/buzz/internet-users-india-mumbai-tops-charts-bangalore/" TargetMode="External"/><Relationship Id="rId119" Type="http://schemas.openxmlformats.org/officeDocument/2006/relationships/hyperlink" Target="https://inc42.com/buzz/internet-users-india-mumbai-tops-charts-bangalore/" TargetMode="External"/><Relationship Id="rId110" Type="http://schemas.openxmlformats.org/officeDocument/2006/relationships/hyperlink" Target="https://en.wikipedia.org/wiki/Bangalore_North_(Lok_Sabha_constituency)" TargetMode="External"/><Relationship Id="rId231" Type="http://schemas.openxmlformats.org/officeDocument/2006/relationships/hyperlink" Target="https://inc42.com/buzz/internet-users-india-mumbai-tops-charts-bangalore/" TargetMode="External"/><Relationship Id="rId352" Type="http://schemas.openxmlformats.org/officeDocument/2006/relationships/hyperlink" Target="https://en.wikipedia.org/wiki/Bangalore_South_(Lok_Sabha_constituency)" TargetMode="External"/><Relationship Id="rId230" Type="http://schemas.openxmlformats.org/officeDocument/2006/relationships/hyperlink" Target="https://en.wikipedia.org/wiki/Bangalore_Central_(Lok_Sabha_constituency)" TargetMode="External"/><Relationship Id="rId351" Type="http://schemas.openxmlformats.org/officeDocument/2006/relationships/hyperlink" Target="https://inc42.com/buzz/internet-users-india-mumbai-tops-charts-bangalore/" TargetMode="External"/><Relationship Id="rId350" Type="http://schemas.openxmlformats.org/officeDocument/2006/relationships/hyperlink" Target="https://en.wikipedia.org/wiki/Bangalore_South_(Lok_Sabha_constituency)" TargetMode="External"/><Relationship Id="rId114" Type="http://schemas.openxmlformats.org/officeDocument/2006/relationships/hyperlink" Target="https://en.wikipedia.org/wiki/Bangalore_Central_(Lok_Sabha_constituency)" TargetMode="External"/><Relationship Id="rId235" Type="http://schemas.openxmlformats.org/officeDocument/2006/relationships/hyperlink" Target="https://inc42.com/buzz/internet-users-india-mumbai-tops-charts-bangalore/" TargetMode="External"/><Relationship Id="rId356" Type="http://schemas.openxmlformats.org/officeDocument/2006/relationships/hyperlink" Target="https://en.wikipedia.org/wiki/Bangalore_South_(Lok_Sabha_constituency)" TargetMode="External"/><Relationship Id="rId113" Type="http://schemas.openxmlformats.org/officeDocument/2006/relationships/hyperlink" Target="https://inc42.com/buzz/internet-users-india-mumbai-tops-charts-bangalore/" TargetMode="External"/><Relationship Id="rId234" Type="http://schemas.openxmlformats.org/officeDocument/2006/relationships/hyperlink" Target="https://en.wikipedia.org/wiki/Bangalore_Central_(Lok_Sabha_constituency)" TargetMode="External"/><Relationship Id="rId355" Type="http://schemas.openxmlformats.org/officeDocument/2006/relationships/hyperlink" Target="https://inc42.com/buzz/internet-users-india-mumbai-tops-charts-bangalore/" TargetMode="External"/><Relationship Id="rId112" Type="http://schemas.openxmlformats.org/officeDocument/2006/relationships/hyperlink" Target="https://en.wikipedia.org/wiki/Bangalore_North_(Lok_Sabha_constituency)" TargetMode="External"/><Relationship Id="rId233" Type="http://schemas.openxmlformats.org/officeDocument/2006/relationships/hyperlink" Target="https://inc42.com/buzz/internet-users-india-mumbai-tops-charts-bangalore/" TargetMode="External"/><Relationship Id="rId354" Type="http://schemas.openxmlformats.org/officeDocument/2006/relationships/hyperlink" Target="https://en.wikipedia.org/wiki/Bangalore_South_(Lok_Sabha_constituency)" TargetMode="External"/><Relationship Id="rId111" Type="http://schemas.openxmlformats.org/officeDocument/2006/relationships/hyperlink" Target="https://inc42.com/buzz/internet-users-india-mumbai-tops-charts-bangalore/" TargetMode="External"/><Relationship Id="rId232" Type="http://schemas.openxmlformats.org/officeDocument/2006/relationships/hyperlink" Target="https://en.wikipedia.org/wiki/Bangalore_Central_(Lok_Sabha_constituency)" TargetMode="External"/><Relationship Id="rId353" Type="http://schemas.openxmlformats.org/officeDocument/2006/relationships/hyperlink" Target="https://inc42.com/buzz/internet-users-india-mumbai-tops-charts-bangalore/" TargetMode="External"/><Relationship Id="rId305" Type="http://schemas.openxmlformats.org/officeDocument/2006/relationships/hyperlink" Target="https://inc42.com/buzz/internet-users-india-mumbai-tops-charts-bangalore/" TargetMode="External"/><Relationship Id="rId304" Type="http://schemas.openxmlformats.org/officeDocument/2006/relationships/hyperlink" Target="https://en.wikipedia.org/wiki/Bangalore_South_(Lok_Sabha_constituency)" TargetMode="External"/><Relationship Id="rId303" Type="http://schemas.openxmlformats.org/officeDocument/2006/relationships/hyperlink" Target="https://inc42.com/buzz/internet-users-india-mumbai-tops-charts-bangalore/" TargetMode="External"/><Relationship Id="rId302" Type="http://schemas.openxmlformats.org/officeDocument/2006/relationships/hyperlink" Target="https://en.wikipedia.org/wiki/Bangalore_South_(Lok_Sabha_constituency)" TargetMode="External"/><Relationship Id="rId309" Type="http://schemas.openxmlformats.org/officeDocument/2006/relationships/hyperlink" Target="https://inc42.com/buzz/internet-users-india-mumbai-tops-charts-bangalore/" TargetMode="External"/><Relationship Id="rId308" Type="http://schemas.openxmlformats.org/officeDocument/2006/relationships/hyperlink" Target="https://en.wikipedia.org/wiki/Bangalore_South_(Lok_Sabha_constituency)" TargetMode="External"/><Relationship Id="rId307" Type="http://schemas.openxmlformats.org/officeDocument/2006/relationships/hyperlink" Target="https://inc42.com/buzz/internet-users-india-mumbai-tops-charts-bangalore/" TargetMode="External"/><Relationship Id="rId306" Type="http://schemas.openxmlformats.org/officeDocument/2006/relationships/hyperlink" Target="https://en.wikipedia.org/wiki/Bangalore_South_(Lok_Sabha_constituency)" TargetMode="External"/><Relationship Id="rId301" Type="http://schemas.openxmlformats.org/officeDocument/2006/relationships/hyperlink" Target="https://inc42.com/buzz/internet-users-india-mumbai-tops-charts-bangalore/" TargetMode="External"/><Relationship Id="rId300" Type="http://schemas.openxmlformats.org/officeDocument/2006/relationships/hyperlink" Target="https://en.wikipedia.org/wiki/Bangalore_Central_(Lok_Sabha_constituency)" TargetMode="External"/><Relationship Id="rId206" Type="http://schemas.openxmlformats.org/officeDocument/2006/relationships/hyperlink" Target="https://en.wikipedia.org/wiki/Bangalore_South_(Lok_Sabha_constituency)" TargetMode="External"/><Relationship Id="rId327" Type="http://schemas.openxmlformats.org/officeDocument/2006/relationships/hyperlink" Target="https://inc42.com/buzz/internet-users-india-mumbai-tops-charts-bangalore/" TargetMode="External"/><Relationship Id="rId205" Type="http://schemas.openxmlformats.org/officeDocument/2006/relationships/hyperlink" Target="https://inc42.com/buzz/internet-users-india-mumbai-tops-charts-bangalore/" TargetMode="External"/><Relationship Id="rId326" Type="http://schemas.openxmlformats.org/officeDocument/2006/relationships/hyperlink" Target="https://en.wikipedia.org/wiki/Bangalore_South_(Lok_Sabha_constituency)" TargetMode="External"/><Relationship Id="rId204" Type="http://schemas.openxmlformats.org/officeDocument/2006/relationships/hyperlink" Target="https://en.wikipedia.org/wiki/Bangalore_North_(Lok_Sabha_constituency)" TargetMode="External"/><Relationship Id="rId325" Type="http://schemas.openxmlformats.org/officeDocument/2006/relationships/hyperlink" Target="https://inc42.com/buzz/internet-users-india-mumbai-tops-charts-bangalore/" TargetMode="External"/><Relationship Id="rId203" Type="http://schemas.openxmlformats.org/officeDocument/2006/relationships/hyperlink" Target="https://inc42.com/buzz/internet-users-india-mumbai-tops-charts-bangalore/" TargetMode="External"/><Relationship Id="rId324" Type="http://schemas.openxmlformats.org/officeDocument/2006/relationships/hyperlink" Target="https://en.wikipedia.org/wiki/Bangalore_South_(Lok_Sabha_constituency)" TargetMode="External"/><Relationship Id="rId209" Type="http://schemas.openxmlformats.org/officeDocument/2006/relationships/hyperlink" Target="https://inc42.com/buzz/internet-users-india-mumbai-tops-charts-bangalore/" TargetMode="External"/><Relationship Id="rId208" Type="http://schemas.openxmlformats.org/officeDocument/2006/relationships/hyperlink" Target="https://en.wikipedia.org/wiki/Bangalore_South_(Lok_Sabha_constituency)" TargetMode="External"/><Relationship Id="rId329" Type="http://schemas.openxmlformats.org/officeDocument/2006/relationships/hyperlink" Target="https://inc42.com/buzz/internet-users-india-mumbai-tops-charts-bangalore/" TargetMode="External"/><Relationship Id="rId207" Type="http://schemas.openxmlformats.org/officeDocument/2006/relationships/hyperlink" Target="https://inc42.com/buzz/internet-users-india-mumbai-tops-charts-bangalore/" TargetMode="External"/><Relationship Id="rId328" Type="http://schemas.openxmlformats.org/officeDocument/2006/relationships/hyperlink" Target="https://en.wikipedia.org/wiki/Bangalore_South_(Lok_Sabha_constituency)" TargetMode="External"/><Relationship Id="rId202" Type="http://schemas.openxmlformats.org/officeDocument/2006/relationships/hyperlink" Target="https://en.wikipedia.org/wiki/Bangalore_Central_(Lok_Sabha_constituency)" TargetMode="External"/><Relationship Id="rId323" Type="http://schemas.openxmlformats.org/officeDocument/2006/relationships/hyperlink" Target="https://inc42.com/buzz/internet-users-india-mumbai-tops-charts-bangalore/" TargetMode="External"/><Relationship Id="rId201" Type="http://schemas.openxmlformats.org/officeDocument/2006/relationships/hyperlink" Target="https://inc42.com/buzz/internet-users-india-mumbai-tops-charts-bangalore/" TargetMode="External"/><Relationship Id="rId322" Type="http://schemas.openxmlformats.org/officeDocument/2006/relationships/hyperlink" Target="https://en.wikipedia.org/wiki/Bangalore_South_(Lok_Sabha_constituency)" TargetMode="External"/><Relationship Id="rId200" Type="http://schemas.openxmlformats.org/officeDocument/2006/relationships/hyperlink" Target="https://en.wikipedia.org/wiki/Bangalore_Central_(Lok_Sabha_constituency)" TargetMode="External"/><Relationship Id="rId321" Type="http://schemas.openxmlformats.org/officeDocument/2006/relationships/hyperlink" Target="https://inc42.com/buzz/internet-users-india-mumbai-tops-charts-bangalore/" TargetMode="External"/><Relationship Id="rId320" Type="http://schemas.openxmlformats.org/officeDocument/2006/relationships/hyperlink" Target="https://en.wikipedia.org/wiki/Bangalore_Rural_(Lok_Sabha_constituency)" TargetMode="External"/><Relationship Id="rId316" Type="http://schemas.openxmlformats.org/officeDocument/2006/relationships/hyperlink" Target="https://en.wikipedia.org/wiki/Bangalore_South_(Lok_Sabha_constituency)" TargetMode="External"/><Relationship Id="rId315" Type="http://schemas.openxmlformats.org/officeDocument/2006/relationships/hyperlink" Target="https://inc42.com/buzz/internet-users-india-mumbai-tops-charts-bangalore/" TargetMode="External"/><Relationship Id="rId314" Type="http://schemas.openxmlformats.org/officeDocument/2006/relationships/hyperlink" Target="https://en.wikipedia.org/wiki/Bangalore_South_(Lok_Sabha_constituency)" TargetMode="External"/><Relationship Id="rId313" Type="http://schemas.openxmlformats.org/officeDocument/2006/relationships/hyperlink" Target="https://inc42.com/buzz/internet-users-india-mumbai-tops-charts-bangalore/" TargetMode="External"/><Relationship Id="rId319" Type="http://schemas.openxmlformats.org/officeDocument/2006/relationships/hyperlink" Target="https://inc42.com/buzz/internet-users-india-mumbai-tops-charts-bangalore/" TargetMode="External"/><Relationship Id="rId318" Type="http://schemas.openxmlformats.org/officeDocument/2006/relationships/hyperlink" Target="https://en.wikipedia.org/wiki/Bangalore_North_(Lok_Sabha_constituency)" TargetMode="External"/><Relationship Id="rId317" Type="http://schemas.openxmlformats.org/officeDocument/2006/relationships/hyperlink" Target="https://inc42.com/buzz/internet-users-india-mumbai-tops-charts-bangalore/" TargetMode="External"/><Relationship Id="rId312" Type="http://schemas.openxmlformats.org/officeDocument/2006/relationships/hyperlink" Target="https://en.wikipedia.org/wiki/Bangalore_South_(Lok_Sabha_constituency)" TargetMode="External"/><Relationship Id="rId311" Type="http://schemas.openxmlformats.org/officeDocument/2006/relationships/hyperlink" Target="https://inc42.com/buzz/internet-users-india-mumbai-tops-charts-bangalore/" TargetMode="External"/><Relationship Id="rId310" Type="http://schemas.openxmlformats.org/officeDocument/2006/relationships/hyperlink" Target="https://en.wikipedia.org/wiki/Bangalore_South_(Lok_Sabha_constituency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es.kar.nic.in/docs/sip/State%20and%20District%20Domestic%20Product%20of%20Kar%2014-15.pdf" TargetMode="External"/><Relationship Id="rId2" Type="http://schemas.openxmlformats.org/officeDocument/2006/relationships/hyperlink" Target="https://censusindia.gov.in/2011census/dchb/2918_PART_B_DCHB_BANGALORE.pdf" TargetMode="External"/><Relationship Id="rId3" Type="http://schemas.openxmlformats.org/officeDocument/2006/relationships/hyperlink" Target="https://censusindia.gov.in/2011census/dchb/2918_PART_B_DCHB_BANGALORE.pdf" TargetMode="External"/><Relationship Id="rId4" Type="http://schemas.openxmlformats.org/officeDocument/2006/relationships/hyperlink" Target="https://censusindia.gov.in/2011census/dchb/2918_PART_B_DCHB_BANGALORE.pdf" TargetMode="External"/><Relationship Id="rId5" Type="http://schemas.openxmlformats.org/officeDocument/2006/relationships/hyperlink" Target="https://censusindia.gov.in/2011census/dchb/2918_PART_B_DCHB_BANGALORE.pdf" TargetMode="External"/><Relationship Id="rId6" Type="http://schemas.openxmlformats.org/officeDocument/2006/relationships/hyperlink" Target="https://en.wikipedia.org/wiki/Bangalore_City_Police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angalore_South_(Lok_Sabha_constituency)" TargetMode="External"/><Relationship Id="rId194" Type="http://schemas.openxmlformats.org/officeDocument/2006/relationships/hyperlink" Target="https://en.wikipedia.org/wiki/Bangalore_South_(Lok_Sabha_constituency)" TargetMode="External"/><Relationship Id="rId193" Type="http://schemas.openxmlformats.org/officeDocument/2006/relationships/hyperlink" Target="https://en.wikipedia.org/w/index.php?title=Jayanagar_(Vidhan_Sabha_constituency)&amp;action=edit&amp;redlink=1" TargetMode="External"/><Relationship Id="rId192" Type="http://schemas.openxmlformats.org/officeDocument/2006/relationships/hyperlink" Target="https://en.wikipedia.org/wiki/Bangalore_South_(Lok_Sabha_constituency)" TargetMode="External"/><Relationship Id="rId191" Type="http://schemas.openxmlformats.org/officeDocument/2006/relationships/hyperlink" Target="https://en.wikipedia.org/w/index.php?title=Jayanagar_(Vidhan_Sabha_constituency)&amp;action=edit&amp;redlink=1" TargetMode="External"/><Relationship Id="rId187" Type="http://schemas.openxmlformats.org/officeDocument/2006/relationships/hyperlink" Target="https://en.wikipedia.org/w/index.php?title=Jayanagar_(Vidhan_Sabha_constituency)&amp;action=edit&amp;redlink=1" TargetMode="External"/><Relationship Id="rId186" Type="http://schemas.openxmlformats.org/officeDocument/2006/relationships/hyperlink" Target="https://en.wikipedia.org/wiki/Bangalore_South_(Lok_Sabha_constituency)" TargetMode="External"/><Relationship Id="rId185" Type="http://schemas.openxmlformats.org/officeDocument/2006/relationships/hyperlink" Target="https://en.wikipedia.org/w/index.php?title=Jayanagar_(Vidhan_Sabha_constituency)&amp;action=edit&amp;redlink=1" TargetMode="External"/><Relationship Id="rId184" Type="http://schemas.openxmlformats.org/officeDocument/2006/relationships/hyperlink" Target="https://en.wikipedia.org/wiki/Bangalore_South_(Lok_Sabha_constituency)" TargetMode="External"/><Relationship Id="rId189" Type="http://schemas.openxmlformats.org/officeDocument/2006/relationships/hyperlink" Target="https://en.wikipedia.org/w/index.php?title=Jayanagar_(Vidhan_Sabha_constituency)&amp;action=edit&amp;redlink=1" TargetMode="External"/><Relationship Id="rId188" Type="http://schemas.openxmlformats.org/officeDocument/2006/relationships/hyperlink" Target="https://en.wikipedia.org/wiki/Bangalore_South_(Lok_Sabha_constituency)" TargetMode="External"/><Relationship Id="rId183" Type="http://schemas.openxmlformats.org/officeDocument/2006/relationships/hyperlink" Target="https://en.wikipedia.org/w/index.php?title=Jayanagar_(Vidhan_Sabha_constituency)&amp;action=edit&amp;redlink=1" TargetMode="External"/><Relationship Id="rId182" Type="http://schemas.openxmlformats.org/officeDocument/2006/relationships/hyperlink" Target="https://en.wikipedia.org/wiki/Bangalore_North_(Lok_Sabha_constituency)" TargetMode="External"/><Relationship Id="rId181" Type="http://schemas.openxmlformats.org/officeDocument/2006/relationships/hyperlink" Target="https://en.wikipedia.org/wiki/Hebbal_(Vidhan_Sabha_constituency)" TargetMode="External"/><Relationship Id="rId180" Type="http://schemas.openxmlformats.org/officeDocument/2006/relationships/hyperlink" Target="https://en.wikipedia.org/wiki/Bangalore_North_(Lok_Sabha_constituency)" TargetMode="External"/><Relationship Id="rId176" Type="http://schemas.openxmlformats.org/officeDocument/2006/relationships/hyperlink" Target="https://en.wikipedia.org/wiki/Bangalore_North_(Lok_Sabha_constituency)" TargetMode="External"/><Relationship Id="rId297" Type="http://schemas.openxmlformats.org/officeDocument/2006/relationships/hyperlink" Target="https://en.wikipedia.org/w/index.php?title=Rajajinagar_(Vidhan_Sabha_constituency)&amp;action=edit&amp;redlink=1" TargetMode="External"/><Relationship Id="rId175" Type="http://schemas.openxmlformats.org/officeDocument/2006/relationships/hyperlink" Target="https://en.wikipedia.org/wiki/Hebbal_(Vidhan_Sabha_constituency)" TargetMode="External"/><Relationship Id="rId296" Type="http://schemas.openxmlformats.org/officeDocument/2006/relationships/hyperlink" Target="https://en.wikipedia.org/wiki/Bangalore_Central_(Lok_Sabha_constituency)" TargetMode="External"/><Relationship Id="rId174" Type="http://schemas.openxmlformats.org/officeDocument/2006/relationships/hyperlink" Target="https://en.wikipedia.org/wiki/Bangalore_North_(Lok_Sabha_constituency)" TargetMode="External"/><Relationship Id="rId295" Type="http://schemas.openxmlformats.org/officeDocument/2006/relationships/hyperlink" Target="https://en.wikipedia.org/w/index.php?title=Rajajinagar_(Vidhan_Sabha_constituency)&amp;action=edit&amp;redlink=1" TargetMode="External"/><Relationship Id="rId173" Type="http://schemas.openxmlformats.org/officeDocument/2006/relationships/hyperlink" Target="https://en.wikipedia.org/wiki/Hebbal_(Vidhan_Sabha_constituency)" TargetMode="External"/><Relationship Id="rId294" Type="http://schemas.openxmlformats.org/officeDocument/2006/relationships/hyperlink" Target="https://en.wikipedia.org/wiki/Bangalore_Central_(Lok_Sabha_constituency)" TargetMode="External"/><Relationship Id="rId179" Type="http://schemas.openxmlformats.org/officeDocument/2006/relationships/hyperlink" Target="https://en.wikipedia.org/wiki/Hebbal_(Vidhan_Sabha_constituency)" TargetMode="External"/><Relationship Id="rId178" Type="http://schemas.openxmlformats.org/officeDocument/2006/relationships/hyperlink" Target="https://en.wikipedia.org/wiki/Bangalore_North_(Lok_Sabha_constituency)" TargetMode="External"/><Relationship Id="rId299" Type="http://schemas.openxmlformats.org/officeDocument/2006/relationships/hyperlink" Target="https://en.wikipedia.org/w/index.php?title=Rajajinagar_(Vidhan_Sabha_constituency)&amp;action=edit&amp;redlink=1" TargetMode="External"/><Relationship Id="rId177" Type="http://schemas.openxmlformats.org/officeDocument/2006/relationships/hyperlink" Target="https://en.wikipedia.org/wiki/Hebbal_(Vidhan_Sabha_constituency)" TargetMode="External"/><Relationship Id="rId298" Type="http://schemas.openxmlformats.org/officeDocument/2006/relationships/hyperlink" Target="https://en.wikipedia.org/wiki/Bangalore_Central_(Lok_Sabha_constituency)" TargetMode="External"/><Relationship Id="rId198" Type="http://schemas.openxmlformats.org/officeDocument/2006/relationships/hyperlink" Target="https://en.wikipedia.org/wiki/Bangalore_North_(Lok_Sabha_constituency)" TargetMode="External"/><Relationship Id="rId197" Type="http://schemas.openxmlformats.org/officeDocument/2006/relationships/hyperlink" Target="https://en.wikipedia.org/wiki/Krishnarajapuram_(Vidhan_Sabha_constituency)" TargetMode="External"/><Relationship Id="rId196" Type="http://schemas.openxmlformats.org/officeDocument/2006/relationships/hyperlink" Target="https://en.wikipedia.org/wiki/Bangalore_South_(Lok_Sabha_constituency)" TargetMode="External"/><Relationship Id="rId195" Type="http://schemas.openxmlformats.org/officeDocument/2006/relationships/hyperlink" Target="https://en.wikipedia.org/w/index.php?title=Jayanagar_(Vidhan_Sabha_constituency)&amp;action=edit&amp;redlink=1" TargetMode="External"/><Relationship Id="rId199" Type="http://schemas.openxmlformats.org/officeDocument/2006/relationships/hyperlink" Target="https://en.wikipedia.org/wiki/Krishnarajapuram_(Vidhan_Sabha_constituency)" TargetMode="External"/><Relationship Id="rId150" Type="http://schemas.openxmlformats.org/officeDocument/2006/relationships/hyperlink" Target="https://en.wikipedia.org/wiki/Bangalore_South_(Lok_Sabha_constituency)" TargetMode="External"/><Relationship Id="rId271" Type="http://schemas.openxmlformats.org/officeDocument/2006/relationships/hyperlink" Target="https://en.wikipedia.org/w/index.php?title=Padmanabhanagar_(Vidhan_Sabha_constituency)&amp;action=edit&amp;redlink=1" TargetMode="External"/><Relationship Id="rId392" Type="http://schemas.openxmlformats.org/officeDocument/2006/relationships/hyperlink" Target="https://en.wikipedia.org/wiki/Bangalore_North_(Lok_Sabha_constituency)" TargetMode="External"/><Relationship Id="rId270" Type="http://schemas.openxmlformats.org/officeDocument/2006/relationships/hyperlink" Target="https://en.wikipedia.org/wiki/Bangalore_South_(Lok_Sabha_constituency)" TargetMode="External"/><Relationship Id="rId391" Type="http://schemas.openxmlformats.org/officeDocument/2006/relationships/hyperlink" Target="https://en.wikipedia.org/w/index.php?title=Yeshwanthpur_(Vidhan_Sabha_constituency)&amp;action=edit&amp;redlink=1" TargetMode="External"/><Relationship Id="rId390" Type="http://schemas.openxmlformats.org/officeDocument/2006/relationships/hyperlink" Target="https://en.wikipedia.org/wiki/Bangalore_North_(Lok_Sabha_constituency)" TargetMode="External"/><Relationship Id="rId1" Type="http://schemas.openxmlformats.org/officeDocument/2006/relationships/hyperlink" Target="https://en.wikipedia.org/wiki/List_of_wards_in_Bangalore" TargetMode="External"/><Relationship Id="rId2" Type="http://schemas.openxmlformats.org/officeDocument/2006/relationships/hyperlink" Target="https://en.wikipedia.org/wiki/List_of_wards_in_Bangalore" TargetMode="External"/><Relationship Id="rId3" Type="http://schemas.openxmlformats.org/officeDocument/2006/relationships/hyperlink" Target="https://en.wikipedia.org/wiki/B.T.M_Layout_(Vidhan_Sabha_constituency)" TargetMode="External"/><Relationship Id="rId149" Type="http://schemas.openxmlformats.org/officeDocument/2006/relationships/hyperlink" Target="https://en.wikipedia.org/w/index.php?title=Govindarajnagara_(Vidhana_Sabha_constituency)&amp;action=edit&amp;redlink=1" TargetMode="External"/><Relationship Id="rId4" Type="http://schemas.openxmlformats.org/officeDocument/2006/relationships/hyperlink" Target="https://en.wikipedia.org/wiki/Bangalore_South_(Lok_Sabha_constituency)" TargetMode="External"/><Relationship Id="rId148" Type="http://schemas.openxmlformats.org/officeDocument/2006/relationships/hyperlink" Target="https://en.wikipedia.org/wiki/Bangalore_Central_(Lok_Sabha_constituency)" TargetMode="External"/><Relationship Id="rId269" Type="http://schemas.openxmlformats.org/officeDocument/2006/relationships/hyperlink" Target="https://en.wikipedia.org/w/index.php?title=Padmanabhanagar_(Vidhan_Sabha_constituency)&amp;action=edit&amp;redlink=1" TargetMode="External"/><Relationship Id="rId9" Type="http://schemas.openxmlformats.org/officeDocument/2006/relationships/hyperlink" Target="https://en.wikipedia.org/wiki/B.T.M_Layout_(Vidhan_Sabha_constituency)" TargetMode="External"/><Relationship Id="rId143" Type="http://schemas.openxmlformats.org/officeDocument/2006/relationships/hyperlink" Target="https://en.wikipedia.org/w/index.php?title=Gandhinagar_(Vidhan_Sabha_constituency)&amp;action=edit&amp;redlink=1" TargetMode="External"/><Relationship Id="rId264" Type="http://schemas.openxmlformats.org/officeDocument/2006/relationships/hyperlink" Target="https://en.wikipedia.org/wiki/Bangalore_South_(Lok_Sabha_constituency)" TargetMode="External"/><Relationship Id="rId385" Type="http://schemas.openxmlformats.org/officeDocument/2006/relationships/hyperlink" Target="https://en.wikipedia.org/wiki/Yelahanka_(Vidhan_Sabha_constituency)" TargetMode="External"/><Relationship Id="rId142" Type="http://schemas.openxmlformats.org/officeDocument/2006/relationships/hyperlink" Target="https://en.wikipedia.org/wiki/Bangalore_Central_(Lok_Sabha_constituency)" TargetMode="External"/><Relationship Id="rId263" Type="http://schemas.openxmlformats.org/officeDocument/2006/relationships/hyperlink" Target="https://en.wikipedia.org/w/index.php?title=Padmanabhanagar_(Vidhan_Sabha_constituency)&amp;action=edit&amp;redlink=1" TargetMode="External"/><Relationship Id="rId384" Type="http://schemas.openxmlformats.org/officeDocument/2006/relationships/hyperlink" Target="https://en.wikipedia.org/wiki/Chikballapur_(Lok_Sabha_constituency)" TargetMode="External"/><Relationship Id="rId141" Type="http://schemas.openxmlformats.org/officeDocument/2006/relationships/hyperlink" Target="https://en.wikipedia.org/w/index.php?title=Gandhinagar_(Vidhan_Sabha_constituency)&amp;action=edit&amp;redlink=1" TargetMode="External"/><Relationship Id="rId262" Type="http://schemas.openxmlformats.org/officeDocument/2006/relationships/hyperlink" Target="https://en.wikipedia.org/wiki/Bangalore_South_(Lok_Sabha_constituency)" TargetMode="External"/><Relationship Id="rId383" Type="http://schemas.openxmlformats.org/officeDocument/2006/relationships/hyperlink" Target="https://en.wikipedia.org/wiki/Yelahanka_(Vidhan_Sabha_constituency)" TargetMode="External"/><Relationship Id="rId140" Type="http://schemas.openxmlformats.org/officeDocument/2006/relationships/hyperlink" Target="https://en.wikipedia.org/wiki/Bangalore_Central_(Lok_Sabha_constituency)" TargetMode="External"/><Relationship Id="rId261" Type="http://schemas.openxmlformats.org/officeDocument/2006/relationships/hyperlink" Target="https://en.wikipedia.org/w/index.php?title=Padmanabhanagar_(Vidhan_Sabha_constituency)&amp;action=edit&amp;redlink=1" TargetMode="External"/><Relationship Id="rId382" Type="http://schemas.openxmlformats.org/officeDocument/2006/relationships/hyperlink" Target="https://en.wikipedia.org/wiki/Chikballapur_(Lok_Sabha_constituency)" TargetMode="External"/><Relationship Id="rId5" Type="http://schemas.openxmlformats.org/officeDocument/2006/relationships/hyperlink" Target="https://en.wikipedia.org/wiki/B.T.M_Layout_(Vidhan_Sabha_constituency)" TargetMode="External"/><Relationship Id="rId147" Type="http://schemas.openxmlformats.org/officeDocument/2006/relationships/hyperlink" Target="https://en.wikipedia.org/w/index.php?title=Gandhinagar_(Vidhan_Sabha_constituency)&amp;action=edit&amp;redlink=1" TargetMode="External"/><Relationship Id="rId268" Type="http://schemas.openxmlformats.org/officeDocument/2006/relationships/hyperlink" Target="https://en.wikipedia.org/wiki/Bangalore_South_(Lok_Sabha_constituency)" TargetMode="External"/><Relationship Id="rId389" Type="http://schemas.openxmlformats.org/officeDocument/2006/relationships/hyperlink" Target="https://en.wikipedia.org/w/index.php?title=Yeshwanthpur_(Vidhan_Sabha_constituency)&amp;action=edit&amp;redlink=1" TargetMode="External"/><Relationship Id="rId6" Type="http://schemas.openxmlformats.org/officeDocument/2006/relationships/hyperlink" Target="https://en.wikipedia.org/wiki/Bangalore_South_(Lok_Sabha_constituency)" TargetMode="External"/><Relationship Id="rId146" Type="http://schemas.openxmlformats.org/officeDocument/2006/relationships/hyperlink" Target="https://en.wikipedia.org/wiki/Bangalore_Central_(Lok_Sabha_constituency)" TargetMode="External"/><Relationship Id="rId267" Type="http://schemas.openxmlformats.org/officeDocument/2006/relationships/hyperlink" Target="https://en.wikipedia.org/w/index.php?title=Padmanabhanagar_(Vidhan_Sabha_constituency)&amp;action=edit&amp;redlink=1" TargetMode="External"/><Relationship Id="rId388" Type="http://schemas.openxmlformats.org/officeDocument/2006/relationships/hyperlink" Target="https://en.wikipedia.org/wiki/Chikballapur_(Lok_Sabha_constituency)" TargetMode="External"/><Relationship Id="rId7" Type="http://schemas.openxmlformats.org/officeDocument/2006/relationships/hyperlink" Target="https://en.wikipedia.org/wiki/B.T.M_Layout_(Vidhan_Sabha_constituency)" TargetMode="External"/><Relationship Id="rId145" Type="http://schemas.openxmlformats.org/officeDocument/2006/relationships/hyperlink" Target="https://en.wikipedia.org/w/index.php?title=Gandhinagar_(Vidhan_Sabha_constituency)&amp;action=edit&amp;redlink=1" TargetMode="External"/><Relationship Id="rId266" Type="http://schemas.openxmlformats.org/officeDocument/2006/relationships/hyperlink" Target="https://en.wikipedia.org/wiki/Bangalore_South_(Lok_Sabha_constituency)" TargetMode="External"/><Relationship Id="rId387" Type="http://schemas.openxmlformats.org/officeDocument/2006/relationships/hyperlink" Target="https://en.wikipedia.org/wiki/Yelahanka_(Vidhan_Sabha_constituency)" TargetMode="External"/><Relationship Id="rId8" Type="http://schemas.openxmlformats.org/officeDocument/2006/relationships/hyperlink" Target="https://en.wikipedia.org/wiki/Bangalore_South_(Lok_Sabha_constituency)" TargetMode="External"/><Relationship Id="rId144" Type="http://schemas.openxmlformats.org/officeDocument/2006/relationships/hyperlink" Target="https://en.wikipedia.org/wiki/Bangalore_Central_(Lok_Sabha_constituency)" TargetMode="External"/><Relationship Id="rId265" Type="http://schemas.openxmlformats.org/officeDocument/2006/relationships/hyperlink" Target="https://en.wikipedia.org/w/index.php?title=Padmanabhanagar_(Vidhan_Sabha_constituency)&amp;action=edit&amp;redlink=1" TargetMode="External"/><Relationship Id="rId386" Type="http://schemas.openxmlformats.org/officeDocument/2006/relationships/hyperlink" Target="https://en.wikipedia.org/wiki/Chikballapur_(Lok_Sabha_constituency)" TargetMode="External"/><Relationship Id="rId260" Type="http://schemas.openxmlformats.org/officeDocument/2006/relationships/hyperlink" Target="https://en.wikipedia.org/wiki/Bangalore_South_(Lok_Sabha_constituency)" TargetMode="External"/><Relationship Id="rId381" Type="http://schemas.openxmlformats.org/officeDocument/2006/relationships/hyperlink" Target="https://en.wikipedia.org/wiki/Yelahanka_(Vidhan_Sabha_constituency)" TargetMode="External"/><Relationship Id="rId380" Type="http://schemas.openxmlformats.org/officeDocument/2006/relationships/hyperlink" Target="https://en.wikipedia.org/wiki/Bangalore_South_(Lok_Sabha_constituency)" TargetMode="External"/><Relationship Id="rId139" Type="http://schemas.openxmlformats.org/officeDocument/2006/relationships/hyperlink" Target="https://en.wikipedia.org/w/index.php?title=Gandhinagar_(Vidhan_Sabha_constituency)&amp;action=edit&amp;redlink=1" TargetMode="External"/><Relationship Id="rId138" Type="http://schemas.openxmlformats.org/officeDocument/2006/relationships/hyperlink" Target="https://en.wikipedia.org/wiki/Bangalore_Central_(Lok_Sabha_constituency)" TargetMode="External"/><Relationship Id="rId259" Type="http://schemas.openxmlformats.org/officeDocument/2006/relationships/hyperlink" Target="https://en.wikipedia.org/w/index.php?title=Padmanabhanagar_(Vidhan_Sabha_constituency)&amp;action=edit&amp;redlink=1" TargetMode="External"/><Relationship Id="rId137" Type="http://schemas.openxmlformats.org/officeDocument/2006/relationships/hyperlink" Target="https://en.wikipedia.org/w/index.php?title=Gandhinagar_(Vidhan_Sabha_constituency)&amp;action=edit&amp;redlink=1" TargetMode="External"/><Relationship Id="rId258" Type="http://schemas.openxmlformats.org/officeDocument/2006/relationships/hyperlink" Target="https://en.wikipedia.org/wiki/Bangalore_North_(Lok_Sabha_constituency)" TargetMode="External"/><Relationship Id="rId379" Type="http://schemas.openxmlformats.org/officeDocument/2006/relationships/hyperlink" Target="https://en.wikipedia.org/w/index.php?title=Vijayanagar_(Vidhan_Sabha_constituency)&amp;action=edit&amp;redlink=1" TargetMode="External"/><Relationship Id="rId132" Type="http://schemas.openxmlformats.org/officeDocument/2006/relationships/hyperlink" Target="https://en.wikipedia.org/wiki/Bangalore_North_(Lok_Sabha_constituency)" TargetMode="External"/><Relationship Id="rId253" Type="http://schemas.openxmlformats.org/officeDocument/2006/relationships/hyperlink" Target="https://en.wikipedia.org/wiki/Malleshwaram_(Vidhan_Sabha_constituency)" TargetMode="External"/><Relationship Id="rId374" Type="http://schemas.openxmlformats.org/officeDocument/2006/relationships/hyperlink" Target="https://en.wikipedia.org/wiki/Bangalore_South_(Lok_Sabha_constituency)" TargetMode="External"/><Relationship Id="rId131" Type="http://schemas.openxmlformats.org/officeDocument/2006/relationships/hyperlink" Target="https://en.wikipedia.org/wiki/Dasarahalli_(Vidhan_Sabha_constituency)" TargetMode="External"/><Relationship Id="rId252" Type="http://schemas.openxmlformats.org/officeDocument/2006/relationships/hyperlink" Target="https://en.wikipedia.org/wiki/Bangalore_North_(Lok_Sabha_constituency)" TargetMode="External"/><Relationship Id="rId373" Type="http://schemas.openxmlformats.org/officeDocument/2006/relationships/hyperlink" Target="https://en.wikipedia.org/w/index.php?title=Vijayanagar_(Vidhan_Sabha_constituency)&amp;action=edit&amp;redlink=1" TargetMode="External"/><Relationship Id="rId130" Type="http://schemas.openxmlformats.org/officeDocument/2006/relationships/hyperlink" Target="https://en.wikipedia.org/wiki/Bangalore_North_(Lok_Sabha_constituency)" TargetMode="External"/><Relationship Id="rId251" Type="http://schemas.openxmlformats.org/officeDocument/2006/relationships/hyperlink" Target="https://en.wikipedia.org/wiki/Malleshwaram_(Vidhan_Sabha_constituency)" TargetMode="External"/><Relationship Id="rId372" Type="http://schemas.openxmlformats.org/officeDocument/2006/relationships/hyperlink" Target="https://en.wikipedia.org/wiki/Bangalore_South_(Lok_Sabha_constituency)" TargetMode="External"/><Relationship Id="rId250" Type="http://schemas.openxmlformats.org/officeDocument/2006/relationships/hyperlink" Target="https://en.wikipedia.org/wiki/Bangalore_North_(Lok_Sabha_constituency)" TargetMode="External"/><Relationship Id="rId371" Type="http://schemas.openxmlformats.org/officeDocument/2006/relationships/hyperlink" Target="https://en.wikipedia.org/w/index.php?title=Vijayanagar_(Vidhan_Sabha_constituency)&amp;action=edit&amp;redlink=1" TargetMode="External"/><Relationship Id="rId136" Type="http://schemas.openxmlformats.org/officeDocument/2006/relationships/hyperlink" Target="https://en.wikipedia.org/wiki/Bangalore_Central_(Lok_Sabha_constituency)" TargetMode="External"/><Relationship Id="rId257" Type="http://schemas.openxmlformats.org/officeDocument/2006/relationships/hyperlink" Target="https://en.wikipedia.org/wiki/Malleshwaram_(Vidhan_Sabha_constituency)" TargetMode="External"/><Relationship Id="rId378" Type="http://schemas.openxmlformats.org/officeDocument/2006/relationships/hyperlink" Target="https://en.wikipedia.org/wiki/Bangalore_South_(Lok_Sabha_constituency)" TargetMode="External"/><Relationship Id="rId135" Type="http://schemas.openxmlformats.org/officeDocument/2006/relationships/hyperlink" Target="https://en.wikipedia.org/w/index.php?title=Gandhinagar_(Vidhan_Sabha_constituency)&amp;action=edit&amp;redlink=1" TargetMode="External"/><Relationship Id="rId256" Type="http://schemas.openxmlformats.org/officeDocument/2006/relationships/hyperlink" Target="https://en.wikipedia.org/wiki/Bangalore_North_(Lok_Sabha_constituency)" TargetMode="External"/><Relationship Id="rId377" Type="http://schemas.openxmlformats.org/officeDocument/2006/relationships/hyperlink" Target="https://en.wikipedia.org/w/index.php?title=Vijayanagar_(Vidhan_Sabha_constituency)&amp;action=edit&amp;redlink=1" TargetMode="External"/><Relationship Id="rId134" Type="http://schemas.openxmlformats.org/officeDocument/2006/relationships/hyperlink" Target="https://en.wikipedia.org/wiki/Bangalore_North_(Lok_Sabha_constituency)" TargetMode="External"/><Relationship Id="rId255" Type="http://schemas.openxmlformats.org/officeDocument/2006/relationships/hyperlink" Target="https://en.wikipedia.org/wiki/Malleshwaram_(Vidhan_Sabha_constituency)" TargetMode="External"/><Relationship Id="rId376" Type="http://schemas.openxmlformats.org/officeDocument/2006/relationships/hyperlink" Target="https://en.wikipedia.org/wiki/Bangalore_South_(Lok_Sabha_constituency)" TargetMode="External"/><Relationship Id="rId133" Type="http://schemas.openxmlformats.org/officeDocument/2006/relationships/hyperlink" Target="https://en.wikipedia.org/wiki/Dasarahalli_(Vidhan_Sabha_constituency)" TargetMode="External"/><Relationship Id="rId254" Type="http://schemas.openxmlformats.org/officeDocument/2006/relationships/hyperlink" Target="https://en.wikipedia.org/wiki/Bangalore_North_(Lok_Sabha_constituency)" TargetMode="External"/><Relationship Id="rId375" Type="http://schemas.openxmlformats.org/officeDocument/2006/relationships/hyperlink" Target="https://en.wikipedia.org/w/index.php?title=Vijayanagar_(Vidhan_Sabha_constituency)&amp;action=edit&amp;redlink=1" TargetMode="External"/><Relationship Id="rId172" Type="http://schemas.openxmlformats.org/officeDocument/2006/relationships/hyperlink" Target="https://en.wikipedia.org/wiki/Bangalore_North_(Lok_Sabha_constituency)" TargetMode="External"/><Relationship Id="rId293" Type="http://schemas.openxmlformats.org/officeDocument/2006/relationships/hyperlink" Target="https://en.wikipedia.org/w/index.php?title=Rajajinagar_(Vidhan_Sabha_constituency)&amp;action=edit&amp;redlink=1" TargetMode="External"/><Relationship Id="rId171" Type="http://schemas.openxmlformats.org/officeDocument/2006/relationships/hyperlink" Target="https://en.wikipedia.org/wiki/Hebbal_(Vidhan_Sabha_constituency)" TargetMode="External"/><Relationship Id="rId292" Type="http://schemas.openxmlformats.org/officeDocument/2006/relationships/hyperlink" Target="https://en.wikipedia.org/wiki/Bangalore_Central_(Lok_Sabha_constituency)" TargetMode="External"/><Relationship Id="rId170" Type="http://schemas.openxmlformats.org/officeDocument/2006/relationships/hyperlink" Target="https://en.wikipedia.org/wiki/Bangalore_North_(Lok_Sabha_constituency)" TargetMode="External"/><Relationship Id="rId291" Type="http://schemas.openxmlformats.org/officeDocument/2006/relationships/hyperlink" Target="https://en.wikipedia.org/w/index.php?title=Rajajinagar_(Vidhan_Sabha_constituency)&amp;action=edit&amp;redlink=1" TargetMode="External"/><Relationship Id="rId290" Type="http://schemas.openxmlformats.org/officeDocument/2006/relationships/hyperlink" Target="https://en.wikipedia.org/wiki/Bangalore_Central_(Lok_Sabha_constituency)" TargetMode="External"/><Relationship Id="rId165" Type="http://schemas.openxmlformats.org/officeDocument/2006/relationships/hyperlink" Target="https://en.wikipedia.org/w/index.php?title=Govindarajnagara_(Vidhana_Sabha_constituency)&amp;action=edit&amp;redlink=1" TargetMode="External"/><Relationship Id="rId286" Type="http://schemas.openxmlformats.org/officeDocument/2006/relationships/hyperlink" Target="https://en.wikipedia.org/wiki/Bangalore_North_(Lok_Sabha_constituency)" TargetMode="External"/><Relationship Id="rId164" Type="http://schemas.openxmlformats.org/officeDocument/2006/relationships/hyperlink" Target="https://en.wikipedia.org/wiki/Bangalore_South_(Lok_Sabha_constituency)" TargetMode="External"/><Relationship Id="rId285" Type="http://schemas.openxmlformats.org/officeDocument/2006/relationships/hyperlink" Target="https://en.wikipedia.org/wiki/Pulakeshinagar_(Vidhan_Sabha_constituency)" TargetMode="External"/><Relationship Id="rId163" Type="http://schemas.openxmlformats.org/officeDocument/2006/relationships/hyperlink" Target="https://en.wikipedia.org/w/index.php?title=Govindarajnagara_(Vidhana_Sabha_constituency)&amp;action=edit&amp;redlink=1" TargetMode="External"/><Relationship Id="rId284" Type="http://schemas.openxmlformats.org/officeDocument/2006/relationships/hyperlink" Target="https://en.wikipedia.org/wiki/Bangalore_North_(Lok_Sabha_constituency)" TargetMode="External"/><Relationship Id="rId162" Type="http://schemas.openxmlformats.org/officeDocument/2006/relationships/hyperlink" Target="https://en.wikipedia.org/wiki/Bangalore_South_(Lok_Sabha_constituency)" TargetMode="External"/><Relationship Id="rId283" Type="http://schemas.openxmlformats.org/officeDocument/2006/relationships/hyperlink" Target="https://en.wikipedia.org/wiki/Pulakeshinagar_(Vidhan_Sabha_constituency)" TargetMode="External"/><Relationship Id="rId169" Type="http://schemas.openxmlformats.org/officeDocument/2006/relationships/hyperlink" Target="https://en.wikipedia.org/wiki/Hebbal_(Vidhan_Sabha_constituency)" TargetMode="External"/><Relationship Id="rId168" Type="http://schemas.openxmlformats.org/officeDocument/2006/relationships/hyperlink" Target="https://en.wikipedia.org/wiki/Bangalore_North_(Lok_Sabha_constituency)" TargetMode="External"/><Relationship Id="rId289" Type="http://schemas.openxmlformats.org/officeDocument/2006/relationships/hyperlink" Target="https://en.wikipedia.org/w/index.php?title=Rajajinagar_(Vidhan_Sabha_constituency)&amp;action=edit&amp;redlink=1" TargetMode="External"/><Relationship Id="rId167" Type="http://schemas.openxmlformats.org/officeDocument/2006/relationships/hyperlink" Target="https://en.wikipedia.org/wiki/Hebbal_(Vidhan_Sabha_constituency)" TargetMode="External"/><Relationship Id="rId288" Type="http://schemas.openxmlformats.org/officeDocument/2006/relationships/hyperlink" Target="https://en.wikipedia.org/wiki/Bangalore_North_(Lok_Sabha_constituency)" TargetMode="External"/><Relationship Id="rId166" Type="http://schemas.openxmlformats.org/officeDocument/2006/relationships/hyperlink" Target="https://en.wikipedia.org/wiki/Bangalore_South_(Lok_Sabha_constituency)" TargetMode="External"/><Relationship Id="rId287" Type="http://schemas.openxmlformats.org/officeDocument/2006/relationships/hyperlink" Target="https://en.wikipedia.org/wiki/Pulakeshinagar_(Vidhan_Sabha_constituency)" TargetMode="External"/><Relationship Id="rId161" Type="http://schemas.openxmlformats.org/officeDocument/2006/relationships/hyperlink" Target="https://en.wikipedia.org/w/index.php?title=Govindarajnagara_(Vidhana_Sabha_constituency)&amp;action=edit&amp;redlink=1" TargetMode="External"/><Relationship Id="rId282" Type="http://schemas.openxmlformats.org/officeDocument/2006/relationships/hyperlink" Target="https://en.wikipedia.org/wiki/Bangalore_North_(Lok_Sabha_constituency)" TargetMode="External"/><Relationship Id="rId160" Type="http://schemas.openxmlformats.org/officeDocument/2006/relationships/hyperlink" Target="https://en.wikipedia.org/wiki/Bangalore_South_(Lok_Sabha_constituency)" TargetMode="External"/><Relationship Id="rId281" Type="http://schemas.openxmlformats.org/officeDocument/2006/relationships/hyperlink" Target="https://en.wikipedia.org/wiki/Pulakeshinagar_(Vidhan_Sabha_constituency)" TargetMode="External"/><Relationship Id="rId280" Type="http://schemas.openxmlformats.org/officeDocument/2006/relationships/hyperlink" Target="https://en.wikipedia.org/wiki/Bangalore_North_(Lok_Sabha_constituency)" TargetMode="External"/><Relationship Id="rId159" Type="http://schemas.openxmlformats.org/officeDocument/2006/relationships/hyperlink" Target="https://en.wikipedia.org/w/index.php?title=Govindarajnagara_(Vidhana_Sabha_constituency)&amp;action=edit&amp;redlink=1" TargetMode="External"/><Relationship Id="rId154" Type="http://schemas.openxmlformats.org/officeDocument/2006/relationships/hyperlink" Target="https://en.wikipedia.org/wiki/Bangalore_South_(Lok_Sabha_constituency)" TargetMode="External"/><Relationship Id="rId275" Type="http://schemas.openxmlformats.org/officeDocument/2006/relationships/hyperlink" Target="https://en.wikipedia.org/wiki/Pulakeshinagar_(Vidhan_Sabha_constituency)" TargetMode="External"/><Relationship Id="rId396" Type="http://schemas.openxmlformats.org/officeDocument/2006/relationships/hyperlink" Target="https://en.wikipedia.org/wiki/Bangalore_North_(Lok_Sabha_constituency)" TargetMode="External"/><Relationship Id="rId153" Type="http://schemas.openxmlformats.org/officeDocument/2006/relationships/hyperlink" Target="https://en.wikipedia.org/w/index.php?title=Govindarajnagara_(Vidhana_Sabha_constituency)&amp;action=edit&amp;redlink=1" TargetMode="External"/><Relationship Id="rId274" Type="http://schemas.openxmlformats.org/officeDocument/2006/relationships/hyperlink" Target="https://en.wikipedia.org/wiki/Bangalore_South_(Lok_Sabha_constituency)" TargetMode="External"/><Relationship Id="rId395" Type="http://schemas.openxmlformats.org/officeDocument/2006/relationships/hyperlink" Target="https://en.wikipedia.org/w/index.php?title=Yeshwanthpur_(Vidhan_Sabha_constituency)&amp;action=edit&amp;redlink=1" TargetMode="External"/><Relationship Id="rId152" Type="http://schemas.openxmlformats.org/officeDocument/2006/relationships/hyperlink" Target="https://en.wikipedia.org/wiki/Bangalore_South_(Lok_Sabha_constituency)" TargetMode="External"/><Relationship Id="rId273" Type="http://schemas.openxmlformats.org/officeDocument/2006/relationships/hyperlink" Target="https://en.wikipedia.org/w/index.php?title=Padmanabhanagar_(Vidhan_Sabha_constituency)&amp;action=edit&amp;redlink=1" TargetMode="External"/><Relationship Id="rId394" Type="http://schemas.openxmlformats.org/officeDocument/2006/relationships/hyperlink" Target="https://en.wikipedia.org/wiki/Bangalore_North_(Lok_Sabha_constituency)" TargetMode="External"/><Relationship Id="rId151" Type="http://schemas.openxmlformats.org/officeDocument/2006/relationships/hyperlink" Target="https://en.wikipedia.org/w/index.php?title=Govindarajnagara_(Vidhana_Sabha_constituency)&amp;action=edit&amp;redlink=1" TargetMode="External"/><Relationship Id="rId272" Type="http://schemas.openxmlformats.org/officeDocument/2006/relationships/hyperlink" Target="https://en.wikipedia.org/wiki/Bangalore_South_(Lok_Sabha_constituency)" TargetMode="External"/><Relationship Id="rId393" Type="http://schemas.openxmlformats.org/officeDocument/2006/relationships/hyperlink" Target="https://en.wikipedia.org/w/index.php?title=Yeshwanthpur_(Vidhan_Sabha_constituency)&amp;action=edit&amp;redlink=1" TargetMode="External"/><Relationship Id="rId158" Type="http://schemas.openxmlformats.org/officeDocument/2006/relationships/hyperlink" Target="https://en.wikipedia.org/wiki/Bangalore_South_(Lok_Sabha_constituency)" TargetMode="External"/><Relationship Id="rId279" Type="http://schemas.openxmlformats.org/officeDocument/2006/relationships/hyperlink" Target="https://en.wikipedia.org/wiki/Pulakeshinagar_(Vidhan_Sabha_constituency)" TargetMode="External"/><Relationship Id="rId157" Type="http://schemas.openxmlformats.org/officeDocument/2006/relationships/hyperlink" Target="https://en.wikipedia.org/w/index.php?title=Govindarajnagara_(Vidhana_Sabha_constituency)&amp;action=edit&amp;redlink=1" TargetMode="External"/><Relationship Id="rId278" Type="http://schemas.openxmlformats.org/officeDocument/2006/relationships/hyperlink" Target="https://en.wikipedia.org/wiki/Bangalore_North_(Lok_Sabha_constituency)" TargetMode="External"/><Relationship Id="rId399" Type="http://schemas.openxmlformats.org/officeDocument/2006/relationships/hyperlink" Target="http://bbmp.gov.in/documents/10180/505074/2.01+map+%28a%29-Kempapura+Agrahara.pdf/694c5b03-6fcb-4fbe-9383-4ea791b36779" TargetMode="External"/><Relationship Id="rId156" Type="http://schemas.openxmlformats.org/officeDocument/2006/relationships/hyperlink" Target="https://en.wikipedia.org/wiki/Bangalore_South_(Lok_Sabha_constituency)" TargetMode="External"/><Relationship Id="rId277" Type="http://schemas.openxmlformats.org/officeDocument/2006/relationships/hyperlink" Target="https://en.wikipedia.org/wiki/Pulakeshinagar_(Vidhan_Sabha_constituency)" TargetMode="External"/><Relationship Id="rId398" Type="http://schemas.openxmlformats.org/officeDocument/2006/relationships/hyperlink" Target="https://en.wikipedia.org/wiki/Bangalore_North_(Lok_Sabha_constituency)" TargetMode="External"/><Relationship Id="rId155" Type="http://schemas.openxmlformats.org/officeDocument/2006/relationships/hyperlink" Target="https://en.wikipedia.org/w/index.php?title=Govindarajnagara_(Vidhana_Sabha_constituency)&amp;action=edit&amp;redlink=1" TargetMode="External"/><Relationship Id="rId276" Type="http://schemas.openxmlformats.org/officeDocument/2006/relationships/hyperlink" Target="https://en.wikipedia.org/wiki/Bangalore_North_(Lok_Sabha_constituency)" TargetMode="External"/><Relationship Id="rId397" Type="http://schemas.openxmlformats.org/officeDocument/2006/relationships/hyperlink" Target="https://en.wikipedia.org/w/index.php?title=Yeshwanthpur_(Vidhan_Sabha_constituency)&amp;action=edit&amp;redlink=1" TargetMode="External"/><Relationship Id="rId40" Type="http://schemas.openxmlformats.org/officeDocument/2006/relationships/hyperlink" Target="https://en.wikipedia.org/wiki/Bangalore_South_(Lok_Sabha_constituency)" TargetMode="External"/><Relationship Id="rId42" Type="http://schemas.openxmlformats.org/officeDocument/2006/relationships/hyperlink" Target="https://en.wikipedia.org/wiki/Bangalore_South_(Lok_Sabha_constituency)" TargetMode="External"/><Relationship Id="rId41" Type="http://schemas.openxmlformats.org/officeDocument/2006/relationships/hyperlink" Target="https://en.wikipedia.org/wiki/Basavanagudi_(Vidhan_Sabha_constituency)" TargetMode="External"/><Relationship Id="rId44" Type="http://schemas.openxmlformats.org/officeDocument/2006/relationships/hyperlink" Target="https://en.wikipedia.org/wiki/Bangalore_South_(Lok_Sabha_constituency)" TargetMode="External"/><Relationship Id="rId43" Type="http://schemas.openxmlformats.org/officeDocument/2006/relationships/hyperlink" Target="https://en.wikipedia.org/wiki/Basavanagudi_(Vidhan_Sabha_constituency)" TargetMode="External"/><Relationship Id="rId46" Type="http://schemas.openxmlformats.org/officeDocument/2006/relationships/hyperlink" Target="https://en.wikipedia.org/wiki/Bangalore_South_(Lok_Sabha_constituency)" TargetMode="External"/><Relationship Id="rId45" Type="http://schemas.openxmlformats.org/officeDocument/2006/relationships/hyperlink" Target="https://en.wikipedia.org/wiki/Basavanagudi_(Vidhan_Sabha_constituency)" TargetMode="External"/><Relationship Id="rId48" Type="http://schemas.openxmlformats.org/officeDocument/2006/relationships/hyperlink" Target="https://en.wikipedia.org/wiki/Bangalore_South_(Lok_Sabha_constituency)" TargetMode="External"/><Relationship Id="rId47" Type="http://schemas.openxmlformats.org/officeDocument/2006/relationships/hyperlink" Target="https://en.wikipedia.org/wiki/Bommanahalli_(Vidhan_Sabha_constituency)" TargetMode="External"/><Relationship Id="rId49" Type="http://schemas.openxmlformats.org/officeDocument/2006/relationships/hyperlink" Target="https://en.wikipedia.org/wiki/Bommanahalli_(Vidhan_Sabha_constituency)" TargetMode="External"/><Relationship Id="rId31" Type="http://schemas.openxmlformats.org/officeDocument/2006/relationships/hyperlink" Target="https://en.wikipedia.org/w/index.php?title=Bangalore_South_(Vidhan_Sabha_constituency)&amp;action=edit&amp;redlink=1" TargetMode="External"/><Relationship Id="rId30" Type="http://schemas.openxmlformats.org/officeDocument/2006/relationships/hyperlink" Target="https://en.wikipedia.org/wiki/Bangalore_Rural_(Lok_Sabha_constituency)" TargetMode="External"/><Relationship Id="rId33" Type="http://schemas.openxmlformats.org/officeDocument/2006/relationships/hyperlink" Target="https://en.wikipedia.org/w/index.php?title=Bangalore_South_(Vidhan_Sabha_constituency)&amp;action=edit&amp;redlink=1" TargetMode="External"/><Relationship Id="rId32" Type="http://schemas.openxmlformats.org/officeDocument/2006/relationships/hyperlink" Target="https://en.wikipedia.org/wiki/Bangalore_Rural_(Lok_Sabha_constituency)" TargetMode="External"/><Relationship Id="rId35" Type="http://schemas.openxmlformats.org/officeDocument/2006/relationships/hyperlink" Target="https://en.wikipedia.org/wiki/Basavanagudi_(Vidhan_Sabha_constituency)" TargetMode="External"/><Relationship Id="rId34" Type="http://schemas.openxmlformats.org/officeDocument/2006/relationships/hyperlink" Target="https://en.wikipedia.org/wiki/Bangalore_Rural_(Lok_Sabha_constituency)" TargetMode="External"/><Relationship Id="rId37" Type="http://schemas.openxmlformats.org/officeDocument/2006/relationships/hyperlink" Target="https://en.wikipedia.org/wiki/Basavanagudi_(Vidhan_Sabha_constituency)" TargetMode="External"/><Relationship Id="rId36" Type="http://schemas.openxmlformats.org/officeDocument/2006/relationships/hyperlink" Target="https://en.wikipedia.org/wiki/Bangalore_South_(Lok_Sabha_constituency)" TargetMode="External"/><Relationship Id="rId39" Type="http://schemas.openxmlformats.org/officeDocument/2006/relationships/hyperlink" Target="https://en.wikipedia.org/wiki/Basavanagudi_(Vidhan_Sabha_constituency)" TargetMode="External"/><Relationship Id="rId38" Type="http://schemas.openxmlformats.org/officeDocument/2006/relationships/hyperlink" Target="https://en.wikipedia.org/wiki/Bangalore_South_(Lok_Sabha_constituency)" TargetMode="External"/><Relationship Id="rId20" Type="http://schemas.openxmlformats.org/officeDocument/2006/relationships/hyperlink" Target="https://en.wikipedia.org/wiki/Bangalore_Rural_(Lok_Sabha_constituency)" TargetMode="External"/><Relationship Id="rId22" Type="http://schemas.openxmlformats.org/officeDocument/2006/relationships/hyperlink" Target="https://en.wikipedia.org/wiki/Bangalore_Rural_(Lok_Sabha_constituency)" TargetMode="External"/><Relationship Id="rId21" Type="http://schemas.openxmlformats.org/officeDocument/2006/relationships/hyperlink" Target="https://en.wikipedia.org/w/index.php?title=Bangalore_South_(Vidhan_Sabha_constituency)&amp;action=edit&amp;redlink=1" TargetMode="External"/><Relationship Id="rId24" Type="http://schemas.openxmlformats.org/officeDocument/2006/relationships/hyperlink" Target="https://en.wikipedia.org/wiki/Bangalore_Rural_(Lok_Sabha_constituency)" TargetMode="External"/><Relationship Id="rId23" Type="http://schemas.openxmlformats.org/officeDocument/2006/relationships/hyperlink" Target="https://en.wikipedia.org/w/index.php?title=Bangalore_South_(Vidhan_Sabha_constituency)&amp;action=edit&amp;redlink=1" TargetMode="External"/><Relationship Id="rId402" Type="http://schemas.openxmlformats.org/officeDocument/2006/relationships/drawing" Target="../drawings/drawing5.xml"/><Relationship Id="rId401" Type="http://schemas.openxmlformats.org/officeDocument/2006/relationships/hyperlink" Target="http://bbmp.gov.in/documents/10180/505074/2.07+Unclassified+%26+2.08+Koramangala-map+%28a%29.pdf/c5d39935-2615-477a-90ed-49dbd157d59a" TargetMode="External"/><Relationship Id="rId26" Type="http://schemas.openxmlformats.org/officeDocument/2006/relationships/hyperlink" Target="https://en.wikipedia.org/wiki/Bangalore_Rural_(Lok_Sabha_constituency)" TargetMode="External"/><Relationship Id="rId25" Type="http://schemas.openxmlformats.org/officeDocument/2006/relationships/hyperlink" Target="https://en.wikipedia.org/w/index.php?title=Bangalore_South_(Vidhan_Sabha_constituency)&amp;action=edit&amp;redlink=1" TargetMode="External"/><Relationship Id="rId28" Type="http://schemas.openxmlformats.org/officeDocument/2006/relationships/hyperlink" Target="https://en.wikipedia.org/wiki/Bangalore_Rural_(Lok_Sabha_constituency)" TargetMode="External"/><Relationship Id="rId27" Type="http://schemas.openxmlformats.org/officeDocument/2006/relationships/hyperlink" Target="https://en.wikipedia.org/w/index.php?title=Bangalore_South_(Vidhan_Sabha_constituency)&amp;action=edit&amp;redlink=1" TargetMode="External"/><Relationship Id="rId400" Type="http://schemas.openxmlformats.org/officeDocument/2006/relationships/hyperlink" Target="http://bbmp.gov.in/documents/10180/505074/2.05+map+%28a%29-Baiyyappanahalli.pdf/470ef69d-af40-41ab-8d57-9994690583db" TargetMode="External"/><Relationship Id="rId29" Type="http://schemas.openxmlformats.org/officeDocument/2006/relationships/hyperlink" Target="https://en.wikipedia.org/w/index.php?title=Bangalore_South_(Vidhan_Sabha_constituency)&amp;action=edit&amp;redlink=1" TargetMode="External"/><Relationship Id="rId11" Type="http://schemas.openxmlformats.org/officeDocument/2006/relationships/hyperlink" Target="https://en.wikipedia.org/wiki/B.T.M_Layout_(Vidhan_Sabha_constituency)" TargetMode="External"/><Relationship Id="rId10" Type="http://schemas.openxmlformats.org/officeDocument/2006/relationships/hyperlink" Target="https://en.wikipedia.org/wiki/Bangalore_South_(Lok_Sabha_constituency)" TargetMode="External"/><Relationship Id="rId13" Type="http://schemas.openxmlformats.org/officeDocument/2006/relationships/hyperlink" Target="https://en.wikipedia.org/wiki/B.T.M_Layout_(Vidhan_Sabha_constituency)" TargetMode="External"/><Relationship Id="rId12" Type="http://schemas.openxmlformats.org/officeDocument/2006/relationships/hyperlink" Target="https://en.wikipedia.org/wiki/Bangalore_South_(Lok_Sabha_constituency)" TargetMode="External"/><Relationship Id="rId15" Type="http://schemas.openxmlformats.org/officeDocument/2006/relationships/hyperlink" Target="https://en.wikipedia.org/wiki/B.T.M_Layout_(Vidhan_Sabha_constituency)" TargetMode="External"/><Relationship Id="rId14" Type="http://schemas.openxmlformats.org/officeDocument/2006/relationships/hyperlink" Target="https://en.wikipedia.org/wiki/Bangalore_South_(Lok_Sabha_constituency)" TargetMode="External"/><Relationship Id="rId17" Type="http://schemas.openxmlformats.org/officeDocument/2006/relationships/hyperlink" Target="https://en.wikipedia.org/wiki/B.T.M_Layout_(Vidhan_Sabha_constituency)" TargetMode="External"/><Relationship Id="rId16" Type="http://schemas.openxmlformats.org/officeDocument/2006/relationships/hyperlink" Target="https://en.wikipedia.org/wiki/Bangalore_South_(Lok_Sabha_constituency)" TargetMode="External"/><Relationship Id="rId19" Type="http://schemas.openxmlformats.org/officeDocument/2006/relationships/hyperlink" Target="https://en.wikipedia.org/w/index.php?title=Bangalore_South_(Vidhan_Sabha_constituency)&amp;action=edit&amp;redlink=1" TargetMode="External"/><Relationship Id="rId18" Type="http://schemas.openxmlformats.org/officeDocument/2006/relationships/hyperlink" Target="https://en.wikipedia.org/wiki/Bangalore_South_(Lok_Sabha_constituency)" TargetMode="External"/><Relationship Id="rId84" Type="http://schemas.openxmlformats.org/officeDocument/2006/relationships/hyperlink" Target="https://en.wikipedia.org/wiki/Bangalore_Central_(Lok_Sabha_constituency)" TargetMode="External"/><Relationship Id="rId83" Type="http://schemas.openxmlformats.org/officeDocument/2006/relationships/hyperlink" Target="https://en.wikipedia.org/wiki/Chamrajpet_(Vidhan_Sabha_constituency)" TargetMode="External"/><Relationship Id="rId86" Type="http://schemas.openxmlformats.org/officeDocument/2006/relationships/hyperlink" Target="https://en.wikipedia.org/wiki/Bangalore_Central_(Lok_Sabha_constituency)" TargetMode="External"/><Relationship Id="rId85" Type="http://schemas.openxmlformats.org/officeDocument/2006/relationships/hyperlink" Target="https://en.wikipedia.org/wiki/Chamrajpet_(Vidhan_Sabha_constituency)" TargetMode="External"/><Relationship Id="rId88" Type="http://schemas.openxmlformats.org/officeDocument/2006/relationships/hyperlink" Target="https://en.wikipedia.org/wiki/Bangalore_Central_(Lok_Sabha_constituency)" TargetMode="External"/><Relationship Id="rId87" Type="http://schemas.openxmlformats.org/officeDocument/2006/relationships/hyperlink" Target="https://en.wikipedia.org/wiki/Chamrajpet_(Vidhan_Sabha_constituency)" TargetMode="External"/><Relationship Id="rId89" Type="http://schemas.openxmlformats.org/officeDocument/2006/relationships/hyperlink" Target="https://en.wikipedia.org/wiki/Chamrajpet_(Vidhan_Sabha_constituency)" TargetMode="External"/><Relationship Id="rId80" Type="http://schemas.openxmlformats.org/officeDocument/2006/relationships/hyperlink" Target="https://en.wikipedia.org/wiki/Bangalore_Central_(Lok_Sabha_constituency)" TargetMode="External"/><Relationship Id="rId82" Type="http://schemas.openxmlformats.org/officeDocument/2006/relationships/hyperlink" Target="https://en.wikipedia.org/wiki/Bangalore_Central_(Lok_Sabha_constituency)" TargetMode="External"/><Relationship Id="rId81" Type="http://schemas.openxmlformats.org/officeDocument/2006/relationships/hyperlink" Target="https://en.wikipedia.org/wiki/Chamrajpet_(Vidhan_Sabha_constituency)" TargetMode="External"/><Relationship Id="rId73" Type="http://schemas.openxmlformats.org/officeDocument/2006/relationships/hyperlink" Target="https://en.wikipedia.org/wiki/Byatarayanapura_(Vidhan_Sabha_constituency)" TargetMode="External"/><Relationship Id="rId72" Type="http://schemas.openxmlformats.org/officeDocument/2006/relationships/hyperlink" Target="https://en.wikipedia.org/wiki/Bangalore_North_(Lok_Sabha_constituency)" TargetMode="External"/><Relationship Id="rId75" Type="http://schemas.openxmlformats.org/officeDocument/2006/relationships/hyperlink" Target="https://en.wikipedia.org/wiki/Byatarayanapura_(Vidhan_Sabha_constituency)" TargetMode="External"/><Relationship Id="rId74" Type="http://schemas.openxmlformats.org/officeDocument/2006/relationships/hyperlink" Target="https://en.wikipedia.org/wiki/Bangalore_North_(Lok_Sabha_constituency)" TargetMode="External"/><Relationship Id="rId77" Type="http://schemas.openxmlformats.org/officeDocument/2006/relationships/hyperlink" Target="https://en.wikipedia.org/wiki/Chamrajpet_(Vidhan_Sabha_constituency)" TargetMode="External"/><Relationship Id="rId76" Type="http://schemas.openxmlformats.org/officeDocument/2006/relationships/hyperlink" Target="https://en.wikipedia.org/wiki/Bangalore_North_(Lok_Sabha_constituency)" TargetMode="External"/><Relationship Id="rId79" Type="http://schemas.openxmlformats.org/officeDocument/2006/relationships/hyperlink" Target="https://en.wikipedia.org/wiki/Chamrajpet_(Vidhan_Sabha_constituency)" TargetMode="External"/><Relationship Id="rId78" Type="http://schemas.openxmlformats.org/officeDocument/2006/relationships/hyperlink" Target="https://en.wikipedia.org/wiki/Bangalore_Central_(Lok_Sabha_constituency)" TargetMode="External"/><Relationship Id="rId71" Type="http://schemas.openxmlformats.org/officeDocument/2006/relationships/hyperlink" Target="https://en.wikipedia.org/wiki/Byatarayanapura_(Vidhan_Sabha_constituency)" TargetMode="External"/><Relationship Id="rId70" Type="http://schemas.openxmlformats.org/officeDocument/2006/relationships/hyperlink" Target="https://en.wikipedia.org/wiki/Bangalore_North_(Lok_Sabha_constituency)" TargetMode="External"/><Relationship Id="rId62" Type="http://schemas.openxmlformats.org/officeDocument/2006/relationships/hyperlink" Target="https://en.wikipedia.org/wiki/Bangalore_South_(Lok_Sabha_constituency)" TargetMode="External"/><Relationship Id="rId61" Type="http://schemas.openxmlformats.org/officeDocument/2006/relationships/hyperlink" Target="https://en.wikipedia.org/wiki/Bommanahalli_(Vidhan_Sabha_constituency)" TargetMode="External"/><Relationship Id="rId64" Type="http://schemas.openxmlformats.org/officeDocument/2006/relationships/hyperlink" Target="https://en.wikipedia.org/wiki/Bangalore_North_(Lok_Sabha_constituency)" TargetMode="External"/><Relationship Id="rId63" Type="http://schemas.openxmlformats.org/officeDocument/2006/relationships/hyperlink" Target="https://en.wikipedia.org/wiki/Byatarayanapura_(Vidhan_Sabha_constituency)" TargetMode="External"/><Relationship Id="rId66" Type="http://schemas.openxmlformats.org/officeDocument/2006/relationships/hyperlink" Target="https://en.wikipedia.org/wiki/Bangalore_North_(Lok_Sabha_constituency)" TargetMode="External"/><Relationship Id="rId65" Type="http://schemas.openxmlformats.org/officeDocument/2006/relationships/hyperlink" Target="https://en.wikipedia.org/wiki/Byatarayanapura_(Vidhan_Sabha_constituency)" TargetMode="External"/><Relationship Id="rId68" Type="http://schemas.openxmlformats.org/officeDocument/2006/relationships/hyperlink" Target="https://en.wikipedia.org/wiki/Bangalore_North_(Lok_Sabha_constituency)" TargetMode="External"/><Relationship Id="rId67" Type="http://schemas.openxmlformats.org/officeDocument/2006/relationships/hyperlink" Target="https://en.wikipedia.org/wiki/Byatarayanapura_(Vidhan_Sabha_constituency)" TargetMode="External"/><Relationship Id="rId60" Type="http://schemas.openxmlformats.org/officeDocument/2006/relationships/hyperlink" Target="https://en.wikipedia.org/wiki/Bangalore_South_(Lok_Sabha_constituency)" TargetMode="External"/><Relationship Id="rId69" Type="http://schemas.openxmlformats.org/officeDocument/2006/relationships/hyperlink" Target="https://en.wikipedia.org/wiki/Byatarayanapura_(Vidhan_Sabha_constituency)" TargetMode="External"/><Relationship Id="rId51" Type="http://schemas.openxmlformats.org/officeDocument/2006/relationships/hyperlink" Target="https://en.wikipedia.org/wiki/Bommanahalli_(Vidhan_Sabha_constituency)" TargetMode="External"/><Relationship Id="rId50" Type="http://schemas.openxmlformats.org/officeDocument/2006/relationships/hyperlink" Target="https://en.wikipedia.org/wiki/Bangalore_South_(Lok_Sabha_constituency)" TargetMode="External"/><Relationship Id="rId53" Type="http://schemas.openxmlformats.org/officeDocument/2006/relationships/hyperlink" Target="https://en.wikipedia.org/wiki/Bommanahalli_(Vidhan_Sabha_constituency)" TargetMode="External"/><Relationship Id="rId52" Type="http://schemas.openxmlformats.org/officeDocument/2006/relationships/hyperlink" Target="https://en.wikipedia.org/wiki/Bangalore_South_(Lok_Sabha_constituency)" TargetMode="External"/><Relationship Id="rId55" Type="http://schemas.openxmlformats.org/officeDocument/2006/relationships/hyperlink" Target="https://en.wikipedia.org/wiki/Bommanahalli_(Vidhan_Sabha_constituency)" TargetMode="External"/><Relationship Id="rId54" Type="http://schemas.openxmlformats.org/officeDocument/2006/relationships/hyperlink" Target="https://en.wikipedia.org/wiki/Bangalore_South_(Lok_Sabha_constituency)" TargetMode="External"/><Relationship Id="rId57" Type="http://schemas.openxmlformats.org/officeDocument/2006/relationships/hyperlink" Target="https://en.wikipedia.org/wiki/Bommanahalli_(Vidhan_Sabha_constituency)" TargetMode="External"/><Relationship Id="rId56" Type="http://schemas.openxmlformats.org/officeDocument/2006/relationships/hyperlink" Target="https://en.wikipedia.org/wiki/Bangalore_South_(Lok_Sabha_constituency)" TargetMode="External"/><Relationship Id="rId59" Type="http://schemas.openxmlformats.org/officeDocument/2006/relationships/hyperlink" Target="https://en.wikipedia.org/wiki/Bommanahalli_(Vidhan_Sabha_constituency)" TargetMode="External"/><Relationship Id="rId58" Type="http://schemas.openxmlformats.org/officeDocument/2006/relationships/hyperlink" Target="https://en.wikipedia.org/wiki/Bangalore_South_(Lok_Sabha_constituency)" TargetMode="External"/><Relationship Id="rId107" Type="http://schemas.openxmlformats.org/officeDocument/2006/relationships/hyperlink" Target="https://en.wikipedia.org/w/index.php?title=CV_Raman_Nagar_(Vidhan_Sabha_constituency)&amp;action=edit&amp;redlink=1" TargetMode="External"/><Relationship Id="rId228" Type="http://schemas.openxmlformats.org/officeDocument/2006/relationships/hyperlink" Target="https://en.wikipedia.org/wiki/Bangalore_Central_(Lok_Sabha_constituency)" TargetMode="External"/><Relationship Id="rId349" Type="http://schemas.openxmlformats.org/officeDocument/2006/relationships/hyperlink" Target="https://en.wikipedia.org/w/index.php?title=Shanthinagar_(Vidhan_Sabha_constituency)&amp;action=edit&amp;redlink=1" TargetMode="External"/><Relationship Id="rId106" Type="http://schemas.openxmlformats.org/officeDocument/2006/relationships/hyperlink" Target="https://en.wikipedia.org/wiki/Bangalore_Central_(Lok_Sabha_constituency)" TargetMode="External"/><Relationship Id="rId227" Type="http://schemas.openxmlformats.org/officeDocument/2006/relationships/hyperlink" Target="https://en.wikipedia.org/wiki/Mahadevapura_(Vidhan_Sabha_constituency)" TargetMode="External"/><Relationship Id="rId348" Type="http://schemas.openxmlformats.org/officeDocument/2006/relationships/hyperlink" Target="https://en.wikipedia.org/wiki/Bangalore_Central_(Lok_Sabha_constituency)" TargetMode="External"/><Relationship Id="rId105" Type="http://schemas.openxmlformats.org/officeDocument/2006/relationships/hyperlink" Target="https://en.wikipedia.org/w/index.php?title=CV_Raman_Nagar_(Vidhan_Sabha_constituency)&amp;action=edit&amp;redlink=1" TargetMode="External"/><Relationship Id="rId226" Type="http://schemas.openxmlformats.org/officeDocument/2006/relationships/hyperlink" Target="https://en.wikipedia.org/wiki/Bangalore_Central_(Lok_Sabha_constituency)" TargetMode="External"/><Relationship Id="rId347" Type="http://schemas.openxmlformats.org/officeDocument/2006/relationships/hyperlink" Target="https://en.wikipedia.org/w/index.php?title=Shanthinagar_(Vidhan_Sabha_constituency)&amp;action=edit&amp;redlink=1" TargetMode="External"/><Relationship Id="rId104" Type="http://schemas.openxmlformats.org/officeDocument/2006/relationships/hyperlink" Target="https://en.wikipedia.org/wiki/Bangalore_South_(Lok_Sabha_constituency)" TargetMode="External"/><Relationship Id="rId225" Type="http://schemas.openxmlformats.org/officeDocument/2006/relationships/hyperlink" Target="https://en.wikipedia.org/wiki/Mahadevapura_(Vidhan_Sabha_constituency)" TargetMode="External"/><Relationship Id="rId346" Type="http://schemas.openxmlformats.org/officeDocument/2006/relationships/hyperlink" Target="https://en.wikipedia.org/wiki/Bangalore_Central_(Lok_Sabha_constituency)" TargetMode="External"/><Relationship Id="rId109" Type="http://schemas.openxmlformats.org/officeDocument/2006/relationships/hyperlink" Target="https://en.wikipedia.org/w/index.php?title=CV_Raman_Nagar_(Vidhan_Sabha_constituency)&amp;action=edit&amp;redlink=1" TargetMode="External"/><Relationship Id="rId108" Type="http://schemas.openxmlformats.org/officeDocument/2006/relationships/hyperlink" Target="https://en.wikipedia.org/wiki/Bangalore_Central_(Lok_Sabha_constituency)" TargetMode="External"/><Relationship Id="rId229" Type="http://schemas.openxmlformats.org/officeDocument/2006/relationships/hyperlink" Target="https://en.wikipedia.org/wiki/Mahadevapura_(Vidhan_Sabha_constituency)" TargetMode="External"/><Relationship Id="rId220" Type="http://schemas.openxmlformats.org/officeDocument/2006/relationships/hyperlink" Target="https://en.wikipedia.org/wiki/Bangalore_Central_(Lok_Sabha_constituency)" TargetMode="External"/><Relationship Id="rId341" Type="http://schemas.openxmlformats.org/officeDocument/2006/relationships/hyperlink" Target="https://en.wikipedia.org/w/index.php?title=Shanthinagar_(Vidhan_Sabha_constituency)&amp;action=edit&amp;redlink=1" TargetMode="External"/><Relationship Id="rId340" Type="http://schemas.openxmlformats.org/officeDocument/2006/relationships/hyperlink" Target="https://en.wikipedia.org/wiki/Bangalore_Central_(Lok_Sabha_constituency)" TargetMode="External"/><Relationship Id="rId103" Type="http://schemas.openxmlformats.org/officeDocument/2006/relationships/hyperlink" Target="https://en.wikipedia.org/wiki/Chickpet_(Vidhan_Sabha_constituency)" TargetMode="External"/><Relationship Id="rId224" Type="http://schemas.openxmlformats.org/officeDocument/2006/relationships/hyperlink" Target="https://en.wikipedia.org/wiki/Bangalore_Central_(Lok_Sabha_constituency)" TargetMode="External"/><Relationship Id="rId345" Type="http://schemas.openxmlformats.org/officeDocument/2006/relationships/hyperlink" Target="https://en.wikipedia.org/w/index.php?title=Shanthinagar_(Vidhan_Sabha_constituency)&amp;action=edit&amp;redlink=1" TargetMode="External"/><Relationship Id="rId102" Type="http://schemas.openxmlformats.org/officeDocument/2006/relationships/hyperlink" Target="https://en.wikipedia.org/wiki/Bangalore_South_(Lok_Sabha_constituency)" TargetMode="External"/><Relationship Id="rId223" Type="http://schemas.openxmlformats.org/officeDocument/2006/relationships/hyperlink" Target="https://en.wikipedia.org/wiki/Mahadevapura_(Vidhan_Sabha_constituency)" TargetMode="External"/><Relationship Id="rId344" Type="http://schemas.openxmlformats.org/officeDocument/2006/relationships/hyperlink" Target="https://en.wikipedia.org/wiki/Bangalore_Central_(Lok_Sabha_constituency)" TargetMode="External"/><Relationship Id="rId101" Type="http://schemas.openxmlformats.org/officeDocument/2006/relationships/hyperlink" Target="https://en.wikipedia.org/wiki/Chickpet_(Vidhan_Sabha_constituency)" TargetMode="External"/><Relationship Id="rId222" Type="http://schemas.openxmlformats.org/officeDocument/2006/relationships/hyperlink" Target="https://en.wikipedia.org/wiki/Bangalore_Central_(Lok_Sabha_constituency)" TargetMode="External"/><Relationship Id="rId343" Type="http://schemas.openxmlformats.org/officeDocument/2006/relationships/hyperlink" Target="https://en.wikipedia.org/w/index.php?title=Shanthinagar_(Vidhan_Sabha_constituency)&amp;action=edit&amp;redlink=1" TargetMode="External"/><Relationship Id="rId100" Type="http://schemas.openxmlformats.org/officeDocument/2006/relationships/hyperlink" Target="https://en.wikipedia.org/wiki/Bangalore_South_(Lok_Sabha_constituency)" TargetMode="External"/><Relationship Id="rId221" Type="http://schemas.openxmlformats.org/officeDocument/2006/relationships/hyperlink" Target="https://en.wikipedia.org/wiki/Mahadevapura_(Vidhan_Sabha_constituency)" TargetMode="External"/><Relationship Id="rId342" Type="http://schemas.openxmlformats.org/officeDocument/2006/relationships/hyperlink" Target="https://en.wikipedia.org/wiki/Bangalore_Central_(Lok_Sabha_constituency)" TargetMode="External"/><Relationship Id="rId217" Type="http://schemas.openxmlformats.org/officeDocument/2006/relationships/hyperlink" Target="https://en.wikipedia.org/wiki/Mahadevapura_(Vidhan_Sabha_constituency)" TargetMode="External"/><Relationship Id="rId338" Type="http://schemas.openxmlformats.org/officeDocument/2006/relationships/hyperlink" Target="https://en.wikipedia.org/wiki/Bangalore_Central_(Lok_Sabha_constituency)" TargetMode="External"/><Relationship Id="rId216" Type="http://schemas.openxmlformats.org/officeDocument/2006/relationships/hyperlink" Target="https://en.wikipedia.org/wiki/Bangalore_Central_(Lok_Sabha_constituency)" TargetMode="External"/><Relationship Id="rId337" Type="http://schemas.openxmlformats.org/officeDocument/2006/relationships/hyperlink" Target="https://en.wikipedia.org/w/index.php?title=Shanthinagar_(Vidhan_Sabha_constituency)&amp;action=edit&amp;redlink=1" TargetMode="External"/><Relationship Id="rId215" Type="http://schemas.openxmlformats.org/officeDocument/2006/relationships/hyperlink" Target="https://en.wikipedia.org/wiki/Mahadevapura_(Vidhan_Sabha_constituency)" TargetMode="External"/><Relationship Id="rId336" Type="http://schemas.openxmlformats.org/officeDocument/2006/relationships/hyperlink" Target="https://en.wikipedia.org/wiki/Bangalore_Central_(Lok_Sabha_constituency)" TargetMode="External"/><Relationship Id="rId214" Type="http://schemas.openxmlformats.org/officeDocument/2006/relationships/hyperlink" Target="https://en.wikipedia.org/wiki/Bangalore_North_(Lok_Sabha_constituency)" TargetMode="External"/><Relationship Id="rId335" Type="http://schemas.openxmlformats.org/officeDocument/2006/relationships/hyperlink" Target="https://en.wikipedia.org/wiki/Sarvagnanagar_(Vidhan_Sabha_constituency)" TargetMode="External"/><Relationship Id="rId219" Type="http://schemas.openxmlformats.org/officeDocument/2006/relationships/hyperlink" Target="https://en.wikipedia.org/wiki/Mahadevapura_(Vidhan_Sabha_constituency)" TargetMode="External"/><Relationship Id="rId218" Type="http://schemas.openxmlformats.org/officeDocument/2006/relationships/hyperlink" Target="https://en.wikipedia.org/wiki/Bangalore_Central_(Lok_Sabha_constituency)" TargetMode="External"/><Relationship Id="rId339" Type="http://schemas.openxmlformats.org/officeDocument/2006/relationships/hyperlink" Target="https://en.wikipedia.org/w/index.php?title=Shanthinagar_(Vidhan_Sabha_constituency)&amp;action=edit&amp;redlink=1" TargetMode="External"/><Relationship Id="rId330" Type="http://schemas.openxmlformats.org/officeDocument/2006/relationships/hyperlink" Target="https://en.wikipedia.org/wiki/Bangalore_Central_(Lok_Sabha_constituency)" TargetMode="External"/><Relationship Id="rId213" Type="http://schemas.openxmlformats.org/officeDocument/2006/relationships/hyperlink" Target="https://en.wikipedia.org/wiki/Krishnarajapuram_(Vidhan_Sabha_constituency)" TargetMode="External"/><Relationship Id="rId334" Type="http://schemas.openxmlformats.org/officeDocument/2006/relationships/hyperlink" Target="https://en.wikipedia.org/wiki/Bangalore_Central_(Lok_Sabha_constituency)" TargetMode="External"/><Relationship Id="rId212" Type="http://schemas.openxmlformats.org/officeDocument/2006/relationships/hyperlink" Target="https://en.wikipedia.org/wiki/Bangalore_North_(Lok_Sabha_constituency)" TargetMode="External"/><Relationship Id="rId333" Type="http://schemas.openxmlformats.org/officeDocument/2006/relationships/hyperlink" Target="https://en.wikipedia.org/wiki/Sarvagnanagar_(Vidhan_Sabha_constituency)" TargetMode="External"/><Relationship Id="rId211" Type="http://schemas.openxmlformats.org/officeDocument/2006/relationships/hyperlink" Target="https://en.wikipedia.org/wiki/Krishnarajapuram_(Vidhan_Sabha_constituency)" TargetMode="External"/><Relationship Id="rId332" Type="http://schemas.openxmlformats.org/officeDocument/2006/relationships/hyperlink" Target="https://en.wikipedia.org/wiki/Bangalore_Central_(Lok_Sabha_constituency)" TargetMode="External"/><Relationship Id="rId210" Type="http://schemas.openxmlformats.org/officeDocument/2006/relationships/hyperlink" Target="https://en.wikipedia.org/wiki/Bangalore_North_(Lok_Sabha_constituency)" TargetMode="External"/><Relationship Id="rId331" Type="http://schemas.openxmlformats.org/officeDocument/2006/relationships/hyperlink" Target="https://en.wikipedia.org/wiki/Sarvagnanagar_(Vidhan_Sabha_constituency)" TargetMode="External"/><Relationship Id="rId370" Type="http://schemas.openxmlformats.org/officeDocument/2006/relationships/hyperlink" Target="https://en.wikipedia.org/wiki/Bangalore_South_(Lok_Sabha_constituency)" TargetMode="External"/><Relationship Id="rId129" Type="http://schemas.openxmlformats.org/officeDocument/2006/relationships/hyperlink" Target="https://en.wikipedia.org/wiki/Dasarahalli_(Vidhan_Sabha_constituency)" TargetMode="External"/><Relationship Id="rId128" Type="http://schemas.openxmlformats.org/officeDocument/2006/relationships/hyperlink" Target="https://en.wikipedia.org/wiki/Bangalore_North_(Lok_Sabha_constituency)" TargetMode="External"/><Relationship Id="rId249" Type="http://schemas.openxmlformats.org/officeDocument/2006/relationships/hyperlink" Target="https://en.wikipedia.org/wiki/Malleshwaram_(Vidhan_Sabha_constituency)" TargetMode="External"/><Relationship Id="rId127" Type="http://schemas.openxmlformats.org/officeDocument/2006/relationships/hyperlink" Target="https://en.wikipedia.org/wiki/Dasarahalli_(Vidhan_Sabha_constituency)" TargetMode="External"/><Relationship Id="rId248" Type="http://schemas.openxmlformats.org/officeDocument/2006/relationships/hyperlink" Target="https://en.wikipedia.org/wiki/Bangalore_North_(Lok_Sabha_constituency)" TargetMode="External"/><Relationship Id="rId369" Type="http://schemas.openxmlformats.org/officeDocument/2006/relationships/hyperlink" Target="https://en.wikipedia.org/w/index.php?title=Vijayanagar_(Vidhan_Sabha_constituency)&amp;action=edit&amp;redlink=1" TargetMode="External"/><Relationship Id="rId126" Type="http://schemas.openxmlformats.org/officeDocument/2006/relationships/hyperlink" Target="https://en.wikipedia.org/wiki/Bangalore_North_(Lok_Sabha_constituency)" TargetMode="External"/><Relationship Id="rId247" Type="http://schemas.openxmlformats.org/officeDocument/2006/relationships/hyperlink" Target="https://en.wikipedia.org/wiki/Malleshwaram_(Vidhan_Sabha_constituency)" TargetMode="External"/><Relationship Id="rId368" Type="http://schemas.openxmlformats.org/officeDocument/2006/relationships/hyperlink" Target="https://en.wikipedia.org/wiki/Bangalore_South_(Lok_Sabha_constituency)" TargetMode="External"/><Relationship Id="rId121" Type="http://schemas.openxmlformats.org/officeDocument/2006/relationships/hyperlink" Target="https://en.wikipedia.org/wiki/Dasarahalli_(Vidhan_Sabha_constituency)" TargetMode="External"/><Relationship Id="rId242" Type="http://schemas.openxmlformats.org/officeDocument/2006/relationships/hyperlink" Target="https://en.wikipedia.org/wiki/Bangalore_North_(Lok_Sabha_constituency)" TargetMode="External"/><Relationship Id="rId363" Type="http://schemas.openxmlformats.org/officeDocument/2006/relationships/hyperlink" Target="https://en.wikipedia.org/wiki/Shivajinagar_(Vidhana_Sabha_constituency)" TargetMode="External"/><Relationship Id="rId120" Type="http://schemas.openxmlformats.org/officeDocument/2006/relationships/hyperlink" Target="https://en.wikipedia.org/wiki/Bangalore_North_(Lok_Sabha_constituency)" TargetMode="External"/><Relationship Id="rId241" Type="http://schemas.openxmlformats.org/officeDocument/2006/relationships/hyperlink" Target="https://en.wikipedia.org/wiki/Mahalakshmi_Layout_(Vidhan_Sabha_constituency)" TargetMode="External"/><Relationship Id="rId362" Type="http://schemas.openxmlformats.org/officeDocument/2006/relationships/hyperlink" Target="https://en.wikipedia.org/wiki/Bangalore_Central_(Lok_Sabha_constituency)" TargetMode="External"/><Relationship Id="rId240" Type="http://schemas.openxmlformats.org/officeDocument/2006/relationships/hyperlink" Target="https://en.wikipedia.org/wiki/Bangalore_North_(Lok_Sabha_constituency)" TargetMode="External"/><Relationship Id="rId361" Type="http://schemas.openxmlformats.org/officeDocument/2006/relationships/hyperlink" Target="https://en.wikipedia.org/wiki/Shivajinagar_(Vidhana_Sabha_constituency)" TargetMode="External"/><Relationship Id="rId360" Type="http://schemas.openxmlformats.org/officeDocument/2006/relationships/hyperlink" Target="https://en.wikipedia.org/wiki/Bangalore_Central_(Lok_Sabha_constituency)" TargetMode="External"/><Relationship Id="rId125" Type="http://schemas.openxmlformats.org/officeDocument/2006/relationships/hyperlink" Target="https://en.wikipedia.org/wiki/Dasarahalli_(Vidhan_Sabha_constituency)" TargetMode="External"/><Relationship Id="rId246" Type="http://schemas.openxmlformats.org/officeDocument/2006/relationships/hyperlink" Target="https://en.wikipedia.org/wiki/Bangalore_North_(Lok_Sabha_constituency)" TargetMode="External"/><Relationship Id="rId367" Type="http://schemas.openxmlformats.org/officeDocument/2006/relationships/hyperlink" Target="https://en.wikipedia.org/w/index.php?title=Vijayanagar_(Vidhan_Sabha_constituency)&amp;action=edit&amp;redlink=1" TargetMode="External"/><Relationship Id="rId124" Type="http://schemas.openxmlformats.org/officeDocument/2006/relationships/hyperlink" Target="https://en.wikipedia.org/wiki/Bangalore_North_(Lok_Sabha_constituency)" TargetMode="External"/><Relationship Id="rId245" Type="http://schemas.openxmlformats.org/officeDocument/2006/relationships/hyperlink" Target="https://en.wikipedia.org/wiki/Malleshwaram_(Vidhan_Sabha_constituency)" TargetMode="External"/><Relationship Id="rId366" Type="http://schemas.openxmlformats.org/officeDocument/2006/relationships/hyperlink" Target="https://en.wikipedia.org/wiki/Bangalore_South_(Lok_Sabha_constituency)" TargetMode="External"/><Relationship Id="rId123" Type="http://schemas.openxmlformats.org/officeDocument/2006/relationships/hyperlink" Target="https://en.wikipedia.org/wiki/Dasarahalli_(Vidhan_Sabha_constituency)" TargetMode="External"/><Relationship Id="rId244" Type="http://schemas.openxmlformats.org/officeDocument/2006/relationships/hyperlink" Target="https://en.wikipedia.org/wiki/Bangalore_North_(Lok_Sabha_constituency)" TargetMode="External"/><Relationship Id="rId365" Type="http://schemas.openxmlformats.org/officeDocument/2006/relationships/hyperlink" Target="https://en.wikipedia.org/w/index.php?title=Vijayanagar_(Vidhan_Sabha_constituency)&amp;action=edit&amp;redlink=1" TargetMode="External"/><Relationship Id="rId122" Type="http://schemas.openxmlformats.org/officeDocument/2006/relationships/hyperlink" Target="https://en.wikipedia.org/wiki/Bangalore_North_(Lok_Sabha_constituency)" TargetMode="External"/><Relationship Id="rId243" Type="http://schemas.openxmlformats.org/officeDocument/2006/relationships/hyperlink" Target="https://en.wikipedia.org/wiki/Mahalakshmi_Layout_(Vidhan_Sabha_constituency)" TargetMode="External"/><Relationship Id="rId364" Type="http://schemas.openxmlformats.org/officeDocument/2006/relationships/hyperlink" Target="https://en.wikipedia.org/wiki/Bangalore_Central_(Lok_Sabha_constituency)" TargetMode="External"/><Relationship Id="rId95" Type="http://schemas.openxmlformats.org/officeDocument/2006/relationships/hyperlink" Target="https://en.wikipedia.org/wiki/Chickpet_(Vidhan_Sabha_constituency)" TargetMode="External"/><Relationship Id="rId94" Type="http://schemas.openxmlformats.org/officeDocument/2006/relationships/hyperlink" Target="https://en.wikipedia.org/wiki/Bangalore_South_(Lok_Sabha_constituency)" TargetMode="External"/><Relationship Id="rId97" Type="http://schemas.openxmlformats.org/officeDocument/2006/relationships/hyperlink" Target="https://en.wikipedia.org/wiki/Chickpet_(Vidhan_Sabha_constituency)" TargetMode="External"/><Relationship Id="rId96" Type="http://schemas.openxmlformats.org/officeDocument/2006/relationships/hyperlink" Target="https://en.wikipedia.org/wiki/Bangalore_South_(Lok_Sabha_constituency)" TargetMode="External"/><Relationship Id="rId99" Type="http://schemas.openxmlformats.org/officeDocument/2006/relationships/hyperlink" Target="https://en.wikipedia.org/wiki/Chickpet_(Vidhan_Sabha_constituency)" TargetMode="External"/><Relationship Id="rId98" Type="http://schemas.openxmlformats.org/officeDocument/2006/relationships/hyperlink" Target="https://en.wikipedia.org/wiki/Bangalore_South_(Lok_Sabha_constituency)" TargetMode="External"/><Relationship Id="rId91" Type="http://schemas.openxmlformats.org/officeDocument/2006/relationships/hyperlink" Target="https://en.wikipedia.org/wiki/Chickpet_(Vidhan_Sabha_constituency)" TargetMode="External"/><Relationship Id="rId90" Type="http://schemas.openxmlformats.org/officeDocument/2006/relationships/hyperlink" Target="https://en.wikipedia.org/wiki/Bangalore_Central_(Lok_Sabha_constituency)" TargetMode="External"/><Relationship Id="rId93" Type="http://schemas.openxmlformats.org/officeDocument/2006/relationships/hyperlink" Target="https://en.wikipedia.org/wiki/Chickpet_(Vidhan_Sabha_constituency)" TargetMode="External"/><Relationship Id="rId92" Type="http://schemas.openxmlformats.org/officeDocument/2006/relationships/hyperlink" Target="https://en.wikipedia.org/wiki/Bangalore_South_(Lok_Sabha_constituency)" TargetMode="External"/><Relationship Id="rId118" Type="http://schemas.openxmlformats.org/officeDocument/2006/relationships/hyperlink" Target="https://en.wikipedia.org/wiki/Bangalore_Central_(Lok_Sabha_constituency)" TargetMode="External"/><Relationship Id="rId239" Type="http://schemas.openxmlformats.org/officeDocument/2006/relationships/hyperlink" Target="https://en.wikipedia.org/wiki/Mahalakshmi_Layout_(Vidhan_Sabha_constituency)" TargetMode="External"/><Relationship Id="rId117" Type="http://schemas.openxmlformats.org/officeDocument/2006/relationships/hyperlink" Target="https://en.wikipedia.org/w/index.php?title=CV_Raman_Nagar_(Vidhan_Sabha_constituency)&amp;action=edit&amp;redlink=1" TargetMode="External"/><Relationship Id="rId238" Type="http://schemas.openxmlformats.org/officeDocument/2006/relationships/hyperlink" Target="https://en.wikipedia.org/wiki/Bangalore_North_(Lok_Sabha_constituency)" TargetMode="External"/><Relationship Id="rId359" Type="http://schemas.openxmlformats.org/officeDocument/2006/relationships/hyperlink" Target="https://en.wikipedia.org/wiki/Shivajinagar_(Vidhana_Sabha_constituency)" TargetMode="External"/><Relationship Id="rId116" Type="http://schemas.openxmlformats.org/officeDocument/2006/relationships/hyperlink" Target="https://en.wikipedia.org/wiki/Bangalore_Central_(Lok_Sabha_constituency)" TargetMode="External"/><Relationship Id="rId237" Type="http://schemas.openxmlformats.org/officeDocument/2006/relationships/hyperlink" Target="https://en.wikipedia.org/wiki/Mahalakshmi_Layout_(Vidhan_Sabha_constituency)" TargetMode="External"/><Relationship Id="rId358" Type="http://schemas.openxmlformats.org/officeDocument/2006/relationships/hyperlink" Target="https://en.wikipedia.org/wiki/Bangalore_Central_(Lok_Sabha_constituency)" TargetMode="External"/><Relationship Id="rId115" Type="http://schemas.openxmlformats.org/officeDocument/2006/relationships/hyperlink" Target="https://en.wikipedia.org/w/index.php?title=CV_Raman_Nagar_(Vidhan_Sabha_constituency)&amp;action=edit&amp;redlink=1" TargetMode="External"/><Relationship Id="rId236" Type="http://schemas.openxmlformats.org/officeDocument/2006/relationships/hyperlink" Target="https://en.wikipedia.org/wiki/Bangalore_North_(Lok_Sabha_constituency)" TargetMode="External"/><Relationship Id="rId357" Type="http://schemas.openxmlformats.org/officeDocument/2006/relationships/hyperlink" Target="https://en.wikipedia.org/wiki/Shivajinagar_(Vidhana_Sabha_constituency)" TargetMode="External"/><Relationship Id="rId119" Type="http://schemas.openxmlformats.org/officeDocument/2006/relationships/hyperlink" Target="https://en.wikipedia.org/wiki/Dasarahalli_(Vidhan_Sabha_constituency)" TargetMode="External"/><Relationship Id="rId110" Type="http://schemas.openxmlformats.org/officeDocument/2006/relationships/hyperlink" Target="https://en.wikipedia.org/wiki/Bangalore_Central_(Lok_Sabha_constituency)" TargetMode="External"/><Relationship Id="rId231" Type="http://schemas.openxmlformats.org/officeDocument/2006/relationships/hyperlink" Target="https://en.wikipedia.org/wiki/Mahalakshmi_Layout_(Vidhan_Sabha_constituency)" TargetMode="External"/><Relationship Id="rId352" Type="http://schemas.openxmlformats.org/officeDocument/2006/relationships/hyperlink" Target="https://en.wikipedia.org/wiki/Bangalore_Central_(Lok_Sabha_constituency)" TargetMode="External"/><Relationship Id="rId230" Type="http://schemas.openxmlformats.org/officeDocument/2006/relationships/hyperlink" Target="https://en.wikipedia.org/wiki/Bangalore_Central_(Lok_Sabha_constituency)" TargetMode="External"/><Relationship Id="rId351" Type="http://schemas.openxmlformats.org/officeDocument/2006/relationships/hyperlink" Target="https://en.wikipedia.org/wiki/Shivajinagar_(Vidhana_Sabha_constituency)" TargetMode="External"/><Relationship Id="rId350" Type="http://schemas.openxmlformats.org/officeDocument/2006/relationships/hyperlink" Target="https://en.wikipedia.org/wiki/Bangalore_Central_(Lok_Sabha_constituency)" TargetMode="External"/><Relationship Id="rId114" Type="http://schemas.openxmlformats.org/officeDocument/2006/relationships/hyperlink" Target="https://en.wikipedia.org/wiki/Bangalore_Central_(Lok_Sabha_constituency)" TargetMode="External"/><Relationship Id="rId235" Type="http://schemas.openxmlformats.org/officeDocument/2006/relationships/hyperlink" Target="https://en.wikipedia.org/wiki/Mahalakshmi_Layout_(Vidhan_Sabha_constituency)" TargetMode="External"/><Relationship Id="rId356" Type="http://schemas.openxmlformats.org/officeDocument/2006/relationships/hyperlink" Target="https://en.wikipedia.org/wiki/Bangalore_Central_(Lok_Sabha_constituency)" TargetMode="External"/><Relationship Id="rId113" Type="http://schemas.openxmlformats.org/officeDocument/2006/relationships/hyperlink" Target="https://en.wikipedia.org/w/index.php?title=CV_Raman_Nagar_(Vidhan_Sabha_constituency)&amp;action=edit&amp;redlink=1" TargetMode="External"/><Relationship Id="rId234" Type="http://schemas.openxmlformats.org/officeDocument/2006/relationships/hyperlink" Target="https://en.wikipedia.org/wiki/Bangalore_North_(Lok_Sabha_constituency)" TargetMode="External"/><Relationship Id="rId355" Type="http://schemas.openxmlformats.org/officeDocument/2006/relationships/hyperlink" Target="https://en.wikipedia.org/wiki/Shivajinagar_(Vidhana_Sabha_constituency)" TargetMode="External"/><Relationship Id="rId112" Type="http://schemas.openxmlformats.org/officeDocument/2006/relationships/hyperlink" Target="https://en.wikipedia.org/wiki/Bangalore_Central_(Lok_Sabha_constituency)" TargetMode="External"/><Relationship Id="rId233" Type="http://schemas.openxmlformats.org/officeDocument/2006/relationships/hyperlink" Target="https://en.wikipedia.org/wiki/Mahalakshmi_Layout_(Vidhan_Sabha_constituency)" TargetMode="External"/><Relationship Id="rId354" Type="http://schemas.openxmlformats.org/officeDocument/2006/relationships/hyperlink" Target="https://en.wikipedia.org/wiki/Bangalore_Central_(Lok_Sabha_constituency)" TargetMode="External"/><Relationship Id="rId111" Type="http://schemas.openxmlformats.org/officeDocument/2006/relationships/hyperlink" Target="https://en.wikipedia.org/w/index.php?title=CV_Raman_Nagar_(Vidhan_Sabha_constituency)&amp;action=edit&amp;redlink=1" TargetMode="External"/><Relationship Id="rId232" Type="http://schemas.openxmlformats.org/officeDocument/2006/relationships/hyperlink" Target="https://en.wikipedia.org/wiki/Bangalore_North_(Lok_Sabha_constituency)" TargetMode="External"/><Relationship Id="rId353" Type="http://schemas.openxmlformats.org/officeDocument/2006/relationships/hyperlink" Target="https://en.wikipedia.org/wiki/Shivajinagar_(Vidhana_Sabha_constituency)" TargetMode="External"/><Relationship Id="rId305" Type="http://schemas.openxmlformats.org/officeDocument/2006/relationships/hyperlink" Target="https://en.wikipedia.org/wiki/Rajarajeshwarinagar_(Vidhan_Sabha_constituency)" TargetMode="External"/><Relationship Id="rId304" Type="http://schemas.openxmlformats.org/officeDocument/2006/relationships/hyperlink" Target="https://en.wikipedia.org/wiki/Bangalore_Rural_(Lok_Sabha_constituency)" TargetMode="External"/><Relationship Id="rId303" Type="http://schemas.openxmlformats.org/officeDocument/2006/relationships/hyperlink" Target="https://en.wikipedia.org/wiki/Rajarajeshwarinagar_(Vidhan_Sabha_constituency)" TargetMode="External"/><Relationship Id="rId302" Type="http://schemas.openxmlformats.org/officeDocument/2006/relationships/hyperlink" Target="https://en.wikipedia.org/wiki/Bangalore_Central_(Lok_Sabha_constituency)" TargetMode="External"/><Relationship Id="rId309" Type="http://schemas.openxmlformats.org/officeDocument/2006/relationships/hyperlink" Target="https://en.wikipedia.org/wiki/Rajarajeshwarinagar_(Vidhan_Sabha_constituency)" TargetMode="External"/><Relationship Id="rId308" Type="http://schemas.openxmlformats.org/officeDocument/2006/relationships/hyperlink" Target="https://en.wikipedia.org/wiki/Bangalore_Rural_(Lok_Sabha_constituency)" TargetMode="External"/><Relationship Id="rId307" Type="http://schemas.openxmlformats.org/officeDocument/2006/relationships/hyperlink" Target="https://en.wikipedia.org/wiki/Rajarajeshwarinagar_(Vidhan_Sabha_constituency)" TargetMode="External"/><Relationship Id="rId306" Type="http://schemas.openxmlformats.org/officeDocument/2006/relationships/hyperlink" Target="https://en.wikipedia.org/wiki/Bangalore_Rural_(Lok_Sabha_constituency)" TargetMode="External"/><Relationship Id="rId301" Type="http://schemas.openxmlformats.org/officeDocument/2006/relationships/hyperlink" Target="https://en.wikipedia.org/w/index.php?title=Rajajinagar_(Vidhan_Sabha_constituency)&amp;action=edit&amp;redlink=1" TargetMode="External"/><Relationship Id="rId300" Type="http://schemas.openxmlformats.org/officeDocument/2006/relationships/hyperlink" Target="https://en.wikipedia.org/wiki/Bangalore_Central_(Lok_Sabha_constituency)" TargetMode="External"/><Relationship Id="rId206" Type="http://schemas.openxmlformats.org/officeDocument/2006/relationships/hyperlink" Target="https://en.wikipedia.org/wiki/Bangalore_North_(Lok_Sabha_constituency)" TargetMode="External"/><Relationship Id="rId327" Type="http://schemas.openxmlformats.org/officeDocument/2006/relationships/hyperlink" Target="https://en.wikipedia.org/wiki/Sarvagnanagar_(Vidhan_Sabha_constituency)" TargetMode="External"/><Relationship Id="rId205" Type="http://schemas.openxmlformats.org/officeDocument/2006/relationships/hyperlink" Target="https://en.wikipedia.org/wiki/Krishnarajapuram_(Vidhan_Sabha_constituency)" TargetMode="External"/><Relationship Id="rId326" Type="http://schemas.openxmlformats.org/officeDocument/2006/relationships/hyperlink" Target="https://en.wikipedia.org/wiki/Bangalore_Central_(Lok_Sabha_constituency)" TargetMode="External"/><Relationship Id="rId204" Type="http://schemas.openxmlformats.org/officeDocument/2006/relationships/hyperlink" Target="https://en.wikipedia.org/wiki/Bangalore_North_(Lok_Sabha_constituency)" TargetMode="External"/><Relationship Id="rId325" Type="http://schemas.openxmlformats.org/officeDocument/2006/relationships/hyperlink" Target="https://en.wikipedia.org/wiki/Sarvagnanagar_(Vidhan_Sabha_constituency)" TargetMode="External"/><Relationship Id="rId203" Type="http://schemas.openxmlformats.org/officeDocument/2006/relationships/hyperlink" Target="https://en.wikipedia.org/wiki/Krishnarajapuram_(Vidhan_Sabha_constituency)" TargetMode="External"/><Relationship Id="rId324" Type="http://schemas.openxmlformats.org/officeDocument/2006/relationships/hyperlink" Target="https://en.wikipedia.org/wiki/Bangalore_Central_(Lok_Sabha_constituency)" TargetMode="External"/><Relationship Id="rId209" Type="http://schemas.openxmlformats.org/officeDocument/2006/relationships/hyperlink" Target="https://en.wikipedia.org/wiki/Krishnarajapuram_(Vidhan_Sabha_constituency)" TargetMode="External"/><Relationship Id="rId208" Type="http://schemas.openxmlformats.org/officeDocument/2006/relationships/hyperlink" Target="https://en.wikipedia.org/wiki/Bangalore_North_(Lok_Sabha_constituency)" TargetMode="External"/><Relationship Id="rId329" Type="http://schemas.openxmlformats.org/officeDocument/2006/relationships/hyperlink" Target="https://en.wikipedia.org/wiki/Sarvagnanagar_(Vidhan_Sabha_constituency)" TargetMode="External"/><Relationship Id="rId207" Type="http://schemas.openxmlformats.org/officeDocument/2006/relationships/hyperlink" Target="https://en.wikipedia.org/wiki/Krishnarajapuram_(Vidhan_Sabha_constituency)" TargetMode="External"/><Relationship Id="rId328" Type="http://schemas.openxmlformats.org/officeDocument/2006/relationships/hyperlink" Target="https://en.wikipedia.org/wiki/Bangalore_Central_(Lok_Sabha_constituency)" TargetMode="External"/><Relationship Id="rId202" Type="http://schemas.openxmlformats.org/officeDocument/2006/relationships/hyperlink" Target="https://en.wikipedia.org/wiki/Bangalore_North_(Lok_Sabha_constituency)" TargetMode="External"/><Relationship Id="rId323" Type="http://schemas.openxmlformats.org/officeDocument/2006/relationships/hyperlink" Target="https://en.wikipedia.org/wiki/Sarvagnanagar_(Vidhan_Sabha_constituency)" TargetMode="External"/><Relationship Id="rId201" Type="http://schemas.openxmlformats.org/officeDocument/2006/relationships/hyperlink" Target="https://en.wikipedia.org/wiki/Krishnarajapuram_(Vidhan_Sabha_constituency)" TargetMode="External"/><Relationship Id="rId322" Type="http://schemas.openxmlformats.org/officeDocument/2006/relationships/hyperlink" Target="https://en.wikipedia.org/wiki/Bangalore_Central_(Lok_Sabha_constituency)" TargetMode="External"/><Relationship Id="rId200" Type="http://schemas.openxmlformats.org/officeDocument/2006/relationships/hyperlink" Target="https://en.wikipedia.org/wiki/Bangalore_North_(Lok_Sabha_constituency)" TargetMode="External"/><Relationship Id="rId321" Type="http://schemas.openxmlformats.org/officeDocument/2006/relationships/hyperlink" Target="https://en.wikipedia.org/wiki/Sarvagnanagar_(Vidhan_Sabha_constituency)" TargetMode="External"/><Relationship Id="rId320" Type="http://schemas.openxmlformats.org/officeDocument/2006/relationships/hyperlink" Target="https://en.wikipedia.org/wiki/Bangalore_Rural_(Lok_Sabha_constituency)" TargetMode="External"/><Relationship Id="rId316" Type="http://schemas.openxmlformats.org/officeDocument/2006/relationships/hyperlink" Target="https://en.wikipedia.org/wiki/Bangalore_Rural_(Lok_Sabha_constituency)" TargetMode="External"/><Relationship Id="rId315" Type="http://schemas.openxmlformats.org/officeDocument/2006/relationships/hyperlink" Target="https://en.wikipedia.org/wiki/Rajarajeshwarinagar_(Vidhan_Sabha_constituency)" TargetMode="External"/><Relationship Id="rId314" Type="http://schemas.openxmlformats.org/officeDocument/2006/relationships/hyperlink" Target="https://en.wikipedia.org/wiki/Bangalore_Rural_(Lok_Sabha_constituency)" TargetMode="External"/><Relationship Id="rId313" Type="http://schemas.openxmlformats.org/officeDocument/2006/relationships/hyperlink" Target="https://en.wikipedia.org/wiki/Rajarajeshwarinagar_(Vidhan_Sabha_constituency)" TargetMode="External"/><Relationship Id="rId319" Type="http://schemas.openxmlformats.org/officeDocument/2006/relationships/hyperlink" Target="https://en.wikipedia.org/wiki/Rajarajeshwarinagar_(Vidhan_Sabha_constituency)" TargetMode="External"/><Relationship Id="rId318" Type="http://schemas.openxmlformats.org/officeDocument/2006/relationships/hyperlink" Target="https://en.wikipedia.org/wiki/Bangalore_Rural_(Lok_Sabha_constituency)" TargetMode="External"/><Relationship Id="rId317" Type="http://schemas.openxmlformats.org/officeDocument/2006/relationships/hyperlink" Target="https://en.wikipedia.org/wiki/Rajarajeshwarinagar_(Vidhan_Sabha_constituency)" TargetMode="External"/><Relationship Id="rId312" Type="http://schemas.openxmlformats.org/officeDocument/2006/relationships/hyperlink" Target="https://en.wikipedia.org/wiki/Bangalore_Rural_(Lok_Sabha_constituency)" TargetMode="External"/><Relationship Id="rId311" Type="http://schemas.openxmlformats.org/officeDocument/2006/relationships/hyperlink" Target="https://en.wikipedia.org/wiki/Rajarajeshwarinagar_(Vidhan_Sabha_constituency)" TargetMode="External"/><Relationship Id="rId310" Type="http://schemas.openxmlformats.org/officeDocument/2006/relationships/hyperlink" Target="https://en.wikipedia.org/wiki/Bangalore_Rural_(Lok_Sabha_constituency)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angalore_South_(Lok_Sabha_constituency)" TargetMode="External"/><Relationship Id="rId194" Type="http://schemas.openxmlformats.org/officeDocument/2006/relationships/hyperlink" Target="https://en.wikipedia.org/wiki/Bangalore_Rural_(Lok_Sabha_constituency)" TargetMode="External"/><Relationship Id="rId193" Type="http://schemas.openxmlformats.org/officeDocument/2006/relationships/hyperlink" Target="https://en.wikipedia.org/wiki/Bangalore_South_(Lok_Sabha_constituency)" TargetMode="External"/><Relationship Id="rId192" Type="http://schemas.openxmlformats.org/officeDocument/2006/relationships/hyperlink" Target="https://en.wikipedia.org/wiki/Bangalore_Rural_(Lok_Sabha_constituency)" TargetMode="External"/><Relationship Id="rId191" Type="http://schemas.openxmlformats.org/officeDocument/2006/relationships/hyperlink" Target="https://en.wikipedia.org/wiki/Bangalore_Rural_(Lok_Sabha_constituency)" TargetMode="External"/><Relationship Id="rId187" Type="http://schemas.openxmlformats.org/officeDocument/2006/relationships/hyperlink" Target="https://en.wikipedia.org/wiki/Bangalore_South_(Lok_Sabha_constituency)" TargetMode="External"/><Relationship Id="rId186" Type="http://schemas.openxmlformats.org/officeDocument/2006/relationships/hyperlink" Target="https://en.wikipedia.org/wiki/Bangalore_South_(Lok_Sabha_constituency)" TargetMode="External"/><Relationship Id="rId185" Type="http://schemas.openxmlformats.org/officeDocument/2006/relationships/hyperlink" Target="https://en.wikipedia.org/wiki/Bangalore_Rural_(Lok_Sabha_constituency)" TargetMode="External"/><Relationship Id="rId184" Type="http://schemas.openxmlformats.org/officeDocument/2006/relationships/hyperlink" Target="https://en.wikipedia.org/wiki/Bangalore_Rural_(Lok_Sabha_constituency)" TargetMode="External"/><Relationship Id="rId189" Type="http://schemas.openxmlformats.org/officeDocument/2006/relationships/hyperlink" Target="https://en.wikipedia.org/wiki/Bangalore_South_(Lok_Sabha_constituency)" TargetMode="External"/><Relationship Id="rId188" Type="http://schemas.openxmlformats.org/officeDocument/2006/relationships/hyperlink" Target="https://en.wikipedia.org/wiki/Bangalore_South_(Lok_Sabha_constituency)" TargetMode="External"/><Relationship Id="rId183" Type="http://schemas.openxmlformats.org/officeDocument/2006/relationships/hyperlink" Target="https://en.wikipedia.org/wiki/Bangalore_South_(Lok_Sabha_constituency)" TargetMode="External"/><Relationship Id="rId182" Type="http://schemas.openxmlformats.org/officeDocument/2006/relationships/hyperlink" Target="https://en.wikipedia.org/wiki/Bangalore_South_(Lok_Sabha_constituency)" TargetMode="External"/><Relationship Id="rId181" Type="http://schemas.openxmlformats.org/officeDocument/2006/relationships/hyperlink" Target="https://en.wikipedia.org/wiki/Bangalore_South_(Lok_Sabha_constituency)" TargetMode="External"/><Relationship Id="rId180" Type="http://schemas.openxmlformats.org/officeDocument/2006/relationships/hyperlink" Target="https://en.wikipedia.org/wiki/Bangalore_South_(Lok_Sabha_constituency)" TargetMode="External"/><Relationship Id="rId176" Type="http://schemas.openxmlformats.org/officeDocument/2006/relationships/hyperlink" Target="https://en.wikipedia.org/wiki/Bangalore_South_(Lok_Sabha_constituency)" TargetMode="External"/><Relationship Id="rId175" Type="http://schemas.openxmlformats.org/officeDocument/2006/relationships/hyperlink" Target="https://en.wikipedia.org/wiki/Bangalore_South_(Lok_Sabha_constituency)" TargetMode="External"/><Relationship Id="rId174" Type="http://schemas.openxmlformats.org/officeDocument/2006/relationships/hyperlink" Target="https://en.wikipedia.org/wiki/Bangalore_South_(Lok_Sabha_constituency)" TargetMode="External"/><Relationship Id="rId173" Type="http://schemas.openxmlformats.org/officeDocument/2006/relationships/hyperlink" Target="https://en.wikipedia.org/wiki/Bangalore_South_(Lok_Sabha_constituency)" TargetMode="External"/><Relationship Id="rId179" Type="http://schemas.openxmlformats.org/officeDocument/2006/relationships/hyperlink" Target="https://en.wikipedia.org/wiki/Bangalore_South_(Lok_Sabha_constituency)" TargetMode="External"/><Relationship Id="rId178" Type="http://schemas.openxmlformats.org/officeDocument/2006/relationships/hyperlink" Target="https://en.wikipedia.org/wiki/Bangalore_South_(Lok_Sabha_constituency)" TargetMode="External"/><Relationship Id="rId177" Type="http://schemas.openxmlformats.org/officeDocument/2006/relationships/hyperlink" Target="https://en.wikipedia.org/wiki/Bangalore_South_(Lok_Sabha_constituency)" TargetMode="External"/><Relationship Id="rId198" Type="http://schemas.openxmlformats.org/officeDocument/2006/relationships/hyperlink" Target="https://en.wikipedia.org/wiki/Bangalore_North_(Lok_Sabha_constituency)" TargetMode="External"/><Relationship Id="rId197" Type="http://schemas.openxmlformats.org/officeDocument/2006/relationships/hyperlink" Target="https://en.wikipedia.org/wiki/Bangalore_Rural_(Lok_Sabha_constituency)" TargetMode="External"/><Relationship Id="rId196" Type="http://schemas.openxmlformats.org/officeDocument/2006/relationships/hyperlink" Target="https://en.wikipedia.org/wiki/Bangalore_Rural_(Lok_Sabha_constituency)" TargetMode="External"/><Relationship Id="rId195" Type="http://schemas.openxmlformats.org/officeDocument/2006/relationships/hyperlink" Target="https://en.wikipedia.org/wiki/Bangalore_Rural_(Lok_Sabha_constituency)" TargetMode="External"/><Relationship Id="rId199" Type="http://schemas.openxmlformats.org/officeDocument/2006/relationships/drawing" Target="../drawings/drawing7.xml"/><Relationship Id="rId150" Type="http://schemas.openxmlformats.org/officeDocument/2006/relationships/hyperlink" Target="https://en.wikipedia.org/wiki/Bangalore_Central_(Lok_Sabha_constituency)" TargetMode="External"/><Relationship Id="rId1" Type="http://schemas.openxmlformats.org/officeDocument/2006/relationships/hyperlink" Target="https://en.wikipedia.org/wiki/Chikballapur_(Lok_Sabha_constituency)" TargetMode="External"/><Relationship Id="rId2" Type="http://schemas.openxmlformats.org/officeDocument/2006/relationships/hyperlink" Target="https://en.wikipedia.org/wiki/Chikballapur_(Lok_Sabha_constituency)" TargetMode="External"/><Relationship Id="rId3" Type="http://schemas.openxmlformats.org/officeDocument/2006/relationships/hyperlink" Target="https://en.wikipedia.org/wiki/Chikballapur_(Lok_Sabha_constituency)" TargetMode="External"/><Relationship Id="rId149" Type="http://schemas.openxmlformats.org/officeDocument/2006/relationships/hyperlink" Target="https://en.wikipedia.org/wiki/Bangalore_Central_(Lok_Sabha_constituency)" TargetMode="External"/><Relationship Id="rId4" Type="http://schemas.openxmlformats.org/officeDocument/2006/relationships/hyperlink" Target="https://en.wikipedia.org/wiki/Chikballapur_(Lok_Sabha_constituency)" TargetMode="External"/><Relationship Id="rId148" Type="http://schemas.openxmlformats.org/officeDocument/2006/relationships/hyperlink" Target="https://en.wikipedia.org/wiki/Bangalore_South_(Lok_Sabha_constituency)" TargetMode="External"/><Relationship Id="rId9" Type="http://schemas.openxmlformats.org/officeDocument/2006/relationships/hyperlink" Target="https://en.wikipedia.org/wiki/Bangalore_North_(Lok_Sabha_constituency)" TargetMode="External"/><Relationship Id="rId143" Type="http://schemas.openxmlformats.org/officeDocument/2006/relationships/hyperlink" Target="https://en.wikipedia.org/wiki/Bangalore_South_(Lok_Sabha_constituency)" TargetMode="External"/><Relationship Id="rId142" Type="http://schemas.openxmlformats.org/officeDocument/2006/relationships/hyperlink" Target="https://en.wikipedia.org/wiki/Bangalore_South_(Lok_Sabha_constituency)" TargetMode="External"/><Relationship Id="rId141" Type="http://schemas.openxmlformats.org/officeDocument/2006/relationships/hyperlink" Target="https://en.wikipedia.org/wiki/Bangalore_Central_(Lok_Sabha_constituency)" TargetMode="External"/><Relationship Id="rId140" Type="http://schemas.openxmlformats.org/officeDocument/2006/relationships/hyperlink" Target="https://en.wikipedia.org/wiki/Bangalore_Central_(Lok_Sabha_constituency)" TargetMode="External"/><Relationship Id="rId5" Type="http://schemas.openxmlformats.org/officeDocument/2006/relationships/hyperlink" Target="https://en.wikipedia.org/wiki/Bangalore_North_(Lok_Sabha_constituency)" TargetMode="External"/><Relationship Id="rId147" Type="http://schemas.openxmlformats.org/officeDocument/2006/relationships/hyperlink" Target="https://en.wikipedia.org/wiki/Bangalore_South_(Lok_Sabha_constituency)" TargetMode="External"/><Relationship Id="rId6" Type="http://schemas.openxmlformats.org/officeDocument/2006/relationships/hyperlink" Target="https://en.wikipedia.org/wiki/Bangalore_North_(Lok_Sabha_constituency)" TargetMode="External"/><Relationship Id="rId146" Type="http://schemas.openxmlformats.org/officeDocument/2006/relationships/hyperlink" Target="https://en.wikipedia.org/wiki/Bangalore_South_(Lok_Sabha_constituency)" TargetMode="External"/><Relationship Id="rId7" Type="http://schemas.openxmlformats.org/officeDocument/2006/relationships/hyperlink" Target="https://en.wikipedia.org/wiki/Bangalore_North_(Lok_Sabha_constituency)" TargetMode="External"/><Relationship Id="rId145" Type="http://schemas.openxmlformats.org/officeDocument/2006/relationships/hyperlink" Target="https://en.wikipedia.org/wiki/Bangalore_South_(Lok_Sabha_constituency)" TargetMode="External"/><Relationship Id="rId8" Type="http://schemas.openxmlformats.org/officeDocument/2006/relationships/hyperlink" Target="https://en.wikipedia.org/wiki/Bangalore_North_(Lok_Sabha_constituency)" TargetMode="External"/><Relationship Id="rId144" Type="http://schemas.openxmlformats.org/officeDocument/2006/relationships/hyperlink" Target="https://en.wikipedia.org/wiki/Bangalore_South_(Lok_Sabha_constituency)" TargetMode="External"/><Relationship Id="rId139" Type="http://schemas.openxmlformats.org/officeDocument/2006/relationships/hyperlink" Target="https://en.wikipedia.org/wiki/Bangalore_Central_(Lok_Sabha_constituency)" TargetMode="External"/><Relationship Id="rId138" Type="http://schemas.openxmlformats.org/officeDocument/2006/relationships/hyperlink" Target="https://en.wikipedia.org/wiki/Bangalore_Central_(Lok_Sabha_constituency)" TargetMode="External"/><Relationship Id="rId137" Type="http://schemas.openxmlformats.org/officeDocument/2006/relationships/hyperlink" Target="https://en.wikipedia.org/wiki/Bangalore_Central_(Lok_Sabha_constituency)" TargetMode="External"/><Relationship Id="rId132" Type="http://schemas.openxmlformats.org/officeDocument/2006/relationships/hyperlink" Target="https://en.wikipedia.org/wiki/Bangalore_South_(Lok_Sabha_constituency)" TargetMode="External"/><Relationship Id="rId131" Type="http://schemas.openxmlformats.org/officeDocument/2006/relationships/hyperlink" Target="https://en.wikipedia.org/wiki/Bangalore_South_(Lok_Sabha_constituency)" TargetMode="External"/><Relationship Id="rId130" Type="http://schemas.openxmlformats.org/officeDocument/2006/relationships/hyperlink" Target="https://en.wikipedia.org/wiki/Bangalore_North_(Lok_Sabha_constituency)" TargetMode="External"/><Relationship Id="rId136" Type="http://schemas.openxmlformats.org/officeDocument/2006/relationships/hyperlink" Target="https://en.wikipedia.org/wiki/Bangalore_Central_(Lok_Sabha_constituency)" TargetMode="External"/><Relationship Id="rId135" Type="http://schemas.openxmlformats.org/officeDocument/2006/relationships/hyperlink" Target="https://en.wikipedia.org/wiki/Bangalore_Central_(Lok_Sabha_constituency)" TargetMode="External"/><Relationship Id="rId134" Type="http://schemas.openxmlformats.org/officeDocument/2006/relationships/hyperlink" Target="https://en.wikipedia.org/wiki/Bangalore_South_(Lok_Sabha_constituency)" TargetMode="External"/><Relationship Id="rId133" Type="http://schemas.openxmlformats.org/officeDocument/2006/relationships/hyperlink" Target="https://en.wikipedia.org/wiki/Bangalore_South_(Lok_Sabha_constituency)" TargetMode="External"/><Relationship Id="rId172" Type="http://schemas.openxmlformats.org/officeDocument/2006/relationships/hyperlink" Target="https://en.wikipedia.org/wiki/Bangalore_South_(Lok_Sabha_constituency)" TargetMode="External"/><Relationship Id="rId171" Type="http://schemas.openxmlformats.org/officeDocument/2006/relationships/hyperlink" Target="https://en.wikipedia.org/wiki/Bangalore_South_(Lok_Sabha_constituency)" TargetMode="External"/><Relationship Id="rId170" Type="http://schemas.openxmlformats.org/officeDocument/2006/relationships/hyperlink" Target="https://en.wikipedia.org/wiki/Bangalore_South_(Lok_Sabha_constituency)" TargetMode="External"/><Relationship Id="rId165" Type="http://schemas.openxmlformats.org/officeDocument/2006/relationships/hyperlink" Target="https://en.wikipedia.org/wiki/Bangalore_South_(Lok_Sabha_constituency)" TargetMode="External"/><Relationship Id="rId164" Type="http://schemas.openxmlformats.org/officeDocument/2006/relationships/hyperlink" Target="https://en.wikipedia.org/wiki/Bangalore_South_(Lok_Sabha_constituency)" TargetMode="External"/><Relationship Id="rId163" Type="http://schemas.openxmlformats.org/officeDocument/2006/relationships/hyperlink" Target="https://en.wikipedia.org/wiki/Bangalore_South_(Lok_Sabha_constituency)" TargetMode="External"/><Relationship Id="rId162" Type="http://schemas.openxmlformats.org/officeDocument/2006/relationships/hyperlink" Target="https://en.wikipedia.org/wiki/Bangalore_South_(Lok_Sabha_constituency)" TargetMode="External"/><Relationship Id="rId169" Type="http://schemas.openxmlformats.org/officeDocument/2006/relationships/hyperlink" Target="https://en.wikipedia.org/wiki/Bangalore_South_(Lok_Sabha_constituency)" TargetMode="External"/><Relationship Id="rId168" Type="http://schemas.openxmlformats.org/officeDocument/2006/relationships/hyperlink" Target="https://en.wikipedia.org/wiki/Bangalore_South_(Lok_Sabha_constituency)" TargetMode="External"/><Relationship Id="rId167" Type="http://schemas.openxmlformats.org/officeDocument/2006/relationships/hyperlink" Target="https://en.wikipedia.org/wiki/Bangalore_South_(Lok_Sabha_constituency)" TargetMode="External"/><Relationship Id="rId166" Type="http://schemas.openxmlformats.org/officeDocument/2006/relationships/hyperlink" Target="https://en.wikipedia.org/wiki/Bangalore_South_(Lok_Sabha_constituency)" TargetMode="External"/><Relationship Id="rId161" Type="http://schemas.openxmlformats.org/officeDocument/2006/relationships/hyperlink" Target="https://en.wikipedia.org/wiki/Bangalore_South_(Lok_Sabha_constituency)" TargetMode="External"/><Relationship Id="rId160" Type="http://schemas.openxmlformats.org/officeDocument/2006/relationships/hyperlink" Target="https://en.wikipedia.org/wiki/Bangalore_Rural_(Lok_Sabha_constituency)" TargetMode="External"/><Relationship Id="rId159" Type="http://schemas.openxmlformats.org/officeDocument/2006/relationships/hyperlink" Target="https://en.wikipedia.org/wiki/Bangalore_North_(Lok_Sabha_constituency)" TargetMode="External"/><Relationship Id="rId154" Type="http://schemas.openxmlformats.org/officeDocument/2006/relationships/hyperlink" Target="https://en.wikipedia.org/wiki/Bangalore_South_(Lok_Sabha_constituency)" TargetMode="External"/><Relationship Id="rId153" Type="http://schemas.openxmlformats.org/officeDocument/2006/relationships/hyperlink" Target="https://en.wikipedia.org/wiki/Bangalore_South_(Lok_Sabha_constituency)" TargetMode="External"/><Relationship Id="rId152" Type="http://schemas.openxmlformats.org/officeDocument/2006/relationships/hyperlink" Target="https://en.wikipedia.org/wiki/Bangalore_South_(Lok_Sabha_constituency)" TargetMode="External"/><Relationship Id="rId151" Type="http://schemas.openxmlformats.org/officeDocument/2006/relationships/hyperlink" Target="https://en.wikipedia.org/wiki/Bangalore_South_(Lok_Sabha_constituency)" TargetMode="External"/><Relationship Id="rId158" Type="http://schemas.openxmlformats.org/officeDocument/2006/relationships/hyperlink" Target="https://en.wikipedia.org/wiki/Bangalore_South_(Lok_Sabha_constituency)" TargetMode="External"/><Relationship Id="rId157" Type="http://schemas.openxmlformats.org/officeDocument/2006/relationships/hyperlink" Target="https://en.wikipedia.org/wiki/Bangalore_South_(Lok_Sabha_constituency)" TargetMode="External"/><Relationship Id="rId156" Type="http://schemas.openxmlformats.org/officeDocument/2006/relationships/hyperlink" Target="https://en.wikipedia.org/wiki/Bangalore_South_(Lok_Sabha_constituency)" TargetMode="External"/><Relationship Id="rId155" Type="http://schemas.openxmlformats.org/officeDocument/2006/relationships/hyperlink" Target="https://en.wikipedia.org/wiki/Bangalore_South_(Lok_Sabha_constituency)" TargetMode="External"/><Relationship Id="rId40" Type="http://schemas.openxmlformats.org/officeDocument/2006/relationships/hyperlink" Target="https://en.wikipedia.org/wiki/Bangalore_North_(Lok_Sabha_constituency)" TargetMode="External"/><Relationship Id="rId42" Type="http://schemas.openxmlformats.org/officeDocument/2006/relationships/hyperlink" Target="https://en.wikipedia.org/wiki/Bangalore_Rural_(Lok_Sabha_constituency)" TargetMode="External"/><Relationship Id="rId41" Type="http://schemas.openxmlformats.org/officeDocument/2006/relationships/hyperlink" Target="https://en.wikipedia.org/wiki/Bangalore_North_(Lok_Sabha_constituency)" TargetMode="External"/><Relationship Id="rId44" Type="http://schemas.openxmlformats.org/officeDocument/2006/relationships/hyperlink" Target="https://en.wikipedia.org/wiki/Bangalore_North_(Lok_Sabha_constituency)" TargetMode="External"/><Relationship Id="rId43" Type="http://schemas.openxmlformats.org/officeDocument/2006/relationships/hyperlink" Target="https://en.wikipedia.org/wiki/Bangalore_North_(Lok_Sabha_constituency)" TargetMode="External"/><Relationship Id="rId46" Type="http://schemas.openxmlformats.org/officeDocument/2006/relationships/hyperlink" Target="https://en.wikipedia.org/wiki/Bangalore_North_(Lok_Sabha_constituency)" TargetMode="External"/><Relationship Id="rId45" Type="http://schemas.openxmlformats.org/officeDocument/2006/relationships/hyperlink" Target="https://en.wikipedia.org/wiki/Bangalore_North_(Lok_Sabha_constituency)" TargetMode="External"/><Relationship Id="rId48" Type="http://schemas.openxmlformats.org/officeDocument/2006/relationships/hyperlink" Target="https://en.wikipedia.org/wiki/Bangalore_North_(Lok_Sabha_constituency)" TargetMode="External"/><Relationship Id="rId47" Type="http://schemas.openxmlformats.org/officeDocument/2006/relationships/hyperlink" Target="https://en.wikipedia.org/wiki/Bangalore_North_(Lok_Sabha_constituency)" TargetMode="External"/><Relationship Id="rId49" Type="http://schemas.openxmlformats.org/officeDocument/2006/relationships/hyperlink" Target="https://en.wikipedia.org/wiki/Bangalore_Central_(Lok_Sabha_constituency)" TargetMode="External"/><Relationship Id="rId31" Type="http://schemas.openxmlformats.org/officeDocument/2006/relationships/hyperlink" Target="https://en.wikipedia.org/wiki/Bangalore_North_(Lok_Sabha_constituency)" TargetMode="External"/><Relationship Id="rId30" Type="http://schemas.openxmlformats.org/officeDocument/2006/relationships/hyperlink" Target="https://en.wikipedia.org/wiki/Bangalore_Central_(Lok_Sabha_constituency)" TargetMode="External"/><Relationship Id="rId33" Type="http://schemas.openxmlformats.org/officeDocument/2006/relationships/hyperlink" Target="https://en.wikipedia.org/wiki/Bangalore_North_(Lok_Sabha_constituency)" TargetMode="External"/><Relationship Id="rId32" Type="http://schemas.openxmlformats.org/officeDocument/2006/relationships/hyperlink" Target="https://en.wikipedia.org/wiki/Bangalore_North_(Lok_Sabha_constituency)" TargetMode="External"/><Relationship Id="rId35" Type="http://schemas.openxmlformats.org/officeDocument/2006/relationships/hyperlink" Target="https://en.wikipedia.org/wiki/Bangalore_North_(Lok_Sabha_constituency)" TargetMode="External"/><Relationship Id="rId34" Type="http://schemas.openxmlformats.org/officeDocument/2006/relationships/hyperlink" Target="https://en.wikipedia.org/wiki/Bangalore_North_(Lok_Sabha_constituency)" TargetMode="External"/><Relationship Id="rId37" Type="http://schemas.openxmlformats.org/officeDocument/2006/relationships/hyperlink" Target="https://en.wikipedia.org/wiki/Bangalore_Rural_(Lok_Sabha_constituency)" TargetMode="External"/><Relationship Id="rId36" Type="http://schemas.openxmlformats.org/officeDocument/2006/relationships/hyperlink" Target="https://en.wikipedia.org/wiki/Bangalore_North_(Lok_Sabha_constituency)" TargetMode="External"/><Relationship Id="rId39" Type="http://schemas.openxmlformats.org/officeDocument/2006/relationships/hyperlink" Target="https://en.wikipedia.org/wiki/Bangalore_North_(Lok_Sabha_constituency)" TargetMode="External"/><Relationship Id="rId38" Type="http://schemas.openxmlformats.org/officeDocument/2006/relationships/hyperlink" Target="https://en.wikipedia.org/wiki/Bangalore_Rural_(Lok_Sabha_constituency)" TargetMode="External"/><Relationship Id="rId20" Type="http://schemas.openxmlformats.org/officeDocument/2006/relationships/hyperlink" Target="https://en.wikipedia.org/wiki/Bangalore_North_(Lok_Sabha_constituency)" TargetMode="External"/><Relationship Id="rId22" Type="http://schemas.openxmlformats.org/officeDocument/2006/relationships/hyperlink" Target="https://en.wikipedia.org/wiki/Bangalore_North_(Lok_Sabha_constituency)" TargetMode="External"/><Relationship Id="rId21" Type="http://schemas.openxmlformats.org/officeDocument/2006/relationships/hyperlink" Target="https://en.wikipedia.org/wiki/Bangalore_North_(Lok_Sabha_constituency)" TargetMode="External"/><Relationship Id="rId24" Type="http://schemas.openxmlformats.org/officeDocument/2006/relationships/hyperlink" Target="https://en.wikipedia.org/wiki/Bangalore_Central_(Lok_Sabha_constituency)" TargetMode="External"/><Relationship Id="rId23" Type="http://schemas.openxmlformats.org/officeDocument/2006/relationships/hyperlink" Target="https://en.wikipedia.org/wiki/Bangalore_Central_(Lok_Sabha_constituency)" TargetMode="External"/><Relationship Id="rId26" Type="http://schemas.openxmlformats.org/officeDocument/2006/relationships/hyperlink" Target="https://en.wikipedia.org/wiki/Bangalore_North_(Lok_Sabha_constituency)" TargetMode="External"/><Relationship Id="rId25" Type="http://schemas.openxmlformats.org/officeDocument/2006/relationships/hyperlink" Target="https://en.wikipedia.org/wiki/Bangalore_North_(Lok_Sabha_constituency)" TargetMode="External"/><Relationship Id="rId28" Type="http://schemas.openxmlformats.org/officeDocument/2006/relationships/hyperlink" Target="https://en.wikipedia.org/wiki/Bangalore_Central_(Lok_Sabha_constituency)" TargetMode="External"/><Relationship Id="rId27" Type="http://schemas.openxmlformats.org/officeDocument/2006/relationships/hyperlink" Target="https://en.wikipedia.org/wiki/Bangalore_Central_(Lok_Sabha_constituency)" TargetMode="External"/><Relationship Id="rId29" Type="http://schemas.openxmlformats.org/officeDocument/2006/relationships/hyperlink" Target="https://en.wikipedia.org/wiki/Bangalore_Central_(Lok_Sabha_constituency)" TargetMode="External"/><Relationship Id="rId11" Type="http://schemas.openxmlformats.org/officeDocument/2006/relationships/hyperlink" Target="https://en.wikipedia.org/wiki/Bangalore_North_(Lok_Sabha_constituency)" TargetMode="External"/><Relationship Id="rId10" Type="http://schemas.openxmlformats.org/officeDocument/2006/relationships/hyperlink" Target="https://en.wikipedia.org/wiki/Bangalore_North_(Lok_Sabha_constituency)" TargetMode="External"/><Relationship Id="rId13" Type="http://schemas.openxmlformats.org/officeDocument/2006/relationships/hyperlink" Target="https://en.wikipedia.org/wiki/Bangalore_North_(Lok_Sabha_constituency)" TargetMode="External"/><Relationship Id="rId12" Type="http://schemas.openxmlformats.org/officeDocument/2006/relationships/hyperlink" Target="https://en.wikipedia.org/wiki/Bangalore_North_(Lok_Sabha_constituency)" TargetMode="External"/><Relationship Id="rId15" Type="http://schemas.openxmlformats.org/officeDocument/2006/relationships/hyperlink" Target="https://en.wikipedia.org/wiki/Bangalore_North_(Lok_Sabha_constituency)" TargetMode="External"/><Relationship Id="rId14" Type="http://schemas.openxmlformats.org/officeDocument/2006/relationships/hyperlink" Target="https://en.wikipedia.org/wiki/Bangalore_North_(Lok_Sabha_constituency)" TargetMode="External"/><Relationship Id="rId17" Type="http://schemas.openxmlformats.org/officeDocument/2006/relationships/hyperlink" Target="https://en.wikipedia.org/wiki/Bangalore_Rural_(Lok_Sabha_constituency)" TargetMode="External"/><Relationship Id="rId16" Type="http://schemas.openxmlformats.org/officeDocument/2006/relationships/hyperlink" Target="https://en.wikipedia.org/wiki/Bangalore_Rural_(Lok_Sabha_constituency)" TargetMode="External"/><Relationship Id="rId19" Type="http://schemas.openxmlformats.org/officeDocument/2006/relationships/hyperlink" Target="https://en.wikipedia.org/wiki/Bangalore_North_(Lok_Sabha_constituency)" TargetMode="External"/><Relationship Id="rId18" Type="http://schemas.openxmlformats.org/officeDocument/2006/relationships/hyperlink" Target="https://en.wikipedia.org/wiki/Bangalore_North_(Lok_Sabha_constituency)" TargetMode="External"/><Relationship Id="rId84" Type="http://schemas.openxmlformats.org/officeDocument/2006/relationships/hyperlink" Target="https://en.wikipedia.org/wiki/Bangalore_Central_(Lok_Sabha_constituency)" TargetMode="External"/><Relationship Id="rId83" Type="http://schemas.openxmlformats.org/officeDocument/2006/relationships/hyperlink" Target="https://en.wikipedia.org/wiki/Bangalore_Central_(Lok_Sabha_constituency)" TargetMode="External"/><Relationship Id="rId86" Type="http://schemas.openxmlformats.org/officeDocument/2006/relationships/hyperlink" Target="https://en.wikipedia.org/wiki/Bangalore_Central_(Lok_Sabha_constituency)" TargetMode="External"/><Relationship Id="rId85" Type="http://schemas.openxmlformats.org/officeDocument/2006/relationships/hyperlink" Target="https://en.wikipedia.org/wiki/Bangalore_Central_(Lok_Sabha_constituency)" TargetMode="External"/><Relationship Id="rId88" Type="http://schemas.openxmlformats.org/officeDocument/2006/relationships/hyperlink" Target="https://en.wikipedia.org/wiki/Bangalore_Central_(Lok_Sabha_constituency)" TargetMode="External"/><Relationship Id="rId87" Type="http://schemas.openxmlformats.org/officeDocument/2006/relationships/hyperlink" Target="https://en.wikipedia.org/wiki/Bangalore_North_(Lok_Sabha_constituency)" TargetMode="External"/><Relationship Id="rId89" Type="http://schemas.openxmlformats.org/officeDocument/2006/relationships/hyperlink" Target="https://en.wikipedia.org/wiki/Bangalore_Central_(Lok_Sabha_constituency)" TargetMode="External"/><Relationship Id="rId80" Type="http://schemas.openxmlformats.org/officeDocument/2006/relationships/hyperlink" Target="https://en.wikipedia.org/wiki/Bangalore_Central_(Lok_Sabha_constituency)" TargetMode="External"/><Relationship Id="rId82" Type="http://schemas.openxmlformats.org/officeDocument/2006/relationships/hyperlink" Target="https://en.wikipedia.org/wiki/Bangalore_Central_(Lok_Sabha_constituency)" TargetMode="External"/><Relationship Id="rId81" Type="http://schemas.openxmlformats.org/officeDocument/2006/relationships/hyperlink" Target="https://en.wikipedia.org/wiki/Bangalore_North_(Lok_Sabha_constituency)" TargetMode="External"/><Relationship Id="rId73" Type="http://schemas.openxmlformats.org/officeDocument/2006/relationships/hyperlink" Target="https://en.wikipedia.org/wiki/Bangalore_Rural_(Lok_Sabha_constituency)" TargetMode="External"/><Relationship Id="rId72" Type="http://schemas.openxmlformats.org/officeDocument/2006/relationships/hyperlink" Target="https://en.wikipedia.org/wiki/Bangalore_North_(Lok_Sabha_constituency)" TargetMode="External"/><Relationship Id="rId75" Type="http://schemas.openxmlformats.org/officeDocument/2006/relationships/hyperlink" Target="https://en.wikipedia.org/wiki/Bangalore_North_(Lok_Sabha_constituency)" TargetMode="External"/><Relationship Id="rId74" Type="http://schemas.openxmlformats.org/officeDocument/2006/relationships/hyperlink" Target="https://en.wikipedia.org/wiki/Bangalore_North_(Lok_Sabha_constituency)" TargetMode="External"/><Relationship Id="rId77" Type="http://schemas.openxmlformats.org/officeDocument/2006/relationships/hyperlink" Target="https://en.wikipedia.org/wiki/Bangalore_Central_(Lok_Sabha_constituency)" TargetMode="External"/><Relationship Id="rId76" Type="http://schemas.openxmlformats.org/officeDocument/2006/relationships/hyperlink" Target="https://en.wikipedia.org/wiki/Bangalore_North_(Lok_Sabha_constituency)" TargetMode="External"/><Relationship Id="rId79" Type="http://schemas.openxmlformats.org/officeDocument/2006/relationships/hyperlink" Target="https://en.wikipedia.org/wiki/Bangalore_Central_(Lok_Sabha_constituency)" TargetMode="External"/><Relationship Id="rId78" Type="http://schemas.openxmlformats.org/officeDocument/2006/relationships/hyperlink" Target="https://en.wikipedia.org/wiki/Bangalore_North_(Lok_Sabha_constituency)" TargetMode="External"/><Relationship Id="rId71" Type="http://schemas.openxmlformats.org/officeDocument/2006/relationships/hyperlink" Target="https://en.wikipedia.org/wiki/Bangalore_North_(Lok_Sabha_constituency)" TargetMode="External"/><Relationship Id="rId70" Type="http://schemas.openxmlformats.org/officeDocument/2006/relationships/hyperlink" Target="https://en.wikipedia.org/wiki/Bangalore_North_(Lok_Sabha_constituency)" TargetMode="External"/><Relationship Id="rId62" Type="http://schemas.openxmlformats.org/officeDocument/2006/relationships/hyperlink" Target="https://en.wikipedia.org/wiki/Bangalore_Central_(Lok_Sabha_constituency)" TargetMode="External"/><Relationship Id="rId61" Type="http://schemas.openxmlformats.org/officeDocument/2006/relationships/hyperlink" Target="https://en.wikipedia.org/wiki/Bangalore_North_(Lok_Sabha_constituency)" TargetMode="External"/><Relationship Id="rId64" Type="http://schemas.openxmlformats.org/officeDocument/2006/relationships/hyperlink" Target="https://en.wikipedia.org/wiki/Bangalore_North_(Lok_Sabha_constituency)" TargetMode="External"/><Relationship Id="rId63" Type="http://schemas.openxmlformats.org/officeDocument/2006/relationships/hyperlink" Target="https://en.wikipedia.org/wiki/Bangalore_Central_(Lok_Sabha_constituency)" TargetMode="External"/><Relationship Id="rId66" Type="http://schemas.openxmlformats.org/officeDocument/2006/relationships/hyperlink" Target="https://en.wikipedia.org/wiki/Bangalore_North_(Lok_Sabha_constituency)" TargetMode="External"/><Relationship Id="rId65" Type="http://schemas.openxmlformats.org/officeDocument/2006/relationships/hyperlink" Target="https://en.wikipedia.org/wiki/Bangalore_North_(Lok_Sabha_constituency)" TargetMode="External"/><Relationship Id="rId68" Type="http://schemas.openxmlformats.org/officeDocument/2006/relationships/hyperlink" Target="https://en.wikipedia.org/wiki/Bangalore_North_(Lok_Sabha_constituency)" TargetMode="External"/><Relationship Id="rId67" Type="http://schemas.openxmlformats.org/officeDocument/2006/relationships/hyperlink" Target="https://en.wikipedia.org/wiki/Bangalore_North_(Lok_Sabha_constituency)" TargetMode="External"/><Relationship Id="rId60" Type="http://schemas.openxmlformats.org/officeDocument/2006/relationships/hyperlink" Target="https://en.wikipedia.org/wiki/Bangalore_North_(Lok_Sabha_constituency)" TargetMode="External"/><Relationship Id="rId69" Type="http://schemas.openxmlformats.org/officeDocument/2006/relationships/hyperlink" Target="https://en.wikipedia.org/wiki/Bangalore_Rural_(Lok_Sabha_constituency)" TargetMode="External"/><Relationship Id="rId51" Type="http://schemas.openxmlformats.org/officeDocument/2006/relationships/hyperlink" Target="https://en.wikipedia.org/wiki/Bangalore_North_(Lok_Sabha_constituency)" TargetMode="External"/><Relationship Id="rId50" Type="http://schemas.openxmlformats.org/officeDocument/2006/relationships/hyperlink" Target="https://en.wikipedia.org/wiki/Bangalore_Central_(Lok_Sabha_constituency)" TargetMode="External"/><Relationship Id="rId53" Type="http://schemas.openxmlformats.org/officeDocument/2006/relationships/hyperlink" Target="https://en.wikipedia.org/wiki/Bangalore_North_(Lok_Sabha_constituency)" TargetMode="External"/><Relationship Id="rId52" Type="http://schemas.openxmlformats.org/officeDocument/2006/relationships/hyperlink" Target="https://en.wikipedia.org/wiki/Bangalore_North_(Lok_Sabha_constituency)" TargetMode="External"/><Relationship Id="rId55" Type="http://schemas.openxmlformats.org/officeDocument/2006/relationships/hyperlink" Target="https://en.wikipedia.org/wiki/Bangalore_North_(Lok_Sabha_constituency)" TargetMode="External"/><Relationship Id="rId54" Type="http://schemas.openxmlformats.org/officeDocument/2006/relationships/hyperlink" Target="https://en.wikipedia.org/wiki/Bangalore_Central_(Lok_Sabha_constituency)" TargetMode="External"/><Relationship Id="rId57" Type="http://schemas.openxmlformats.org/officeDocument/2006/relationships/hyperlink" Target="https://en.wikipedia.org/wiki/Bangalore_Central_(Lok_Sabha_constituency)" TargetMode="External"/><Relationship Id="rId56" Type="http://schemas.openxmlformats.org/officeDocument/2006/relationships/hyperlink" Target="https://en.wikipedia.org/wiki/Bangalore_North_(Lok_Sabha_constituency)" TargetMode="External"/><Relationship Id="rId59" Type="http://schemas.openxmlformats.org/officeDocument/2006/relationships/hyperlink" Target="https://en.wikipedia.org/wiki/Bangalore_Central_(Lok_Sabha_constituency)" TargetMode="External"/><Relationship Id="rId58" Type="http://schemas.openxmlformats.org/officeDocument/2006/relationships/hyperlink" Target="https://en.wikipedia.org/wiki/Bangalore_Central_(Lok_Sabha_constituency)" TargetMode="External"/><Relationship Id="rId107" Type="http://schemas.openxmlformats.org/officeDocument/2006/relationships/hyperlink" Target="https://en.wikipedia.org/wiki/Bangalore_Central_(Lok_Sabha_constituency)" TargetMode="External"/><Relationship Id="rId106" Type="http://schemas.openxmlformats.org/officeDocument/2006/relationships/hyperlink" Target="https://en.wikipedia.org/wiki/Bangalore_South_(Lok_Sabha_constituency)" TargetMode="External"/><Relationship Id="rId105" Type="http://schemas.openxmlformats.org/officeDocument/2006/relationships/hyperlink" Target="https://en.wikipedia.org/wiki/Bangalore_South_(Lok_Sabha_constituency)" TargetMode="External"/><Relationship Id="rId104" Type="http://schemas.openxmlformats.org/officeDocument/2006/relationships/hyperlink" Target="https://en.wikipedia.org/wiki/Bangalore_South_(Lok_Sabha_constituency)" TargetMode="External"/><Relationship Id="rId109" Type="http://schemas.openxmlformats.org/officeDocument/2006/relationships/hyperlink" Target="https://en.wikipedia.org/wiki/Bangalore_Central_(Lok_Sabha_constituency)" TargetMode="External"/><Relationship Id="rId108" Type="http://schemas.openxmlformats.org/officeDocument/2006/relationships/hyperlink" Target="https://en.wikipedia.org/wiki/Bangalore_Central_(Lok_Sabha_constituency)" TargetMode="External"/><Relationship Id="rId103" Type="http://schemas.openxmlformats.org/officeDocument/2006/relationships/hyperlink" Target="https://en.wikipedia.org/wiki/Bangalore_South_(Lok_Sabha_constituency)" TargetMode="External"/><Relationship Id="rId102" Type="http://schemas.openxmlformats.org/officeDocument/2006/relationships/hyperlink" Target="https://en.wikipedia.org/wiki/Bangalore_North_(Lok_Sabha_constituency)" TargetMode="External"/><Relationship Id="rId101" Type="http://schemas.openxmlformats.org/officeDocument/2006/relationships/hyperlink" Target="https://en.wikipedia.org/wiki/Bangalore_Central_(Lok_Sabha_constituency)" TargetMode="External"/><Relationship Id="rId100" Type="http://schemas.openxmlformats.org/officeDocument/2006/relationships/hyperlink" Target="https://en.wikipedia.org/wiki/Bangalore_Central_(Lok_Sabha_constituency)" TargetMode="External"/><Relationship Id="rId129" Type="http://schemas.openxmlformats.org/officeDocument/2006/relationships/hyperlink" Target="https://en.wikipedia.org/wiki/Bangalore_Rural_(Lok_Sabha_constituency)" TargetMode="External"/><Relationship Id="rId128" Type="http://schemas.openxmlformats.org/officeDocument/2006/relationships/hyperlink" Target="https://en.wikipedia.org/wiki/Bangalore_South_(Lok_Sabha_constituency)" TargetMode="External"/><Relationship Id="rId127" Type="http://schemas.openxmlformats.org/officeDocument/2006/relationships/hyperlink" Target="https://en.wikipedia.org/wiki/Bangalore_South_(Lok_Sabha_constituency)" TargetMode="External"/><Relationship Id="rId126" Type="http://schemas.openxmlformats.org/officeDocument/2006/relationships/hyperlink" Target="https://en.wikipedia.org/wiki/Bangalore_South_(Lok_Sabha_constituency)" TargetMode="External"/><Relationship Id="rId121" Type="http://schemas.openxmlformats.org/officeDocument/2006/relationships/hyperlink" Target="https://en.wikipedia.org/wiki/Bangalore_Central_(Lok_Sabha_constituency)" TargetMode="External"/><Relationship Id="rId120" Type="http://schemas.openxmlformats.org/officeDocument/2006/relationships/hyperlink" Target="https://en.wikipedia.org/wiki/Bangalore_Central_(Lok_Sabha_constituency)" TargetMode="External"/><Relationship Id="rId125" Type="http://schemas.openxmlformats.org/officeDocument/2006/relationships/hyperlink" Target="https://en.wikipedia.org/wiki/Bangalore_South_(Lok_Sabha_constituency)" TargetMode="External"/><Relationship Id="rId124" Type="http://schemas.openxmlformats.org/officeDocument/2006/relationships/hyperlink" Target="https://en.wikipedia.org/wiki/Bangalore_South_(Lok_Sabha_constituency)" TargetMode="External"/><Relationship Id="rId123" Type="http://schemas.openxmlformats.org/officeDocument/2006/relationships/hyperlink" Target="https://en.wikipedia.org/wiki/Bangalore_South_(Lok_Sabha_constituency)" TargetMode="External"/><Relationship Id="rId122" Type="http://schemas.openxmlformats.org/officeDocument/2006/relationships/hyperlink" Target="https://en.wikipedia.org/wiki/Bangalore_South_(Lok_Sabha_constituency)" TargetMode="External"/><Relationship Id="rId95" Type="http://schemas.openxmlformats.org/officeDocument/2006/relationships/hyperlink" Target="https://en.wikipedia.org/wiki/Bangalore_Central_(Lok_Sabha_constituency)" TargetMode="External"/><Relationship Id="rId94" Type="http://schemas.openxmlformats.org/officeDocument/2006/relationships/hyperlink" Target="https://en.wikipedia.org/wiki/Bangalore_Central_(Lok_Sabha_constituency)" TargetMode="External"/><Relationship Id="rId97" Type="http://schemas.openxmlformats.org/officeDocument/2006/relationships/hyperlink" Target="https://en.wikipedia.org/wiki/Bangalore_Central_(Lok_Sabha_constituency)" TargetMode="External"/><Relationship Id="rId96" Type="http://schemas.openxmlformats.org/officeDocument/2006/relationships/hyperlink" Target="https://en.wikipedia.org/wiki/Bangalore_Central_(Lok_Sabha_constituency)" TargetMode="External"/><Relationship Id="rId99" Type="http://schemas.openxmlformats.org/officeDocument/2006/relationships/hyperlink" Target="https://en.wikipedia.org/wiki/Bangalore_Central_(Lok_Sabha_constituency)" TargetMode="External"/><Relationship Id="rId98" Type="http://schemas.openxmlformats.org/officeDocument/2006/relationships/hyperlink" Target="https://en.wikipedia.org/wiki/Bangalore_Central_(Lok_Sabha_constituency)" TargetMode="External"/><Relationship Id="rId91" Type="http://schemas.openxmlformats.org/officeDocument/2006/relationships/hyperlink" Target="https://en.wikipedia.org/wiki/Bangalore_Central_(Lok_Sabha_constituency)" TargetMode="External"/><Relationship Id="rId90" Type="http://schemas.openxmlformats.org/officeDocument/2006/relationships/hyperlink" Target="https://en.wikipedia.org/wiki/Bangalore_Central_(Lok_Sabha_constituency)" TargetMode="External"/><Relationship Id="rId93" Type="http://schemas.openxmlformats.org/officeDocument/2006/relationships/hyperlink" Target="https://en.wikipedia.org/wiki/Bangalore_Central_(Lok_Sabha_constituency)" TargetMode="External"/><Relationship Id="rId92" Type="http://schemas.openxmlformats.org/officeDocument/2006/relationships/hyperlink" Target="https://en.wikipedia.org/wiki/Bangalore_Central_(Lok_Sabha_constituency)" TargetMode="External"/><Relationship Id="rId118" Type="http://schemas.openxmlformats.org/officeDocument/2006/relationships/hyperlink" Target="https://en.wikipedia.org/wiki/Bangalore_South_(Lok_Sabha_constituency)" TargetMode="External"/><Relationship Id="rId117" Type="http://schemas.openxmlformats.org/officeDocument/2006/relationships/hyperlink" Target="https://en.wikipedia.org/wiki/Bangalore_Central_(Lok_Sabha_constituency)" TargetMode="External"/><Relationship Id="rId116" Type="http://schemas.openxmlformats.org/officeDocument/2006/relationships/hyperlink" Target="https://en.wikipedia.org/wiki/Bangalore_Central_(Lok_Sabha_constituency)" TargetMode="External"/><Relationship Id="rId115" Type="http://schemas.openxmlformats.org/officeDocument/2006/relationships/hyperlink" Target="https://en.wikipedia.org/wiki/Bangalore_Central_(Lok_Sabha_constituency)" TargetMode="External"/><Relationship Id="rId119" Type="http://schemas.openxmlformats.org/officeDocument/2006/relationships/hyperlink" Target="https://en.wikipedia.org/wiki/Bangalore_South_(Lok_Sabha_constituency)" TargetMode="External"/><Relationship Id="rId110" Type="http://schemas.openxmlformats.org/officeDocument/2006/relationships/hyperlink" Target="https://en.wikipedia.org/wiki/Bangalore_Central_(Lok_Sabha_constituency)" TargetMode="External"/><Relationship Id="rId114" Type="http://schemas.openxmlformats.org/officeDocument/2006/relationships/hyperlink" Target="https://en.wikipedia.org/wiki/Bangalore_Central_(Lok_Sabha_constituency)" TargetMode="External"/><Relationship Id="rId113" Type="http://schemas.openxmlformats.org/officeDocument/2006/relationships/hyperlink" Target="https://en.wikipedia.org/wiki/Bangalore_Central_(Lok_Sabha_constituency)" TargetMode="External"/><Relationship Id="rId112" Type="http://schemas.openxmlformats.org/officeDocument/2006/relationships/hyperlink" Target="https://en.wikipedia.org/wiki/Bangalore_Central_(Lok_Sabha_constituency)" TargetMode="External"/><Relationship Id="rId111" Type="http://schemas.openxmlformats.org/officeDocument/2006/relationships/hyperlink" Target="https://en.wikipedia.org/wiki/Bangalore_Central_(Lok_Sabha_constituenc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18.57"/>
    <col customWidth="1" min="4" max="4" width="19.14"/>
    <col customWidth="1" min="66" max="66" width="17.57"/>
    <col customWidth="1" min="67" max="67" width="17.43"/>
  </cols>
  <sheetData>
    <row r="1">
      <c r="A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2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4"/>
      <c r="BN1" s="2" t="s">
        <v>6</v>
      </c>
      <c r="BO1" s="3"/>
      <c r="BP1" s="3"/>
      <c r="BQ1" s="3"/>
      <c r="BR1" s="3"/>
      <c r="BS1" s="3"/>
      <c r="BT1" s="3"/>
      <c r="BU1" s="3"/>
      <c r="BV1" s="4"/>
    </row>
    <row r="2">
      <c r="A2" s="7" t="s">
        <v>10</v>
      </c>
      <c r="B2" s="10" t="s">
        <v>15</v>
      </c>
      <c r="C2" s="11" t="s">
        <v>18</v>
      </c>
      <c r="D2" s="11" t="s">
        <v>29</v>
      </c>
      <c r="E2" s="11" t="s">
        <v>30</v>
      </c>
      <c r="F2" s="12" t="s">
        <v>31</v>
      </c>
      <c r="G2" s="13" t="str">
        <f>F2&amp;"_Source"</f>
        <v>Area_Source</v>
      </c>
      <c r="H2" s="12" t="s">
        <v>32</v>
      </c>
      <c r="I2" s="13" t="str">
        <f>H2&amp;"_Source"</f>
        <v>Population_Source</v>
      </c>
      <c r="J2" s="12" t="s">
        <v>33</v>
      </c>
      <c r="K2" s="13" t="str">
        <f>J2&amp;"_Source"</f>
        <v>Density per square kilometer_Source</v>
      </c>
      <c r="L2" s="12" t="s">
        <v>34</v>
      </c>
      <c r="M2" s="13" t="str">
        <f>L2&amp;"_Source"</f>
        <v>Senior citizen %_Source</v>
      </c>
      <c r="N2" s="12" t="s">
        <v>35</v>
      </c>
      <c r="O2" s="13" t="str">
        <f>N2&amp;"_Source"</f>
        <v>No of cases_Source</v>
      </c>
      <c r="P2" s="12" t="s">
        <v>36</v>
      </c>
      <c r="Q2" s="13" t="str">
        <f>P2&amp;"_Source"</f>
        <v>Educational institutes_Source</v>
      </c>
      <c r="R2" s="12" t="s">
        <v>37</v>
      </c>
      <c r="S2" s="13" t="str">
        <f>R2&amp;"_Source"</f>
        <v>Hospitals_Source</v>
      </c>
      <c r="T2" s="12" t="s">
        <v>38</v>
      </c>
      <c r="U2" s="13" t="str">
        <f>T2&amp;"_Source"</f>
        <v>Supermarts/malls_Source</v>
      </c>
      <c r="V2" s="10" t="s">
        <v>39</v>
      </c>
      <c r="W2" s="13" t="str">
        <f>V2&amp;"_Source"</f>
        <v>Type_Source</v>
      </c>
      <c r="X2" s="12" t="s">
        <v>40</v>
      </c>
      <c r="Y2" s="13" t="str">
        <f>X2&amp;"_Source"</f>
        <v>Number of Households_Source</v>
      </c>
      <c r="Z2" s="12" t="s">
        <v>41</v>
      </c>
      <c r="AA2" s="13" t="str">
        <f>Z2&amp;"_Source"</f>
        <v>Number of Notified Households_Source</v>
      </c>
      <c r="AB2" s="12" t="s">
        <v>42</v>
      </c>
      <c r="AC2" s="13" t="str">
        <f>AB2&amp;"_Source"</f>
        <v>No. of household with water connection inside the house_Source</v>
      </c>
      <c r="AD2" s="12" t="s">
        <v>43</v>
      </c>
      <c r="AE2" s="13" t="str">
        <f>AD2&amp;"_Source"</f>
        <v>Total number of water connections_Source</v>
      </c>
      <c r="AF2" s="12" t="s">
        <v>44</v>
      </c>
      <c r="AG2" s="13" t="str">
        <f>AF2&amp;"_Source"</f>
        <v>No of households having private washroom_Source</v>
      </c>
      <c r="AH2" s="15" t="s">
        <v>45</v>
      </c>
      <c r="AI2" s="13" t="str">
        <f>AH2&amp;"_Source"</f>
        <v>Density of retail store_Source</v>
      </c>
      <c r="AJ2" s="12" t="s">
        <v>46</v>
      </c>
      <c r="AK2" s="13" t="str">
        <f>AJ2&amp;"_Source"</f>
        <v>Per capita income_Source</v>
      </c>
      <c r="AL2" s="10" t="s">
        <v>47</v>
      </c>
      <c r="AM2" s="13" t="str">
        <f>AL2&amp;"_Source"</f>
        <v>Labour settlements in the region_Source</v>
      </c>
      <c r="AN2" s="11" t="s">
        <v>48</v>
      </c>
      <c r="AO2" s="13" t="str">
        <f>AN2&amp;"_Source"</f>
        <v>Migrant Population %_Source</v>
      </c>
      <c r="AP2" s="12" t="s">
        <v>49</v>
      </c>
      <c r="AQ2" s="13" t="str">
        <f>AP2&amp;"_Source"</f>
        <v>Gender Ratio_Source</v>
      </c>
      <c r="AR2" s="12" t="s">
        <v>50</v>
      </c>
      <c r="AS2" s="13" t="str">
        <f>AR2&amp;"_Source"</f>
        <v>Domestic Violence %_Source</v>
      </c>
      <c r="AT2" s="16" t="s">
        <v>51</v>
      </c>
      <c r="AU2" s="13" t="str">
        <f>AT2&amp;"_Source"</f>
        <v>Internet Penetration %_Source</v>
      </c>
      <c r="AV2" s="17" t="s">
        <v>52</v>
      </c>
      <c r="AW2" s="13" t="str">
        <f>AV2&amp;"_Source"</f>
        <v>Police to Population Ratio per 1000_Source</v>
      </c>
      <c r="AX2" s="17" t="s">
        <v>53</v>
      </c>
      <c r="AY2" s="13" t="str">
        <f>AX2&amp;"_Source"</f>
        <v>Number of Kirana Shops_Source</v>
      </c>
      <c r="AZ2" s="17" t="s">
        <v>54</v>
      </c>
      <c r="BA2" s="13" t="str">
        <f>AZ2&amp;"_Source"</f>
        <v>Number of Pharmacies_Source</v>
      </c>
      <c r="BB2" s="17" t="s">
        <v>55</v>
      </c>
      <c r="BC2" s="13" t="str">
        <f>BB2&amp;"_Source"</f>
        <v>Number of Liquor Stores_Source</v>
      </c>
      <c r="BD2" s="17" t="s">
        <v>58</v>
      </c>
      <c r="BE2" s="13" t="str">
        <f>BD2&amp;"_Source"</f>
        <v>Estimates of Alcoholism % in Population_Source</v>
      </c>
      <c r="BF2" s="17" t="s">
        <v>59</v>
      </c>
      <c r="BG2" s="13" t="str">
        <f>BF2&amp;"_Source"</f>
        <v>% Unemployed(55%)_Source</v>
      </c>
      <c r="BH2" s="17" t="s">
        <v>61</v>
      </c>
      <c r="BI2" s="13" t="str">
        <f>BH2&amp;"_Source"</f>
        <v>Age Group Children %_Source</v>
      </c>
      <c r="BJ2" s="17" t="s">
        <v>62</v>
      </c>
      <c r="BK2" s="13" t="str">
        <f>BJ2&amp;"_Source"</f>
        <v>Literacy Rate_Source</v>
      </c>
      <c r="BL2" s="12" t="s">
        <v>64</v>
      </c>
      <c r="BM2" s="13" t="str">
        <f>BL2&amp;"_Source"</f>
        <v>Slum percentage_Source</v>
      </c>
      <c r="BN2" s="17" t="s">
        <v>65</v>
      </c>
      <c r="BO2" s="17" t="s">
        <v>66</v>
      </c>
      <c r="BP2" s="17" t="s">
        <v>67</v>
      </c>
      <c r="BQ2" s="17" t="s">
        <v>68</v>
      </c>
      <c r="BR2" s="17" t="s">
        <v>69</v>
      </c>
      <c r="BS2" s="17" t="s">
        <v>70</v>
      </c>
      <c r="BT2" s="17" t="s">
        <v>71</v>
      </c>
      <c r="BU2" s="17" t="s">
        <v>72</v>
      </c>
      <c r="BV2" s="17" t="s">
        <v>74</v>
      </c>
    </row>
    <row r="3">
      <c r="A3" s="22" t="str">
        <f t="shared" ref="A3:A11" si="1">IF(AND(F3&gt;1,F3&lt;50),"",$F$2 &amp;" | ") &amp; IF(AND(H3&gt;F3*100,H3&lt;F3*100000),"",$H$2 &amp;" | ") &amp; IF(AND(J3 &gt; H3/F3-100, J3 &lt; H3/F3 + 100),"",$J$2 &amp;" | ") &amp; IF(AND(L3&gt;0.01,L3&lt;0.4),"",$L$2 &amp;" | ")&amp; IF(AND(N3 &gt; H3/100000, N3 &lt; H3/1000),"",$N$2 &amp;" | ")&amp; IF(AND(P3&gt;H3/50000,P3&lt;H3/100),"",$P$2 &amp;" | ")&amp; IF(AND(R3&gt;H3/50000,R3&lt;H3/100),"",$R$2 &amp;" | ") &amp; IF(AND(T3&gt;H3/50000,T3&lt;H3/100),"",$T$2 &amp;" | ")&amp; IF(OR(V3="Urban",V3="Semi-Urban",V3="Rural"),"",$V$2 &amp;" | ")</f>
        <v>No of cases | Supermarts/malls | </v>
      </c>
      <c r="B3" s="27" t="str">
        <f t="shared" ref="B3:B11" si="2">IF(AND(X3/H3&gt;2,X3/H3&lt;6),"",$X$2&amp;" | ") &amp; IF(AND(Z3/X3&lt;1,Z3/X3&gt;0),"",$Z$2&amp;" | ") &amp;IF(AND(AB3/X3&lt;1,AB3/X3&gt;0),"",$AB$2&amp;" | ") &amp;IF(AND(AD3/X3&lt;1,AD3/X3&gt;0),"",$AD$2&amp;" | ") &amp;IF(AND(AF3/X3&lt;1,AF3/X3&gt;0),"",$AF$2&amp;" | ") &amp;IF(AND(AH3&gt;1,AH3&lt;50),"",$AH$2&amp;" | ") &amp;IF(AND(AJ3&gt;10000,AJ3&lt;500000),"",$AJ$2&amp;" | ") &amp;IF(OR(AL3="High",AL3="Low",AL3="Medium"),"",$AL$2&amp;" | ") &amp;IF(AND(AN3/H3&lt;1,AN3&gt;0),"",$AN$2&amp;" | ") &amp;IF(AND(AP3&gt;0.2,AP3&lt;1.6),"",$AP$2&amp;" | ")&amp;IF(AND(AR3&gt;0.01,AR3&lt;1),"",$AR$2&amp;" | ")</f>
        <v>Number of Households | Density of retail store | Labour settlements in the region | </v>
      </c>
      <c r="C3" s="28" t="s">
        <v>85</v>
      </c>
      <c r="D3" s="29" t="s">
        <v>86</v>
      </c>
      <c r="E3" s="30" t="s">
        <v>87</v>
      </c>
      <c r="F3" s="31">
        <v>11.0</v>
      </c>
      <c r="G3" s="32"/>
      <c r="H3" s="33">
        <f>51131</f>
        <v>51131</v>
      </c>
      <c r="I3" s="32"/>
      <c r="J3" s="34">
        <f t="shared" ref="J3:J200" si="3">H3/F3</f>
        <v>4648.272727</v>
      </c>
      <c r="K3" s="32"/>
      <c r="L3" s="35">
        <v>0.08</v>
      </c>
      <c r="M3" s="32"/>
      <c r="N3" s="31">
        <v>0.0</v>
      </c>
      <c r="O3" s="32"/>
      <c r="P3" s="31">
        <v>4.0</v>
      </c>
      <c r="Q3" s="32"/>
      <c r="R3" s="31">
        <v>4.0</v>
      </c>
      <c r="S3" s="32"/>
      <c r="T3" s="34">
        <v>1.0</v>
      </c>
      <c r="U3" s="32"/>
      <c r="V3" s="31" t="s">
        <v>88</v>
      </c>
      <c r="W3" s="32"/>
      <c r="X3" s="31">
        <f t="shared" ref="X3:X200" si="4">round(H3/4.5,0)</f>
        <v>11362</v>
      </c>
      <c r="Y3" s="36" t="s">
        <v>89</v>
      </c>
      <c r="Z3" s="32">
        <f t="shared" ref="Z3:Z200" si="5">round(X3*AA3,0)</f>
        <v>9875</v>
      </c>
      <c r="AA3" s="37">
        <v>0.8691</v>
      </c>
      <c r="AB3" s="32">
        <f t="shared" ref="AB3:AB200" si="6">round(X3*AC3,0)</f>
        <v>7650</v>
      </c>
      <c r="AC3" s="38">
        <v>0.6733</v>
      </c>
      <c r="AD3" s="32">
        <f t="shared" ref="AD3:AD200" si="7">AB3</f>
        <v>7650</v>
      </c>
      <c r="AE3" s="32"/>
      <c r="AF3" s="32">
        <f t="shared" ref="AF3:AF199" si="8">round(X3*AG3,0)</f>
        <v>3728</v>
      </c>
      <c r="AG3" s="37">
        <v>0.3281</v>
      </c>
      <c r="AH3" s="39">
        <f t="shared" ref="AH3:AH200" si="9">(AX3/H3)*10000</f>
        <v>61.8020379</v>
      </c>
      <c r="AJ3" s="40">
        <f>(271387*SUM($H$3:$H$200)*Sheet7!D3)/(100*H3*10)</f>
        <v>73406.60176</v>
      </c>
      <c r="AK3" s="32"/>
      <c r="AL3" s="41">
        <f>ROUND(IF( V3 = "Rural",  Sheet7!E3/100,(Sheet7!E3 + 10)/100 )*H3, 0)</f>
        <v>16981</v>
      </c>
      <c r="AM3" s="32"/>
      <c r="AN3" s="31">
        <v>0.16</v>
      </c>
      <c r="AO3" s="32"/>
      <c r="AP3" s="31">
        <v>0.911</v>
      </c>
      <c r="AQ3" s="42"/>
      <c r="AR3" s="43">
        <v>0.0466</v>
      </c>
      <c r="AS3" s="31"/>
      <c r="AT3" s="44">
        <f t="shared" ref="AT3:AT200" si="10">IF(  V3 = "Urban", 0.82, 5.99/8.43)</f>
        <v>0.7105575326</v>
      </c>
      <c r="AU3" s="45" t="s">
        <v>90</v>
      </c>
      <c r="AV3" s="46">
        <v>1.130976</v>
      </c>
      <c r="AW3" s="31" t="s">
        <v>91</v>
      </c>
      <c r="AX3" s="32">
        <v>316.0</v>
      </c>
      <c r="AY3" s="32"/>
      <c r="AZ3" s="47">
        <v>23.0</v>
      </c>
      <c r="BA3" s="32"/>
      <c r="BB3" s="47">
        <v>6.0</v>
      </c>
      <c r="BC3" s="32"/>
      <c r="BD3" s="31">
        <v>0.19</v>
      </c>
      <c r="BE3" s="48" t="s">
        <v>92</v>
      </c>
      <c r="BF3" s="31">
        <v>0.3</v>
      </c>
      <c r="BG3" s="31" t="s">
        <v>93</v>
      </c>
      <c r="BH3" s="31">
        <v>0.11</v>
      </c>
      <c r="BI3" s="31" t="s">
        <v>94</v>
      </c>
      <c r="BJ3" s="31">
        <v>0.7979999999999999</v>
      </c>
      <c r="BK3" s="31"/>
      <c r="BL3" s="31">
        <v>0.25</v>
      </c>
      <c r="BM3" s="31" t="s">
        <v>93</v>
      </c>
      <c r="BN3" s="32">
        <v>0.00513803992180727</v>
      </c>
      <c r="BO3" s="32">
        <v>0.07848307976375343</v>
      </c>
      <c r="BP3" s="32">
        <v>7.096900153034324E-5</v>
      </c>
      <c r="BQ3" s="32">
        <v>0.006819271927809063</v>
      </c>
      <c r="BR3" s="32">
        <v>0.0299860917360014</v>
      </c>
      <c r="BS3" s="32">
        <v>0.07663996027669448</v>
      </c>
      <c r="BT3" s="32">
        <v>0.029843405929049674</v>
      </c>
      <c r="BU3" s="32">
        <v>0.1802683800853898</v>
      </c>
      <c r="BV3" s="32">
        <v>0.004553136665482922</v>
      </c>
    </row>
    <row r="4" ht="106.5" customHeight="1">
      <c r="A4" s="49" t="str">
        <f t="shared" si="1"/>
        <v>No of cases | Supermarts/malls | Type | </v>
      </c>
      <c r="B4" s="50" t="str">
        <f t="shared" si="2"/>
        <v>Number of Households | Labour settlements in the region | </v>
      </c>
      <c r="C4" s="51" t="s">
        <v>85</v>
      </c>
      <c r="D4" s="29" t="s">
        <v>86</v>
      </c>
      <c r="E4" s="52" t="s">
        <v>95</v>
      </c>
      <c r="F4" s="53">
        <v>6.5</v>
      </c>
      <c r="G4" s="54"/>
      <c r="H4" s="56">
        <v>53841.54</v>
      </c>
      <c r="I4" s="54"/>
      <c r="J4" s="57">
        <f t="shared" si="3"/>
        <v>8283.313846</v>
      </c>
      <c r="K4" s="54"/>
      <c r="L4" s="58">
        <v>0.11</v>
      </c>
      <c r="M4" s="32"/>
      <c r="N4" s="53">
        <v>0.0</v>
      </c>
      <c r="O4" s="54"/>
      <c r="P4" s="53">
        <v>6.0</v>
      </c>
      <c r="Q4" s="54"/>
      <c r="R4" s="53">
        <v>2.0</v>
      </c>
      <c r="S4" s="54"/>
      <c r="T4" s="57">
        <v>1.0</v>
      </c>
      <c r="U4" s="54"/>
      <c r="V4" s="59" t="s">
        <v>96</v>
      </c>
      <c r="W4" s="54"/>
      <c r="X4" s="31">
        <f t="shared" si="4"/>
        <v>11965</v>
      </c>
      <c r="Y4" s="60" t="s">
        <v>89</v>
      </c>
      <c r="Z4" s="32">
        <f t="shared" si="5"/>
        <v>10399</v>
      </c>
      <c r="AA4" s="37">
        <v>0.8691</v>
      </c>
      <c r="AB4" s="32">
        <f t="shared" si="6"/>
        <v>8056</v>
      </c>
      <c r="AC4" s="38">
        <v>0.6733</v>
      </c>
      <c r="AD4" s="32">
        <f t="shared" si="7"/>
        <v>8056</v>
      </c>
      <c r="AE4" s="54"/>
      <c r="AF4" s="32">
        <f t="shared" si="8"/>
        <v>3926</v>
      </c>
      <c r="AG4" s="37">
        <v>0.3281</v>
      </c>
      <c r="AH4" s="39">
        <f t="shared" si="9"/>
        <v>35.10300783</v>
      </c>
      <c r="AI4" s="54"/>
      <c r="AJ4" s="40">
        <f>(271387*SUM($H$3:$H$200)*Sheet7!D4)/(100*H4*10)</f>
        <v>69711.09955</v>
      </c>
      <c r="AK4" s="54"/>
      <c r="AL4" s="41">
        <f>ROUND(IF( V4 = "Rural",  Sheet7!E4/100,(Sheet7!E4 + 10)/100 )*H4, 0)</f>
        <v>23253</v>
      </c>
      <c r="AM4" s="54"/>
      <c r="AN4" s="31">
        <v>0.16</v>
      </c>
      <c r="AO4" s="54"/>
      <c r="AP4" s="53">
        <v>0.92</v>
      </c>
      <c r="AQ4" s="42"/>
      <c r="AR4" s="43">
        <v>0.0395</v>
      </c>
      <c r="AS4" s="31"/>
      <c r="AT4" s="44">
        <f t="shared" si="10"/>
        <v>0.7105575326</v>
      </c>
      <c r="AU4" s="45" t="s">
        <v>90</v>
      </c>
      <c r="AV4" s="64">
        <v>1.130976</v>
      </c>
      <c r="AW4" s="59" t="s">
        <v>91</v>
      </c>
      <c r="AX4" s="54">
        <v>189.0</v>
      </c>
      <c r="AY4" s="54"/>
      <c r="AZ4" s="66">
        <v>24.0</v>
      </c>
      <c r="BA4" s="54"/>
      <c r="BB4" s="67">
        <v>7.0</v>
      </c>
      <c r="BC4" s="54"/>
      <c r="BD4" s="31">
        <v>0.19</v>
      </c>
      <c r="BE4" s="54"/>
      <c r="BF4" s="31">
        <v>0.3</v>
      </c>
      <c r="BG4" s="54"/>
      <c r="BH4" s="31">
        <v>0.11</v>
      </c>
      <c r="BI4" s="54"/>
      <c r="BJ4" s="59">
        <v>0.742</v>
      </c>
      <c r="BK4" s="31"/>
      <c r="BL4" s="31">
        <v>0.25</v>
      </c>
      <c r="BM4" s="54"/>
      <c r="BN4" s="54">
        <v>0.005410416028858872</v>
      </c>
      <c r="BO4" s="54">
        <v>0.08264359935114354</v>
      </c>
      <c r="BP4" s="54">
        <v>7.473118723780168E-5</v>
      </c>
      <c r="BQ4" s="54">
        <v>0.007180772961060976</v>
      </c>
      <c r="BR4" s="54">
        <v>0.03157570471235823</v>
      </c>
      <c r="BS4" s="54">
        <v>0.08070277301120762</v>
      </c>
      <c r="BT4" s="54">
        <v>0.031425454891654096</v>
      </c>
      <c r="BU4" s="54">
        <v>0.189824709023933</v>
      </c>
      <c r="BV4" s="54">
        <v>0.00479450607068247</v>
      </c>
    </row>
    <row r="5" ht="23.25" customHeight="1">
      <c r="A5" s="49" t="str">
        <f t="shared" si="1"/>
        <v>No of cases | Supermarts/malls | Type | </v>
      </c>
      <c r="B5" s="50" t="str">
        <f t="shared" si="2"/>
        <v>Number of Households | Labour settlements in the region | </v>
      </c>
      <c r="C5" s="51" t="s">
        <v>85</v>
      </c>
      <c r="D5" s="29" t="s">
        <v>86</v>
      </c>
      <c r="E5" s="52" t="s">
        <v>102</v>
      </c>
      <c r="F5" s="53">
        <v>8.8</v>
      </c>
      <c r="G5" s="54"/>
      <c r="H5" s="56">
        <v>85450.0</v>
      </c>
      <c r="I5" s="54"/>
      <c r="J5" s="57">
        <f t="shared" si="3"/>
        <v>9710.227273</v>
      </c>
      <c r="K5" s="54"/>
      <c r="L5" s="58">
        <v>0.11</v>
      </c>
      <c r="M5" s="32"/>
      <c r="N5" s="53">
        <v>0.0</v>
      </c>
      <c r="O5" s="54"/>
      <c r="P5" s="53">
        <v>7.0</v>
      </c>
      <c r="Q5" s="54"/>
      <c r="R5" s="53">
        <v>3.0</v>
      </c>
      <c r="S5" s="54"/>
      <c r="T5" s="57">
        <v>1.0</v>
      </c>
      <c r="U5" s="54"/>
      <c r="V5" s="59" t="s">
        <v>96</v>
      </c>
      <c r="W5" s="54"/>
      <c r="X5" s="31">
        <f t="shared" si="4"/>
        <v>18989</v>
      </c>
      <c r="Y5" s="60" t="s">
        <v>89</v>
      </c>
      <c r="Z5" s="32">
        <f t="shared" si="5"/>
        <v>16503</v>
      </c>
      <c r="AA5" s="37">
        <v>0.8691</v>
      </c>
      <c r="AB5" s="32">
        <f t="shared" si="6"/>
        <v>12785</v>
      </c>
      <c r="AC5" s="38">
        <v>0.6733</v>
      </c>
      <c r="AD5" s="32">
        <f t="shared" si="7"/>
        <v>12785</v>
      </c>
      <c r="AE5" s="54"/>
      <c r="AF5" s="32">
        <f t="shared" si="8"/>
        <v>6230</v>
      </c>
      <c r="AG5" s="37">
        <v>0.3281</v>
      </c>
      <c r="AH5" s="39">
        <f t="shared" si="9"/>
        <v>29.84201287</v>
      </c>
      <c r="AI5" s="54"/>
      <c r="AJ5" s="40">
        <f>(271387*SUM($H$3:$H$200)*Sheet7!D5)/(100*H5*10)</f>
        <v>43924.55184</v>
      </c>
      <c r="AK5" s="54"/>
      <c r="AL5" s="41">
        <f>ROUND(IF( V5 = "Rural",  Sheet7!E5/100,(Sheet7!E5 + 10)/100 )*H5, 0)</f>
        <v>36924</v>
      </c>
      <c r="AM5" s="54"/>
      <c r="AN5" s="31">
        <v>0.16</v>
      </c>
      <c r="AO5" s="54"/>
      <c r="AP5" s="53">
        <v>0.887</v>
      </c>
      <c r="AQ5" s="42"/>
      <c r="AR5" s="43">
        <v>0.0395</v>
      </c>
      <c r="AS5" s="31"/>
      <c r="AT5" s="44">
        <f t="shared" si="10"/>
        <v>0.7105575326</v>
      </c>
      <c r="AU5" s="45" t="s">
        <v>90</v>
      </c>
      <c r="AV5" s="64">
        <v>1.130976</v>
      </c>
      <c r="AW5" s="59" t="s">
        <v>91</v>
      </c>
      <c r="AX5" s="54">
        <v>255.0</v>
      </c>
      <c r="AY5" s="54"/>
      <c r="AZ5" s="66">
        <v>38.0</v>
      </c>
      <c r="BA5" s="54"/>
      <c r="BB5" s="67">
        <v>11.0</v>
      </c>
      <c r="BC5" s="54"/>
      <c r="BD5" s="31">
        <v>0.19</v>
      </c>
      <c r="BE5" s="54"/>
      <c r="BF5" s="31">
        <v>0.3</v>
      </c>
      <c r="BG5" s="54"/>
      <c r="BH5" s="31">
        <v>0.11</v>
      </c>
      <c r="BI5" s="54"/>
      <c r="BJ5" s="59">
        <v>0.804</v>
      </c>
      <c r="BK5" s="31"/>
      <c r="BL5" s="31">
        <v>0.25</v>
      </c>
      <c r="BM5" s="54"/>
      <c r="BN5" s="54">
        <v>0.008586679535280578</v>
      </c>
      <c r="BO5" s="54">
        <v>0.13116072765666092</v>
      </c>
      <c r="BP5" s="54">
        <v>1.1860321880596567E-4</v>
      </c>
      <c r="BQ5" s="54">
        <v>0.011396350281263509</v>
      </c>
      <c r="BR5" s="54">
        <v>0.050112681911977465</v>
      </c>
      <c r="BS5" s="54">
        <v>0.12808051095506726</v>
      </c>
      <c r="BT5" s="54">
        <v>0.04987422574636316</v>
      </c>
      <c r="BU5" s="54">
        <v>0.30126406834007863</v>
      </c>
      <c r="BV5" s="54">
        <v>0.007609190668391302</v>
      </c>
    </row>
    <row r="6" ht="18.0" customHeight="1">
      <c r="A6" s="49" t="str">
        <f t="shared" si="1"/>
        <v>No of cases | Type | </v>
      </c>
      <c r="B6" s="50" t="str">
        <f t="shared" si="2"/>
        <v>Number of Households | Labour settlements in the region | </v>
      </c>
      <c r="C6" s="51" t="s">
        <v>85</v>
      </c>
      <c r="D6" s="29" t="s">
        <v>86</v>
      </c>
      <c r="E6" s="52" t="s">
        <v>108</v>
      </c>
      <c r="F6" s="53">
        <v>4.6</v>
      </c>
      <c r="G6" s="54"/>
      <c r="H6" s="56">
        <v>61761.41</v>
      </c>
      <c r="I6" s="54"/>
      <c r="J6" s="57">
        <f t="shared" si="3"/>
        <v>13426.39348</v>
      </c>
      <c r="K6" s="54"/>
      <c r="L6" s="58">
        <v>0.15</v>
      </c>
      <c r="M6" s="32"/>
      <c r="N6" s="53">
        <v>0.0</v>
      </c>
      <c r="O6" s="54"/>
      <c r="P6" s="53">
        <v>4.0</v>
      </c>
      <c r="Q6" s="54"/>
      <c r="R6" s="53">
        <v>2.0</v>
      </c>
      <c r="S6" s="54"/>
      <c r="T6" s="57">
        <v>2.0</v>
      </c>
      <c r="U6" s="54"/>
      <c r="V6" s="59" t="s">
        <v>96</v>
      </c>
      <c r="W6" s="54"/>
      <c r="X6" s="31">
        <f t="shared" si="4"/>
        <v>13725</v>
      </c>
      <c r="Y6" s="60" t="s">
        <v>89</v>
      </c>
      <c r="Z6" s="32">
        <f t="shared" si="5"/>
        <v>11928</v>
      </c>
      <c r="AA6" s="37">
        <v>0.8691</v>
      </c>
      <c r="AB6" s="32">
        <f t="shared" si="6"/>
        <v>9241</v>
      </c>
      <c r="AC6" s="38">
        <v>0.6733</v>
      </c>
      <c r="AD6" s="32">
        <f t="shared" si="7"/>
        <v>9241</v>
      </c>
      <c r="AE6" s="54"/>
      <c r="AF6" s="32">
        <f t="shared" si="8"/>
        <v>4503</v>
      </c>
      <c r="AG6" s="37">
        <v>0.3281</v>
      </c>
      <c r="AH6" s="39">
        <f t="shared" si="9"/>
        <v>21.53448245</v>
      </c>
      <c r="AI6" s="54"/>
      <c r="AJ6" s="40">
        <f>(271387*SUM($H$3:$H$200)*Sheet7!D6)/(100*H6*10)</f>
        <v>60771.81455</v>
      </c>
      <c r="AK6" s="54"/>
      <c r="AL6" s="41">
        <f>ROUND(IF( V6 = "Rural",  Sheet7!E6/100,(Sheet7!E6 + 10)/100 )*H6, 0)</f>
        <v>26674</v>
      </c>
      <c r="AM6" s="54"/>
      <c r="AN6" s="31">
        <v>0.16</v>
      </c>
      <c r="AO6" s="54"/>
      <c r="AP6" s="53">
        <v>0.926</v>
      </c>
      <c r="AQ6" s="42"/>
      <c r="AR6" s="43">
        <v>0.0395</v>
      </c>
      <c r="AS6" s="31"/>
      <c r="AT6" s="44">
        <f t="shared" si="10"/>
        <v>0.7105575326</v>
      </c>
      <c r="AU6" s="45" t="s">
        <v>90</v>
      </c>
      <c r="AV6" s="64">
        <v>1.130976</v>
      </c>
      <c r="AW6" s="59" t="s">
        <v>91</v>
      </c>
      <c r="AX6" s="54">
        <v>133.0</v>
      </c>
      <c r="AY6" s="54"/>
      <c r="AZ6" s="66">
        <v>27.0</v>
      </c>
      <c r="BA6" s="54"/>
      <c r="BB6" s="67">
        <v>8.0</v>
      </c>
      <c r="BC6" s="54"/>
      <c r="BD6" s="31">
        <v>0.19</v>
      </c>
      <c r="BE6" s="54"/>
      <c r="BF6" s="31">
        <v>0.3</v>
      </c>
      <c r="BG6" s="54"/>
      <c r="BH6" s="31">
        <v>0.11</v>
      </c>
      <c r="BI6" s="54"/>
      <c r="BJ6" s="59">
        <v>0.8</v>
      </c>
      <c r="BK6" s="31"/>
      <c r="BL6" s="31">
        <v>0.25</v>
      </c>
      <c r="BM6" s="54"/>
      <c r="BN6" s="54">
        <v>0.006206266065735206</v>
      </c>
      <c r="BO6" s="54">
        <v>0.0948001343089687</v>
      </c>
      <c r="BP6" s="54">
        <v>8.572383878285497E-5</v>
      </c>
      <c r="BQ6" s="54">
        <v>0.008237035251313411</v>
      </c>
      <c r="BR6" s="54">
        <v>0.036220361542015495</v>
      </c>
      <c r="BS6" s="54">
        <v>0.09257382036401873</v>
      </c>
      <c r="BT6" s="54">
        <v>0.0360480105881064</v>
      </c>
      <c r="BU6" s="54">
        <v>0.21774714620268715</v>
      </c>
      <c r="BV6" s="54">
        <v>0.0054997582754674</v>
      </c>
    </row>
    <row r="7" ht="18.75" customHeight="1">
      <c r="A7" s="49" t="str">
        <f t="shared" si="1"/>
        <v>No of cases | Supermarts/malls | Type | </v>
      </c>
      <c r="B7" s="50" t="str">
        <f t="shared" si="2"/>
        <v>Number of Households | Density of retail store | Labour settlements in the region | </v>
      </c>
      <c r="C7" s="51" t="s">
        <v>85</v>
      </c>
      <c r="D7" s="29" t="s">
        <v>86</v>
      </c>
      <c r="E7" s="52" t="s">
        <v>112</v>
      </c>
      <c r="F7" s="53">
        <v>24.0</v>
      </c>
      <c r="G7" s="54"/>
      <c r="H7" s="56">
        <v>76477.0</v>
      </c>
      <c r="I7" s="54"/>
      <c r="J7" s="57">
        <f t="shared" si="3"/>
        <v>3186.541667</v>
      </c>
      <c r="K7" s="54"/>
      <c r="L7" s="58">
        <v>0.12</v>
      </c>
      <c r="M7" s="32"/>
      <c r="N7" s="53">
        <v>0.0</v>
      </c>
      <c r="O7" s="54"/>
      <c r="P7" s="53">
        <v>14.0</v>
      </c>
      <c r="Q7" s="54"/>
      <c r="R7" s="53">
        <v>9.0</v>
      </c>
      <c r="S7" s="54"/>
      <c r="T7" s="57">
        <v>0.0</v>
      </c>
      <c r="U7" s="54"/>
      <c r="V7" s="59" t="s">
        <v>96</v>
      </c>
      <c r="W7" s="54"/>
      <c r="X7" s="31">
        <f t="shared" si="4"/>
        <v>16995</v>
      </c>
      <c r="Y7" s="60" t="s">
        <v>89</v>
      </c>
      <c r="Z7" s="32">
        <f t="shared" si="5"/>
        <v>14770</v>
      </c>
      <c r="AA7" s="37">
        <v>0.8691</v>
      </c>
      <c r="AB7" s="32">
        <f t="shared" si="6"/>
        <v>11443</v>
      </c>
      <c r="AC7" s="38">
        <v>0.6733</v>
      </c>
      <c r="AD7" s="32">
        <f t="shared" si="7"/>
        <v>11443</v>
      </c>
      <c r="AE7" s="54"/>
      <c r="AF7" s="32">
        <f t="shared" si="8"/>
        <v>5576</v>
      </c>
      <c r="AG7" s="37">
        <v>0.3281</v>
      </c>
      <c r="AH7" s="39">
        <f t="shared" si="9"/>
        <v>89.17713822</v>
      </c>
      <c r="AI7" s="54"/>
      <c r="AJ7" s="40">
        <f>(271387*SUM($H$3:$H$200)*Sheet7!D7)/(100*H7*10)</f>
        <v>49078.19285</v>
      </c>
      <c r="AK7" s="54"/>
      <c r="AL7" s="41">
        <f>ROUND(IF( V7 = "Rural",  Sheet7!E7/100,(Sheet7!E7 + 10)/100 )*H7, 0)</f>
        <v>33046</v>
      </c>
      <c r="AM7" s="54"/>
      <c r="AN7" s="31">
        <v>0.16</v>
      </c>
      <c r="AO7" s="54"/>
      <c r="AP7" s="53">
        <v>0.908</v>
      </c>
      <c r="AQ7" s="42"/>
      <c r="AR7" s="43">
        <v>0.0395</v>
      </c>
      <c r="AS7" s="31"/>
      <c r="AT7" s="44">
        <f t="shared" si="10"/>
        <v>0.7105575326</v>
      </c>
      <c r="AU7" s="45" t="s">
        <v>90</v>
      </c>
      <c r="AV7" s="64">
        <v>1.130976</v>
      </c>
      <c r="AW7" s="59" t="s">
        <v>91</v>
      </c>
      <c r="AX7" s="54">
        <v>682.0</v>
      </c>
      <c r="AY7" s="54"/>
      <c r="AZ7" s="66">
        <v>34.0</v>
      </c>
      <c r="BA7" s="54"/>
      <c r="BB7" s="67">
        <v>9.0</v>
      </c>
      <c r="BC7" s="54"/>
      <c r="BD7" s="31">
        <v>0.19</v>
      </c>
      <c r="BE7" s="54"/>
      <c r="BF7" s="31">
        <v>0.3</v>
      </c>
      <c r="BG7" s="54"/>
      <c r="BH7" s="31">
        <v>0.11</v>
      </c>
      <c r="BI7" s="54"/>
      <c r="BJ7" s="59">
        <v>0.728</v>
      </c>
      <c r="BK7" s="31"/>
      <c r="BL7" s="31">
        <v>0.25</v>
      </c>
      <c r="BM7" s="54"/>
      <c r="BN7" s="54">
        <v>0.007685002818252227</v>
      </c>
      <c r="BO7" s="54">
        <v>0.11738770004679296</v>
      </c>
      <c r="BP7" s="54">
        <v>1.0614883984346211E-4</v>
      </c>
      <c r="BQ7" s="54">
        <v>0.010199633475250899</v>
      </c>
      <c r="BR7" s="54">
        <v>0.04485041046907315</v>
      </c>
      <c r="BS7" s="54">
        <v>0.11463093313412145</v>
      </c>
      <c r="BT7" s="54">
        <v>0.044636994293793045</v>
      </c>
      <c r="BU7" s="54">
        <v>0.26962869695078046</v>
      </c>
      <c r="BV7" s="54">
        <v>0.0068101588618673095</v>
      </c>
    </row>
    <row r="8" ht="16.5" customHeight="1">
      <c r="A8" s="49" t="str">
        <f t="shared" si="1"/>
        <v>No of cases | Supermarts/malls | Type | </v>
      </c>
      <c r="B8" s="50" t="str">
        <f t="shared" si="2"/>
        <v>Number of Households | Labour settlements in the region | </v>
      </c>
      <c r="C8" s="51" t="s">
        <v>85</v>
      </c>
      <c r="D8" s="29" t="s">
        <v>86</v>
      </c>
      <c r="E8" s="52" t="s">
        <v>114</v>
      </c>
      <c r="F8" s="53">
        <v>10.0</v>
      </c>
      <c r="G8" s="54"/>
      <c r="H8" s="56">
        <v>105698.7</v>
      </c>
      <c r="I8" s="54"/>
      <c r="J8" s="57">
        <f t="shared" si="3"/>
        <v>10569.87</v>
      </c>
      <c r="K8" s="54"/>
      <c r="L8" s="58">
        <v>0.1</v>
      </c>
      <c r="M8" s="32"/>
      <c r="N8" s="53">
        <v>1.0</v>
      </c>
      <c r="O8" s="54"/>
      <c r="P8" s="53">
        <v>9.0</v>
      </c>
      <c r="Q8" s="54"/>
      <c r="R8" s="53">
        <v>4.0</v>
      </c>
      <c r="S8" s="54"/>
      <c r="T8" s="57">
        <v>1.0</v>
      </c>
      <c r="U8" s="54"/>
      <c r="V8" s="59" t="s">
        <v>96</v>
      </c>
      <c r="W8" s="54"/>
      <c r="X8" s="31">
        <f t="shared" si="4"/>
        <v>23489</v>
      </c>
      <c r="Y8" s="60" t="s">
        <v>89</v>
      </c>
      <c r="Z8" s="32">
        <f t="shared" si="5"/>
        <v>20414</v>
      </c>
      <c r="AA8" s="37">
        <v>0.8691</v>
      </c>
      <c r="AB8" s="32">
        <f t="shared" si="6"/>
        <v>15815</v>
      </c>
      <c r="AC8" s="38">
        <v>0.6733</v>
      </c>
      <c r="AD8" s="32">
        <f t="shared" si="7"/>
        <v>15815</v>
      </c>
      <c r="AE8" s="54"/>
      <c r="AF8" s="32">
        <f t="shared" si="8"/>
        <v>7707</v>
      </c>
      <c r="AG8" s="37">
        <v>0.3281</v>
      </c>
      <c r="AH8" s="39">
        <f t="shared" si="9"/>
        <v>27.43647746</v>
      </c>
      <c r="AI8" s="54"/>
      <c r="AJ8" s="40">
        <f>(271387*SUM($H$3:$H$200)*Sheet7!D8)/(100*H8*10)</f>
        <v>35509.92543</v>
      </c>
      <c r="AK8" s="54"/>
      <c r="AL8" s="41">
        <f>ROUND(IF( V8 = "Rural",  Sheet7!E8/100,(Sheet7!E8 + 10)/100 )*H8, 0)</f>
        <v>45649</v>
      </c>
      <c r="AM8" s="54"/>
      <c r="AN8" s="31">
        <v>0.16</v>
      </c>
      <c r="AO8" s="54"/>
      <c r="AP8" s="53">
        <v>0.907</v>
      </c>
      <c r="AQ8" s="42"/>
      <c r="AR8" s="43">
        <v>0.0395</v>
      </c>
      <c r="AS8" s="31"/>
      <c r="AT8" s="44">
        <f t="shared" si="10"/>
        <v>0.7105575326</v>
      </c>
      <c r="AU8" s="45" t="s">
        <v>90</v>
      </c>
      <c r="AV8" s="64">
        <v>1.130976</v>
      </c>
      <c r="AW8" s="59" t="s">
        <v>91</v>
      </c>
      <c r="AX8" s="54">
        <v>290.0</v>
      </c>
      <c r="AY8" s="54"/>
      <c r="AZ8" s="66">
        <v>47.0</v>
      </c>
      <c r="BA8" s="54"/>
      <c r="BB8" s="67">
        <v>13.0</v>
      </c>
      <c r="BC8" s="54"/>
      <c r="BD8" s="31">
        <v>0.19</v>
      </c>
      <c r="BE8" s="54"/>
      <c r="BF8" s="31">
        <v>0.3</v>
      </c>
      <c r="BG8" s="54"/>
      <c r="BH8" s="31">
        <v>0.11</v>
      </c>
      <c r="BI8" s="54"/>
      <c r="BJ8" s="59">
        <v>0.742</v>
      </c>
      <c r="BK8" s="31"/>
      <c r="BL8" s="31">
        <v>0.25</v>
      </c>
      <c r="BM8" s="54"/>
      <c r="BN8" s="54">
        <v>0.010621426146234772</v>
      </c>
      <c r="BO8" s="54">
        <v>0.16224129203467652</v>
      </c>
      <c r="BP8" s="54">
        <v>1.4670808711066266E-4</v>
      </c>
      <c r="BQ8" s="54">
        <v>0.014096891860435192</v>
      </c>
      <c r="BR8" s="54">
        <v>0.06198765747933918</v>
      </c>
      <c r="BS8" s="54">
        <v>0.15843117031347417</v>
      </c>
      <c r="BT8" s="54">
        <v>0.06169269543472342</v>
      </c>
      <c r="BU8" s="54">
        <v>0.37265325196322374</v>
      </c>
      <c r="BV8" s="54">
        <v>0.00941230616385128</v>
      </c>
    </row>
    <row r="9" ht="18.0" customHeight="1">
      <c r="A9" s="49" t="str">
        <f t="shared" si="1"/>
        <v>No of cases | Supermarts/malls | Type | </v>
      </c>
      <c r="B9" s="50" t="str">
        <f t="shared" si="2"/>
        <v>Number of Households | Labour settlements in the region | </v>
      </c>
      <c r="C9" s="51" t="s">
        <v>85</v>
      </c>
      <c r="D9" s="29" t="s">
        <v>86</v>
      </c>
      <c r="E9" s="52" t="s">
        <v>116</v>
      </c>
      <c r="F9" s="53">
        <v>10.0</v>
      </c>
      <c r="G9" s="54"/>
      <c r="H9" s="56">
        <v>106066.0</v>
      </c>
      <c r="I9" s="54"/>
      <c r="J9" s="57">
        <f t="shared" si="3"/>
        <v>10606.6</v>
      </c>
      <c r="K9" s="54"/>
      <c r="L9" s="58">
        <v>0.09</v>
      </c>
      <c r="M9" s="32"/>
      <c r="N9" s="53">
        <v>1.0</v>
      </c>
      <c r="O9" s="54"/>
      <c r="P9" s="53">
        <v>8.0</v>
      </c>
      <c r="Q9" s="54"/>
      <c r="R9" s="53">
        <v>4.0</v>
      </c>
      <c r="S9" s="54"/>
      <c r="T9" s="57">
        <v>1.0</v>
      </c>
      <c r="U9" s="54"/>
      <c r="V9" s="59" t="s">
        <v>96</v>
      </c>
      <c r="W9" s="54"/>
      <c r="X9" s="31">
        <f t="shared" si="4"/>
        <v>23570</v>
      </c>
      <c r="Y9" s="60" t="s">
        <v>89</v>
      </c>
      <c r="Z9" s="32">
        <f t="shared" si="5"/>
        <v>20485</v>
      </c>
      <c r="AA9" s="37">
        <v>0.8691</v>
      </c>
      <c r="AB9" s="32">
        <f t="shared" si="6"/>
        <v>15870</v>
      </c>
      <c r="AC9" s="38">
        <v>0.6733</v>
      </c>
      <c r="AD9" s="32">
        <f t="shared" si="7"/>
        <v>15870</v>
      </c>
      <c r="AE9" s="54"/>
      <c r="AF9" s="32">
        <f t="shared" si="8"/>
        <v>7733</v>
      </c>
      <c r="AG9" s="37">
        <v>0.3281</v>
      </c>
      <c r="AH9" s="39">
        <f t="shared" si="9"/>
        <v>27.34146663</v>
      </c>
      <c r="AI9" s="54"/>
      <c r="AJ9" s="40">
        <f>(271387*SUM($H$3:$H$200)*Sheet7!D9)/(100*H9*10)</f>
        <v>35386.95675</v>
      </c>
      <c r="AK9" s="54"/>
      <c r="AL9" s="41">
        <f>ROUND(IF( V9 = "Rural",  Sheet7!E9/100,(Sheet7!E9 + 10)/100 )*H9, 0)</f>
        <v>45832</v>
      </c>
      <c r="AM9" s="54"/>
      <c r="AN9" s="31">
        <v>0.16</v>
      </c>
      <c r="AO9" s="54"/>
      <c r="AP9" s="53">
        <v>0.903</v>
      </c>
      <c r="AQ9" s="42"/>
      <c r="AR9" s="43">
        <v>0.0395</v>
      </c>
      <c r="AS9" s="31"/>
      <c r="AT9" s="44">
        <f t="shared" si="10"/>
        <v>0.7105575326</v>
      </c>
      <c r="AU9" s="45" t="s">
        <v>90</v>
      </c>
      <c r="AV9" s="64">
        <v>1.130976</v>
      </c>
      <c r="AW9" s="59" t="s">
        <v>91</v>
      </c>
      <c r="AX9" s="54">
        <v>290.0</v>
      </c>
      <c r="AY9" s="54"/>
      <c r="AZ9" s="66">
        <v>47.0</v>
      </c>
      <c r="BA9" s="54"/>
      <c r="BB9" s="67">
        <v>13.0</v>
      </c>
      <c r="BC9" s="54"/>
      <c r="BD9" s="31">
        <v>0.19</v>
      </c>
      <c r="BE9" s="54"/>
      <c r="BF9" s="31">
        <v>0.3</v>
      </c>
      <c r="BG9" s="54"/>
      <c r="BH9" s="31">
        <v>0.11</v>
      </c>
      <c r="BI9" s="54"/>
      <c r="BJ9" s="59">
        <v>0.7929999999999999</v>
      </c>
      <c r="BK9" s="31"/>
      <c r="BL9" s="31">
        <v>0.25</v>
      </c>
      <c r="BM9" s="54"/>
      <c r="BN9" s="54">
        <v>0.010658335302388178</v>
      </c>
      <c r="BO9" s="54">
        <v>0.16280507594653482</v>
      </c>
      <c r="BP9" s="54">
        <v>1.472178935737104E-4</v>
      </c>
      <c r="BQ9" s="54">
        <v>0.014145878161878237</v>
      </c>
      <c r="BR9" s="54">
        <v>0.06220306283997428</v>
      </c>
      <c r="BS9" s="54">
        <v>0.15898171415986148</v>
      </c>
      <c r="BT9" s="54">
        <v>0.061907075810576424</v>
      </c>
      <c r="BU9" s="54">
        <v>0.3739482114986399</v>
      </c>
      <c r="BV9" s="54">
        <v>0.009445013662183638</v>
      </c>
    </row>
    <row r="10" ht="16.5" customHeight="1">
      <c r="A10" s="49" t="str">
        <f t="shared" si="1"/>
        <v>No of cases | Hospitals | Type | </v>
      </c>
      <c r="B10" s="50" t="str">
        <f t="shared" si="2"/>
        <v>Number of Households | Labour settlements in the region | </v>
      </c>
      <c r="C10" s="51" t="s">
        <v>85</v>
      </c>
      <c r="D10" s="29" t="s">
        <v>86</v>
      </c>
      <c r="E10" s="52" t="s">
        <v>127</v>
      </c>
      <c r="F10" s="53">
        <v>3.8</v>
      </c>
      <c r="G10" s="54"/>
      <c r="H10" s="56">
        <v>69940.17</v>
      </c>
      <c r="I10" s="54"/>
      <c r="J10" s="57">
        <f t="shared" si="3"/>
        <v>18405.30789</v>
      </c>
      <c r="K10" s="54"/>
      <c r="L10" s="58">
        <v>0.1</v>
      </c>
      <c r="M10" s="32"/>
      <c r="N10" s="53">
        <v>0.0</v>
      </c>
      <c r="O10" s="54"/>
      <c r="P10" s="53">
        <v>3.0</v>
      </c>
      <c r="Q10" s="54"/>
      <c r="R10" s="53">
        <v>1.0</v>
      </c>
      <c r="S10" s="54"/>
      <c r="T10" s="57">
        <v>2.0</v>
      </c>
      <c r="U10" s="54"/>
      <c r="V10" s="59" t="s">
        <v>96</v>
      </c>
      <c r="W10" s="54"/>
      <c r="X10" s="31">
        <f t="shared" si="4"/>
        <v>15542</v>
      </c>
      <c r="Y10" s="60" t="s">
        <v>89</v>
      </c>
      <c r="Z10" s="32">
        <f t="shared" si="5"/>
        <v>13508</v>
      </c>
      <c r="AA10" s="37">
        <v>0.8691</v>
      </c>
      <c r="AB10" s="32">
        <f t="shared" si="6"/>
        <v>10464</v>
      </c>
      <c r="AC10" s="38">
        <v>0.6733</v>
      </c>
      <c r="AD10" s="32">
        <f t="shared" si="7"/>
        <v>10464</v>
      </c>
      <c r="AE10" s="54"/>
      <c r="AF10" s="32">
        <f t="shared" si="8"/>
        <v>5099</v>
      </c>
      <c r="AG10" s="37">
        <v>0.3281</v>
      </c>
      <c r="AH10" s="39">
        <f t="shared" si="9"/>
        <v>15.72772843</v>
      </c>
      <c r="AI10" s="54"/>
      <c r="AJ10" s="40">
        <f>(271387*SUM($H$3:$H$200)*Sheet7!D10)/(100*H10*10)</f>
        <v>53665.19633</v>
      </c>
      <c r="AK10" s="54"/>
      <c r="AL10" s="41">
        <f>ROUND(IF( V10 = "Rural",  Sheet7!E10/100,(Sheet7!E10 + 10)/100 )*H10, 0)</f>
        <v>30206</v>
      </c>
      <c r="AM10" s="54"/>
      <c r="AN10" s="31">
        <v>0.16</v>
      </c>
      <c r="AO10" s="54"/>
      <c r="AP10" s="53">
        <v>0.905</v>
      </c>
      <c r="AQ10" s="42"/>
      <c r="AR10" s="43">
        <v>0.0395</v>
      </c>
      <c r="AS10" s="31"/>
      <c r="AT10" s="44">
        <f t="shared" si="10"/>
        <v>0.7105575326</v>
      </c>
      <c r="AU10" s="45" t="s">
        <v>90</v>
      </c>
      <c r="AV10" s="64">
        <v>1.130976</v>
      </c>
      <c r="AW10" s="59" t="s">
        <v>91</v>
      </c>
      <c r="AX10" s="54">
        <v>110.0</v>
      </c>
      <c r="AY10" s="54"/>
      <c r="AZ10" s="66">
        <v>31.0</v>
      </c>
      <c r="BA10" s="54"/>
      <c r="BB10" s="67">
        <v>9.0</v>
      </c>
      <c r="BC10" s="54"/>
      <c r="BD10" s="31">
        <v>0.19</v>
      </c>
      <c r="BE10" s="54"/>
      <c r="BF10" s="31">
        <v>0.3</v>
      </c>
      <c r="BG10" s="54"/>
      <c r="BH10" s="31">
        <v>0.11</v>
      </c>
      <c r="BI10" s="54"/>
      <c r="BJ10" s="59">
        <v>0.7759999999999999</v>
      </c>
      <c r="BK10" s="31"/>
      <c r="BL10" s="31">
        <v>0.25</v>
      </c>
      <c r="BM10" s="54"/>
      <c r="BN10" s="54">
        <v>0.007028131380140955</v>
      </c>
      <c r="BO10" s="54">
        <v>0.10735405020047474</v>
      </c>
      <c r="BP10" s="54">
        <v>9.707582546327017E-5</v>
      </c>
      <c r="BQ10" s="54">
        <v>0.009327825348755033</v>
      </c>
      <c r="BR10" s="54">
        <v>0.04101684601614545</v>
      </c>
      <c r="BS10" s="54">
        <v>0.10483291644100956</v>
      </c>
      <c r="BT10" s="54">
        <v>0.04082167147242852</v>
      </c>
      <c r="BU10" s="54">
        <v>0.24658233065648583</v>
      </c>
      <c r="BV10" s="54">
        <v>0.006228064235338809</v>
      </c>
    </row>
    <row r="11" ht="32.25" customHeight="1">
      <c r="A11" s="49" t="str">
        <f t="shared" si="1"/>
        <v>No of cases | Supermarts/malls | Type | </v>
      </c>
      <c r="B11" s="50" t="str">
        <f t="shared" si="2"/>
        <v>Number of Households | Labour settlements in the region | </v>
      </c>
      <c r="C11" s="51" t="s">
        <v>85</v>
      </c>
      <c r="D11" s="29" t="s">
        <v>86</v>
      </c>
      <c r="E11" s="52" t="s">
        <v>128</v>
      </c>
      <c r="F11" s="53">
        <v>9.9</v>
      </c>
      <c r="G11" s="54"/>
      <c r="H11" s="56">
        <v>84077.0</v>
      </c>
      <c r="I11" s="54"/>
      <c r="J11" s="57">
        <f t="shared" si="3"/>
        <v>8492.626263</v>
      </c>
      <c r="K11" s="54"/>
      <c r="L11" s="58">
        <v>0.09</v>
      </c>
      <c r="M11" s="32"/>
      <c r="N11" s="53">
        <v>0.0</v>
      </c>
      <c r="O11" s="54"/>
      <c r="P11" s="53">
        <v>2.0</v>
      </c>
      <c r="Q11" s="54"/>
      <c r="R11" s="53">
        <v>4.0</v>
      </c>
      <c r="S11" s="54"/>
      <c r="T11" s="57">
        <v>1.0</v>
      </c>
      <c r="U11" s="54"/>
      <c r="V11" s="59" t="s">
        <v>96</v>
      </c>
      <c r="W11" s="54"/>
      <c r="X11" s="31">
        <f t="shared" si="4"/>
        <v>18684</v>
      </c>
      <c r="Y11" s="60" t="s">
        <v>89</v>
      </c>
      <c r="Z11" s="32">
        <f t="shared" si="5"/>
        <v>16238</v>
      </c>
      <c r="AA11" s="37">
        <v>0.8691</v>
      </c>
      <c r="AB11" s="32">
        <f t="shared" si="6"/>
        <v>12580</v>
      </c>
      <c r="AC11" s="38">
        <v>0.6733</v>
      </c>
      <c r="AD11" s="32">
        <f t="shared" si="7"/>
        <v>12580</v>
      </c>
      <c r="AE11" s="54"/>
      <c r="AF11" s="32">
        <f t="shared" si="8"/>
        <v>6130</v>
      </c>
      <c r="AG11" s="37">
        <v>0.3281</v>
      </c>
      <c r="AH11" s="39">
        <f t="shared" si="9"/>
        <v>34.13537591</v>
      </c>
      <c r="AI11" s="54"/>
      <c r="AJ11" s="40">
        <f>(271387*SUM($H$3:$H$200)*Sheet7!D11)/(100*H11*10)</f>
        <v>44641.85157</v>
      </c>
      <c r="AK11" s="54"/>
      <c r="AL11" s="41">
        <f>ROUND(IF( V11 = "Rural",  Sheet7!E11/100,(Sheet7!E11 + 10)/100 )*H11, 0)</f>
        <v>36330</v>
      </c>
      <c r="AM11" s="54"/>
      <c r="AN11" s="31">
        <v>0.16</v>
      </c>
      <c r="AO11" s="54"/>
      <c r="AP11" s="53">
        <v>0.947</v>
      </c>
      <c r="AQ11" s="42"/>
      <c r="AR11" s="43">
        <v>0.0395</v>
      </c>
      <c r="AS11" s="31"/>
      <c r="AT11" s="44">
        <f t="shared" si="10"/>
        <v>0.7105575326</v>
      </c>
      <c r="AU11" s="45" t="s">
        <v>90</v>
      </c>
      <c r="AV11" s="64">
        <v>1.130976</v>
      </c>
      <c r="AW11" s="59" t="s">
        <v>91</v>
      </c>
      <c r="AX11" s="54">
        <v>287.0</v>
      </c>
      <c r="AY11" s="54"/>
      <c r="AZ11" s="66">
        <v>37.0</v>
      </c>
      <c r="BA11" s="54"/>
      <c r="BB11" s="67">
        <v>10.0</v>
      </c>
      <c r="BC11" s="54"/>
      <c r="BD11" s="31">
        <v>0.19</v>
      </c>
      <c r="BE11" s="54"/>
      <c r="BF11" s="31">
        <v>0.3</v>
      </c>
      <c r="BG11" s="54"/>
      <c r="BH11" s="31">
        <v>0.11</v>
      </c>
      <c r="BI11" s="54"/>
      <c r="BJ11" s="59">
        <v>0.825</v>
      </c>
      <c r="BK11" s="31"/>
      <c r="BL11" s="31">
        <v>0.25</v>
      </c>
      <c r="BM11" s="54"/>
      <c r="BN11" s="54">
        <v>0.008448709833678</v>
      </c>
      <c r="BO11" s="54">
        <v>0.1290532533550507</v>
      </c>
      <c r="BP11" s="54">
        <v>1.1669751699882008E-4</v>
      </c>
      <c r="BQ11" s="54">
        <v>0.01121323513865175</v>
      </c>
      <c r="BR11" s="54">
        <v>0.049307477555451486</v>
      </c>
      <c r="BS11" s="54">
        <v>0.12602252919331994</v>
      </c>
      <c r="BT11" s="54">
        <v>0.04907285287392599</v>
      </c>
      <c r="BU11" s="54">
        <v>0.2964233946615423</v>
      </c>
      <c r="BV11" s="54">
        <v>0.0074869271366452385</v>
      </c>
    </row>
    <row r="12">
      <c r="A12" s="50"/>
      <c r="B12" s="50"/>
      <c r="C12" s="51" t="s">
        <v>85</v>
      </c>
      <c r="D12" s="29" t="s">
        <v>86</v>
      </c>
      <c r="E12" s="52" t="s">
        <v>129</v>
      </c>
      <c r="F12" s="53">
        <v>4.2</v>
      </c>
      <c r="G12" s="54"/>
      <c r="H12" s="56">
        <v>53538.52</v>
      </c>
      <c r="I12" s="54"/>
      <c r="J12" s="57">
        <f t="shared" si="3"/>
        <v>12747.26667</v>
      </c>
      <c r="K12" s="54"/>
      <c r="L12" s="58">
        <v>0.1</v>
      </c>
      <c r="M12" s="32"/>
      <c r="N12" s="53">
        <v>0.0</v>
      </c>
      <c r="O12" s="54"/>
      <c r="P12" s="53">
        <v>1.0</v>
      </c>
      <c r="Q12" s="54"/>
      <c r="R12" s="53">
        <v>2.0</v>
      </c>
      <c r="S12" s="54"/>
      <c r="T12" s="57">
        <v>2.0</v>
      </c>
      <c r="U12" s="54"/>
      <c r="V12" s="59" t="s">
        <v>96</v>
      </c>
      <c r="W12" s="54"/>
      <c r="X12" s="31">
        <f t="shared" si="4"/>
        <v>11897</v>
      </c>
      <c r="Y12" s="60" t="s">
        <v>89</v>
      </c>
      <c r="Z12" s="32">
        <f t="shared" si="5"/>
        <v>10340</v>
      </c>
      <c r="AA12" s="37">
        <v>0.8691</v>
      </c>
      <c r="AB12" s="32">
        <f t="shared" si="6"/>
        <v>8010</v>
      </c>
      <c r="AC12" s="38">
        <v>0.6733</v>
      </c>
      <c r="AD12" s="32">
        <f t="shared" si="7"/>
        <v>8010</v>
      </c>
      <c r="AE12" s="54"/>
      <c r="AF12" s="32">
        <f t="shared" si="8"/>
        <v>3903</v>
      </c>
      <c r="AG12" s="37">
        <v>0.3281</v>
      </c>
      <c r="AH12" s="39">
        <f t="shared" si="9"/>
        <v>22.78733144</v>
      </c>
      <c r="AI12" s="54"/>
      <c r="AJ12" s="40">
        <f>(271387*SUM($H$3:$H$200)*Sheet7!D12)/(100*H12*10)</f>
        <v>70105.65392</v>
      </c>
      <c r="AK12" s="54"/>
      <c r="AL12" s="41">
        <f>ROUND(IF( V12 = "Rural",  Sheet7!E12/100,(Sheet7!E12 + 10)/100 )*H12, 0)</f>
        <v>23122</v>
      </c>
      <c r="AM12" s="54"/>
      <c r="AN12" s="31">
        <v>0.16</v>
      </c>
      <c r="AO12" s="54"/>
      <c r="AP12" s="53">
        <v>0.813</v>
      </c>
      <c r="AQ12" s="42"/>
      <c r="AR12" s="43">
        <v>0.0395</v>
      </c>
      <c r="AS12" s="31"/>
      <c r="AT12" s="44">
        <f t="shared" si="10"/>
        <v>0.7105575326</v>
      </c>
      <c r="AU12" s="45" t="s">
        <v>90</v>
      </c>
      <c r="AV12" s="64">
        <v>1.130976</v>
      </c>
      <c r="AW12" s="59" t="s">
        <v>91</v>
      </c>
      <c r="AX12" s="54">
        <v>122.0</v>
      </c>
      <c r="AY12" s="54"/>
      <c r="AZ12" s="66">
        <v>24.0</v>
      </c>
      <c r="BA12" s="54"/>
      <c r="BB12" s="67">
        <v>7.0</v>
      </c>
      <c r="BC12" s="54"/>
      <c r="BD12" s="31">
        <v>0.19</v>
      </c>
      <c r="BE12" s="54"/>
      <c r="BF12" s="31">
        <v>0.3</v>
      </c>
      <c r="BG12" s="54"/>
      <c r="BH12" s="31">
        <v>0.11</v>
      </c>
      <c r="BI12" s="54"/>
      <c r="BJ12" s="59">
        <v>0.847</v>
      </c>
      <c r="BK12" s="31"/>
      <c r="BL12" s="31">
        <v>0.25</v>
      </c>
      <c r="BM12" s="54"/>
      <c r="BN12" s="54">
        <v>0.005379966226251725</v>
      </c>
      <c r="BO12" s="54">
        <v>0.0821784814612135</v>
      </c>
      <c r="BP12" s="54">
        <v>7.431060037574685E-5</v>
      </c>
      <c r="BQ12" s="54">
        <v>0.007140359595792065</v>
      </c>
      <c r="BR12" s="54">
        <v>0.031397996755974766</v>
      </c>
      <c r="BS12" s="54">
        <v>0.08024857808517363</v>
      </c>
      <c r="BT12" s="54">
        <v>0.031248592540739365</v>
      </c>
      <c r="BU12" s="54">
        <v>0.18875637622125996</v>
      </c>
      <c r="BV12" s="54">
        <v>0.004767522607179416</v>
      </c>
    </row>
    <row r="13">
      <c r="A13" s="50"/>
      <c r="B13" s="50"/>
      <c r="C13" s="51" t="s">
        <v>85</v>
      </c>
      <c r="D13" s="29" t="s">
        <v>86</v>
      </c>
      <c r="E13" s="52" t="s">
        <v>130</v>
      </c>
      <c r="F13" s="53">
        <v>7.1</v>
      </c>
      <c r="G13" s="54"/>
      <c r="H13" s="56">
        <v>54578.0</v>
      </c>
      <c r="I13" s="54"/>
      <c r="J13" s="57">
        <f t="shared" si="3"/>
        <v>7687.042254</v>
      </c>
      <c r="K13" s="54"/>
      <c r="L13" s="58">
        <v>0.28</v>
      </c>
      <c r="M13" s="32"/>
      <c r="N13" s="53">
        <v>0.0</v>
      </c>
      <c r="O13" s="54"/>
      <c r="P13" s="53">
        <v>7.0</v>
      </c>
      <c r="Q13" s="54"/>
      <c r="R13" s="53">
        <v>3.0</v>
      </c>
      <c r="S13" s="54"/>
      <c r="T13" s="57">
        <v>1.0</v>
      </c>
      <c r="U13" s="54"/>
      <c r="V13" s="59" t="s">
        <v>96</v>
      </c>
      <c r="W13" s="54"/>
      <c r="X13" s="31">
        <f t="shared" si="4"/>
        <v>12128</v>
      </c>
      <c r="Y13" s="60" t="s">
        <v>89</v>
      </c>
      <c r="Z13" s="32">
        <f t="shared" si="5"/>
        <v>10540</v>
      </c>
      <c r="AA13" s="37">
        <v>0.8691</v>
      </c>
      <c r="AB13" s="32">
        <f t="shared" si="6"/>
        <v>8166</v>
      </c>
      <c r="AC13" s="38">
        <v>0.6733</v>
      </c>
      <c r="AD13" s="32">
        <f t="shared" si="7"/>
        <v>8166</v>
      </c>
      <c r="AE13" s="54"/>
      <c r="AF13" s="32">
        <f t="shared" si="8"/>
        <v>3979</v>
      </c>
      <c r="AG13" s="37">
        <v>0.3281</v>
      </c>
      <c r="AH13" s="39">
        <f t="shared" si="9"/>
        <v>37.74414599</v>
      </c>
      <c r="AI13" s="54"/>
      <c r="AJ13" s="40">
        <f>(271387*SUM($H$3:$H$200)*Sheet7!D13)/(100*H13*10)</f>
        <v>68770.43781</v>
      </c>
      <c r="AK13" s="54"/>
      <c r="AL13" s="41">
        <f>ROUND(IF( V13 = "Rural",  Sheet7!E13/100,(Sheet7!E13 + 10)/100 )*H13, 0)</f>
        <v>23584</v>
      </c>
      <c r="AM13" s="54"/>
      <c r="AN13" s="31">
        <v>0.16</v>
      </c>
      <c r="AO13" s="54"/>
      <c r="AP13" s="53">
        <v>0.958</v>
      </c>
      <c r="AQ13" s="42"/>
      <c r="AR13" s="43">
        <v>0.0395</v>
      </c>
      <c r="AS13" s="31"/>
      <c r="AT13" s="44">
        <f t="shared" si="10"/>
        <v>0.7105575326</v>
      </c>
      <c r="AU13" s="45" t="s">
        <v>90</v>
      </c>
      <c r="AV13" s="64">
        <v>1.130976</v>
      </c>
      <c r="AW13" s="59" t="s">
        <v>91</v>
      </c>
      <c r="AX13" s="54">
        <v>206.0</v>
      </c>
      <c r="AY13" s="54"/>
      <c r="AZ13" s="66">
        <v>24.0</v>
      </c>
      <c r="BA13" s="54"/>
      <c r="BB13" s="67">
        <v>7.0</v>
      </c>
      <c r="BC13" s="54"/>
      <c r="BD13" s="31">
        <v>0.19</v>
      </c>
      <c r="BE13" s="54"/>
      <c r="BF13" s="31">
        <v>0.3</v>
      </c>
      <c r="BG13" s="54"/>
      <c r="BH13" s="31">
        <v>0.11</v>
      </c>
      <c r="BI13" s="54"/>
      <c r="BJ13" s="59">
        <v>0.718</v>
      </c>
      <c r="BK13" s="31"/>
      <c r="BL13" s="31">
        <v>0.25</v>
      </c>
      <c r="BM13" s="54"/>
      <c r="BN13" s="54">
        <v>0.005484421248408935</v>
      </c>
      <c r="BO13" s="54">
        <v>0.08377402216553823</v>
      </c>
      <c r="BP13" s="54">
        <v>7.575338181383259E-5</v>
      </c>
      <c r="BQ13" s="54">
        <v>0.0072789936296173184</v>
      </c>
      <c r="BR13" s="54">
        <v>0.03200760624215221</v>
      </c>
      <c r="BS13" s="54">
        <v>0.08180664864722834</v>
      </c>
      <c r="BT13" s="54">
        <v>0.03185530126138103</v>
      </c>
      <c r="BU13" s="54">
        <v>0.19242118574446826</v>
      </c>
      <c r="BV13" s="54">
        <v>0.004860086697477595</v>
      </c>
    </row>
    <row r="14">
      <c r="A14" s="50"/>
      <c r="B14" s="50"/>
      <c r="C14" s="51" t="s">
        <v>85</v>
      </c>
      <c r="D14" s="29" t="s">
        <v>160</v>
      </c>
      <c r="E14" s="52" t="s">
        <v>131</v>
      </c>
      <c r="F14" s="53">
        <v>8.1</v>
      </c>
      <c r="G14" s="54"/>
      <c r="H14" s="56">
        <v>89835.44</v>
      </c>
      <c r="I14" s="54"/>
      <c r="J14" s="57">
        <f t="shared" si="3"/>
        <v>11090.79506</v>
      </c>
      <c r="K14" s="54"/>
      <c r="L14" s="58">
        <v>0.17</v>
      </c>
      <c r="M14" s="32"/>
      <c r="N14" s="53">
        <v>0.0</v>
      </c>
      <c r="O14" s="54"/>
      <c r="P14" s="53">
        <v>5.0</v>
      </c>
      <c r="Q14" s="54"/>
      <c r="R14" s="53">
        <v>3.0</v>
      </c>
      <c r="S14" s="54"/>
      <c r="T14" s="57">
        <v>1.0</v>
      </c>
      <c r="U14" s="54"/>
      <c r="V14" s="59" t="s">
        <v>96</v>
      </c>
      <c r="W14" s="54"/>
      <c r="X14" s="31">
        <f t="shared" si="4"/>
        <v>19963</v>
      </c>
      <c r="Y14" s="60" t="s">
        <v>89</v>
      </c>
      <c r="Z14" s="32">
        <f t="shared" si="5"/>
        <v>17350</v>
      </c>
      <c r="AA14" s="37">
        <v>0.8691</v>
      </c>
      <c r="AB14" s="32">
        <f t="shared" si="6"/>
        <v>13441</v>
      </c>
      <c r="AC14" s="38">
        <v>0.6733</v>
      </c>
      <c r="AD14" s="32">
        <f t="shared" si="7"/>
        <v>13441</v>
      </c>
      <c r="AE14" s="54"/>
      <c r="AF14" s="32">
        <f t="shared" si="8"/>
        <v>6550</v>
      </c>
      <c r="AG14" s="37">
        <v>0.3281</v>
      </c>
      <c r="AH14" s="39">
        <f t="shared" si="9"/>
        <v>26.15894128</v>
      </c>
      <c r="AI14" s="54"/>
      <c r="AJ14" s="40">
        <f>(271387*SUM($H$3:$H$200)*Sheet7!D14)/(100*H14*10)</f>
        <v>41780.3147</v>
      </c>
      <c r="AK14" s="54"/>
      <c r="AL14" s="41">
        <f>ROUND(IF( V14 = "Rural",  Sheet7!E14/100,(Sheet7!E14 + 10)/100 )*H14, 0)</f>
        <v>38798</v>
      </c>
      <c r="AM14" s="54"/>
      <c r="AN14" s="31">
        <v>0.16</v>
      </c>
      <c r="AO14" s="54"/>
      <c r="AP14" s="53">
        <v>0.898</v>
      </c>
      <c r="AQ14" s="42"/>
      <c r="AR14" s="43">
        <v>0.0395</v>
      </c>
      <c r="AS14" s="31"/>
      <c r="AT14" s="44">
        <f t="shared" si="10"/>
        <v>0.7105575326</v>
      </c>
      <c r="AU14" s="45" t="s">
        <v>90</v>
      </c>
      <c r="AV14" s="64">
        <v>1.130976</v>
      </c>
      <c r="AW14" s="59" t="s">
        <v>91</v>
      </c>
      <c r="AX14" s="54">
        <v>235.0</v>
      </c>
      <c r="AY14" s="54"/>
      <c r="AZ14" s="66">
        <v>40.0</v>
      </c>
      <c r="BA14" s="54"/>
      <c r="BB14" s="67">
        <v>11.0</v>
      </c>
      <c r="BC14" s="54"/>
      <c r="BD14" s="31">
        <v>0.19</v>
      </c>
      <c r="BE14" s="54"/>
      <c r="BF14" s="31">
        <v>0.3</v>
      </c>
      <c r="BG14" s="54"/>
      <c r="BH14" s="31">
        <v>0.11</v>
      </c>
      <c r="BI14" s="54"/>
      <c r="BJ14" s="59">
        <v>0.7879999999999999</v>
      </c>
      <c r="BK14" s="31"/>
      <c r="BL14" s="31">
        <v>0.25</v>
      </c>
      <c r="BM14" s="54"/>
      <c r="BN14" s="54">
        <v>0.009027362600244896</v>
      </c>
      <c r="BO14" s="54">
        <v>0.1378921203014196</v>
      </c>
      <c r="BP14" s="54">
        <v>1.2469013864072794E-4</v>
      </c>
      <c r="BQ14" s="54">
        <v>0.01198123044951938</v>
      </c>
      <c r="BR14" s="54">
        <v>0.0526845503703047</v>
      </c>
      <c r="BS14" s="54">
        <v>0.13465382161583717</v>
      </c>
      <c r="BT14" s="54">
        <v>0.05243385622684451</v>
      </c>
      <c r="BU14" s="54">
        <v>0.31672545506753697</v>
      </c>
      <c r="BV14" s="54">
        <v>0.007999707334567896</v>
      </c>
    </row>
    <row r="15">
      <c r="A15" s="50"/>
      <c r="B15" s="50"/>
      <c r="C15" s="51" t="s">
        <v>85</v>
      </c>
      <c r="D15" s="29" t="s">
        <v>160</v>
      </c>
      <c r="E15" s="52" t="s">
        <v>132</v>
      </c>
      <c r="F15" s="53">
        <v>1.3</v>
      </c>
      <c r="G15" s="54"/>
      <c r="H15" s="56">
        <v>60979.0</v>
      </c>
      <c r="I15" s="54"/>
      <c r="J15" s="57">
        <f t="shared" si="3"/>
        <v>46906.92308</v>
      </c>
      <c r="K15" s="54"/>
      <c r="L15" s="58">
        <v>0.11</v>
      </c>
      <c r="M15" s="32"/>
      <c r="N15" s="53">
        <v>0.0</v>
      </c>
      <c r="O15" s="54"/>
      <c r="P15" s="53">
        <v>3.0</v>
      </c>
      <c r="Q15" s="54"/>
      <c r="R15" s="53">
        <v>1.0</v>
      </c>
      <c r="S15" s="54"/>
      <c r="T15" s="57">
        <v>6.0</v>
      </c>
      <c r="U15" s="54"/>
      <c r="V15" s="59" t="s">
        <v>167</v>
      </c>
      <c r="W15" s="54"/>
      <c r="X15" s="31">
        <f t="shared" si="4"/>
        <v>13551</v>
      </c>
      <c r="Y15" s="60" t="s">
        <v>89</v>
      </c>
      <c r="Z15" s="32">
        <f t="shared" si="5"/>
        <v>11777</v>
      </c>
      <c r="AA15" s="37">
        <v>0.8691</v>
      </c>
      <c r="AB15" s="32">
        <f t="shared" si="6"/>
        <v>9124</v>
      </c>
      <c r="AC15" s="38">
        <v>0.6733</v>
      </c>
      <c r="AD15" s="32">
        <f t="shared" si="7"/>
        <v>9124</v>
      </c>
      <c r="AE15" s="54"/>
      <c r="AF15" s="32">
        <f t="shared" si="8"/>
        <v>4446</v>
      </c>
      <c r="AG15" s="37">
        <v>0.3281</v>
      </c>
      <c r="AH15" s="39">
        <f t="shared" si="9"/>
        <v>6.23165352</v>
      </c>
      <c r="AI15" s="54"/>
      <c r="AJ15" s="40">
        <f>(271387*SUM($H$3:$H$200)*Sheet7!D15)/(100*H15*10)</f>
        <v>61551.56619</v>
      </c>
      <c r="AK15" s="54"/>
      <c r="AL15" s="41">
        <f>ROUND(IF( V15 = "Rural",  Sheet7!E15/100,(Sheet7!E15 + 10)/100 )*H15, 0)</f>
        <v>26349</v>
      </c>
      <c r="AM15" s="54"/>
      <c r="AN15" s="31">
        <v>0.16</v>
      </c>
      <c r="AO15" s="54"/>
      <c r="AP15" s="53">
        <v>0.888</v>
      </c>
      <c r="AQ15" s="42"/>
      <c r="AR15" s="43">
        <v>0.032400000000000005</v>
      </c>
      <c r="AS15" s="31"/>
      <c r="AT15" s="44">
        <f t="shared" si="10"/>
        <v>0.82</v>
      </c>
      <c r="AU15" s="45" t="s">
        <v>90</v>
      </c>
      <c r="AV15" s="64">
        <v>1.130976</v>
      </c>
      <c r="AW15" s="59" t="s">
        <v>91</v>
      </c>
      <c r="AX15" s="54">
        <v>38.0</v>
      </c>
      <c r="AY15" s="54"/>
      <c r="AZ15" s="66">
        <v>27.0</v>
      </c>
      <c r="BA15" s="54"/>
      <c r="BB15" s="67">
        <v>8.0</v>
      </c>
      <c r="BC15" s="54"/>
      <c r="BD15" s="31">
        <v>0.19</v>
      </c>
      <c r="BE15" s="54"/>
      <c r="BF15" s="31">
        <v>0.3</v>
      </c>
      <c r="BG15" s="54"/>
      <c r="BH15" s="31">
        <v>0.11</v>
      </c>
      <c r="BI15" s="54"/>
      <c r="BJ15" s="59">
        <v>0.795</v>
      </c>
      <c r="BK15" s="31"/>
      <c r="BL15" s="31">
        <v>0.25</v>
      </c>
      <c r="BM15" s="54"/>
      <c r="BN15" s="54">
        <v>0.006127643433374773</v>
      </c>
      <c r="BO15" s="54">
        <v>0.09359918094529582</v>
      </c>
      <c r="BP15" s="54">
        <v>8.463786634954923E-5</v>
      </c>
      <c r="BQ15" s="54">
        <v>0.00813268629375269</v>
      </c>
      <c r="BR15" s="54">
        <v>0.0357615123500348</v>
      </c>
      <c r="BS15" s="54">
        <v>0.09140107053866643</v>
      </c>
      <c r="BT15" s="54">
        <v>0.03559134478393774</v>
      </c>
      <c r="BU15" s="54">
        <v>0.21498866732954539</v>
      </c>
      <c r="BV15" s="54">
        <v>0.005430085872063584</v>
      </c>
    </row>
    <row r="16">
      <c r="A16" s="50"/>
      <c r="B16" s="50"/>
      <c r="C16" s="51" t="s">
        <v>85</v>
      </c>
      <c r="D16" s="29" t="s">
        <v>160</v>
      </c>
      <c r="E16" s="52" t="s">
        <v>133</v>
      </c>
      <c r="F16" s="53">
        <v>4.3</v>
      </c>
      <c r="G16" s="54"/>
      <c r="H16" s="56">
        <v>95781.22</v>
      </c>
      <c r="I16" s="54"/>
      <c r="J16" s="57">
        <f t="shared" si="3"/>
        <v>22274.70233</v>
      </c>
      <c r="K16" s="54"/>
      <c r="L16" s="58">
        <v>0.06</v>
      </c>
      <c r="M16" s="32"/>
      <c r="N16" s="53">
        <v>0.0</v>
      </c>
      <c r="O16" s="54"/>
      <c r="P16" s="53">
        <v>3.0</v>
      </c>
      <c r="Q16" s="54"/>
      <c r="R16" s="53">
        <v>2.0</v>
      </c>
      <c r="S16" s="54"/>
      <c r="T16" s="57">
        <v>3.0</v>
      </c>
      <c r="U16" s="54"/>
      <c r="V16" s="59" t="s">
        <v>167</v>
      </c>
      <c r="W16" s="54"/>
      <c r="X16" s="31">
        <f t="shared" si="4"/>
        <v>21285</v>
      </c>
      <c r="Y16" s="60" t="s">
        <v>89</v>
      </c>
      <c r="Z16" s="32">
        <f t="shared" si="5"/>
        <v>18499</v>
      </c>
      <c r="AA16" s="37">
        <v>0.8691</v>
      </c>
      <c r="AB16" s="32">
        <f t="shared" si="6"/>
        <v>14331</v>
      </c>
      <c r="AC16" s="38">
        <v>0.6733</v>
      </c>
      <c r="AD16" s="32">
        <f t="shared" si="7"/>
        <v>14331</v>
      </c>
      <c r="AE16" s="54"/>
      <c r="AF16" s="32">
        <f t="shared" si="8"/>
        <v>6984</v>
      </c>
      <c r="AG16" s="37">
        <v>0.3281</v>
      </c>
      <c r="AH16" s="39">
        <f t="shared" si="9"/>
        <v>13.05057505</v>
      </c>
      <c r="AI16" s="54"/>
      <c r="AJ16" s="40">
        <f>(271387*SUM($H$3:$H$200)*Sheet7!D16)/(100*H16*10)</f>
        <v>39186.73154</v>
      </c>
      <c r="AK16" s="54"/>
      <c r="AL16" s="41">
        <f>ROUND(IF( V16 = "Rural",  Sheet7!E16/100,(Sheet7!E16 + 10)/100 )*H16, 0)</f>
        <v>41366</v>
      </c>
      <c r="AM16" s="54"/>
      <c r="AN16" s="31">
        <v>0.16</v>
      </c>
      <c r="AO16" s="54"/>
      <c r="AP16" s="53">
        <v>0.915</v>
      </c>
      <c r="AQ16" s="42"/>
      <c r="AR16" s="43">
        <v>0.032400000000000005</v>
      </c>
      <c r="AS16" s="31"/>
      <c r="AT16" s="44">
        <f t="shared" si="10"/>
        <v>0.82</v>
      </c>
      <c r="AU16" s="45" t="s">
        <v>90</v>
      </c>
      <c r="AV16" s="64">
        <v>1.130976</v>
      </c>
      <c r="AW16" s="59" t="s">
        <v>91</v>
      </c>
      <c r="AX16" s="54">
        <v>125.0</v>
      </c>
      <c r="AY16" s="54"/>
      <c r="AZ16" s="66">
        <v>42.0</v>
      </c>
      <c r="BA16" s="54"/>
      <c r="BB16" s="67">
        <v>12.0</v>
      </c>
      <c r="BC16" s="54"/>
      <c r="BD16" s="31">
        <v>0.19</v>
      </c>
      <c r="BE16" s="54"/>
      <c r="BF16" s="31">
        <v>0.3</v>
      </c>
      <c r="BG16" s="54"/>
      <c r="BH16" s="31">
        <v>0.11</v>
      </c>
      <c r="BI16" s="54"/>
      <c r="BJ16" s="59">
        <v>0.809</v>
      </c>
      <c r="BK16" s="31"/>
      <c r="BL16" s="31">
        <v>0.25</v>
      </c>
      <c r="BM16" s="54"/>
      <c r="BN16" s="54">
        <v>0.009624840744742034</v>
      </c>
      <c r="BO16" s="54">
        <v>0.14701854313683704</v>
      </c>
      <c r="BP16" s="54">
        <v>1.3294278517451535E-4</v>
      </c>
      <c r="BQ16" s="54">
        <v>0.012774211041389844</v>
      </c>
      <c r="BR16" s="54">
        <v>0.05617148988883715</v>
      </c>
      <c r="BS16" s="54">
        <v>0.14356591688121365</v>
      </c>
      <c r="BT16" s="54">
        <v>0.055904203493763314</v>
      </c>
      <c r="BU16" s="54">
        <v>0.3376880047721019</v>
      </c>
      <c r="BV16" s="54">
        <v>0.00852916987046383</v>
      </c>
    </row>
    <row r="17">
      <c r="A17" s="50"/>
      <c r="B17" s="50"/>
      <c r="C17" s="51" t="s">
        <v>85</v>
      </c>
      <c r="D17" s="29" t="s">
        <v>160</v>
      </c>
      <c r="E17" s="52" t="s">
        <v>134</v>
      </c>
      <c r="F17" s="53">
        <v>0.9</v>
      </c>
      <c r="G17" s="54"/>
      <c r="H17" s="56">
        <v>48572.0</v>
      </c>
      <c r="I17" s="54"/>
      <c r="J17" s="57">
        <f t="shared" si="3"/>
        <v>53968.88889</v>
      </c>
      <c r="K17" s="54"/>
      <c r="L17" s="58">
        <v>0.07</v>
      </c>
      <c r="M17" s="32"/>
      <c r="N17" s="53">
        <v>0.0</v>
      </c>
      <c r="O17" s="54"/>
      <c r="P17" s="53">
        <v>3.0</v>
      </c>
      <c r="Q17" s="54"/>
      <c r="R17" s="53">
        <v>1.0</v>
      </c>
      <c r="S17" s="54"/>
      <c r="T17" s="57">
        <v>6.0</v>
      </c>
      <c r="U17" s="54"/>
      <c r="V17" s="59" t="s">
        <v>96</v>
      </c>
      <c r="W17" s="54"/>
      <c r="X17" s="31">
        <f t="shared" si="4"/>
        <v>10794</v>
      </c>
      <c r="Y17" s="60" t="s">
        <v>89</v>
      </c>
      <c r="Z17" s="32">
        <f t="shared" si="5"/>
        <v>9381</v>
      </c>
      <c r="AA17" s="37">
        <v>0.8691</v>
      </c>
      <c r="AB17" s="32">
        <f t="shared" si="6"/>
        <v>7268</v>
      </c>
      <c r="AC17" s="38">
        <v>0.6733</v>
      </c>
      <c r="AD17" s="32">
        <f t="shared" si="7"/>
        <v>7268</v>
      </c>
      <c r="AE17" s="54"/>
      <c r="AF17" s="32">
        <f t="shared" si="8"/>
        <v>3542</v>
      </c>
      <c r="AG17" s="37">
        <v>0.3281</v>
      </c>
      <c r="AH17" s="39">
        <f t="shared" si="9"/>
        <v>5.352878201</v>
      </c>
      <c r="AI17" s="54"/>
      <c r="AJ17" s="40">
        <f>(271387*SUM($H$3:$H$200)*Sheet7!D17)/(100*H17*10)</f>
        <v>77274.00467</v>
      </c>
      <c r="AK17" s="54"/>
      <c r="AL17" s="41">
        <f>ROUND(IF( V17 = "Rural",  Sheet7!E17/100,(Sheet7!E17 + 10)/100 )*H17, 0)</f>
        <v>20988</v>
      </c>
      <c r="AM17" s="54"/>
      <c r="AN17" s="31">
        <v>0.16</v>
      </c>
      <c r="AO17" s="54"/>
      <c r="AP17" s="53">
        <v>0.858</v>
      </c>
      <c r="AQ17" s="42"/>
      <c r="AR17" s="43">
        <v>0.0395</v>
      </c>
      <c r="AS17" s="31"/>
      <c r="AT17" s="44">
        <f t="shared" si="10"/>
        <v>0.7105575326</v>
      </c>
      <c r="AU17" s="45" t="s">
        <v>90</v>
      </c>
      <c r="AV17" s="64">
        <v>1.130976</v>
      </c>
      <c r="AW17" s="59" t="s">
        <v>91</v>
      </c>
      <c r="AX17" s="54">
        <v>26.0</v>
      </c>
      <c r="AY17" s="54"/>
      <c r="AZ17" s="66">
        <v>21.0</v>
      </c>
      <c r="BA17" s="54"/>
      <c r="BB17" s="67">
        <v>6.0</v>
      </c>
      <c r="BC17" s="54"/>
      <c r="BD17" s="31">
        <v>0.19</v>
      </c>
      <c r="BE17" s="54"/>
      <c r="BF17" s="31">
        <v>0.3</v>
      </c>
      <c r="BG17" s="54"/>
      <c r="BH17" s="31">
        <v>0.11</v>
      </c>
      <c r="BI17" s="54"/>
      <c r="BJ17" s="59">
        <v>0.8390000000000001</v>
      </c>
      <c r="BK17" s="31"/>
      <c r="BL17" s="31">
        <v>0.25</v>
      </c>
      <c r="BM17" s="54"/>
      <c r="BN17" s="54">
        <v>0.004880891730692198</v>
      </c>
      <c r="BO17" s="54">
        <v>0.07455516516956508</v>
      </c>
      <c r="BP17" s="54">
        <v>6.741715089342733E-5</v>
      </c>
      <c r="BQ17" s="54">
        <v>0.006477981578250805</v>
      </c>
      <c r="BR17" s="54">
        <v>0.028485350331522174</v>
      </c>
      <c r="BS17" s="54">
        <v>0.0728042899720249</v>
      </c>
      <c r="BT17" s="54">
        <v>0.028349805651870705</v>
      </c>
      <c r="BU17" s="54">
        <v>0.17124632331672673</v>
      </c>
      <c r="BV17" s="54">
        <v>0.004325261663488618</v>
      </c>
    </row>
    <row r="18">
      <c r="A18" s="50"/>
      <c r="B18" s="50"/>
      <c r="C18" s="51" t="s">
        <v>85</v>
      </c>
      <c r="D18" s="29" t="s">
        <v>187</v>
      </c>
      <c r="E18" s="52" t="s">
        <v>135</v>
      </c>
      <c r="F18" s="53">
        <v>5.2</v>
      </c>
      <c r="G18" s="54"/>
      <c r="H18" s="56">
        <v>55837.69</v>
      </c>
      <c r="I18" s="54"/>
      <c r="J18" s="57">
        <f t="shared" si="3"/>
        <v>10738.01731</v>
      </c>
      <c r="K18" s="54"/>
      <c r="L18" s="58">
        <v>0.24</v>
      </c>
      <c r="M18" s="32"/>
      <c r="N18" s="53">
        <v>0.0</v>
      </c>
      <c r="O18" s="54"/>
      <c r="P18" s="53">
        <v>4.0</v>
      </c>
      <c r="Q18" s="54"/>
      <c r="R18" s="53">
        <v>1.0</v>
      </c>
      <c r="S18" s="54"/>
      <c r="T18" s="57">
        <v>1.0</v>
      </c>
      <c r="U18" s="54"/>
      <c r="V18" s="59" t="s">
        <v>167</v>
      </c>
      <c r="W18" s="54"/>
      <c r="X18" s="31">
        <f t="shared" si="4"/>
        <v>12408</v>
      </c>
      <c r="Y18" s="60" t="s">
        <v>190</v>
      </c>
      <c r="Z18" s="32">
        <f t="shared" si="5"/>
        <v>10692</v>
      </c>
      <c r="AA18" s="38">
        <v>0.8617</v>
      </c>
      <c r="AB18" s="32">
        <f t="shared" si="6"/>
        <v>8890</v>
      </c>
      <c r="AC18" s="75">
        <v>0.7165</v>
      </c>
      <c r="AD18" s="32">
        <f t="shared" si="7"/>
        <v>8890</v>
      </c>
      <c r="AE18" s="54"/>
      <c r="AF18" s="32">
        <f t="shared" si="8"/>
        <v>5231</v>
      </c>
      <c r="AG18" s="38">
        <v>0.4216</v>
      </c>
      <c r="AH18" s="39">
        <f t="shared" si="9"/>
        <v>27.04266598</v>
      </c>
      <c r="AI18" s="54"/>
      <c r="AJ18" s="40">
        <f>(271387*SUM($H$3:$H$200)*Sheet7!D18)/(100*H18*10)</f>
        <v>29570.12486</v>
      </c>
      <c r="AK18" s="54"/>
      <c r="AL18" s="41">
        <f>ROUND(IF( V18 = "Rural",  Sheet7!E18/100,(Sheet7!E18 + 10)/100 )*H18, 0)</f>
        <v>24115</v>
      </c>
      <c r="AM18" s="54"/>
      <c r="AN18" s="31">
        <v>0.16</v>
      </c>
      <c r="AO18" s="54"/>
      <c r="AP18" s="53">
        <v>0.871</v>
      </c>
      <c r="AQ18" s="42"/>
      <c r="AR18" s="43">
        <v>0.032400000000000005</v>
      </c>
      <c r="AS18" s="31"/>
      <c r="AT18" s="44">
        <f t="shared" si="10"/>
        <v>0.82</v>
      </c>
      <c r="AU18" s="45" t="s">
        <v>90</v>
      </c>
      <c r="AV18" s="64">
        <v>1.130976</v>
      </c>
      <c r="AW18" s="59" t="s">
        <v>91</v>
      </c>
      <c r="AX18" s="54">
        <v>151.0</v>
      </c>
      <c r="AY18" s="54"/>
      <c r="AZ18" s="66">
        <v>25.0</v>
      </c>
      <c r="BA18" s="54"/>
      <c r="BB18" s="67">
        <v>7.0</v>
      </c>
      <c r="BC18" s="54"/>
      <c r="BD18" s="31">
        <v>0.19</v>
      </c>
      <c r="BE18" s="54"/>
      <c r="BF18" s="31">
        <v>0.3</v>
      </c>
      <c r="BG18" s="54"/>
      <c r="BH18" s="31">
        <v>0.11</v>
      </c>
      <c r="BI18" s="54"/>
      <c r="BJ18" s="59">
        <v>0.841</v>
      </c>
      <c r="BK18" s="31"/>
      <c r="BL18" s="31">
        <v>0.25</v>
      </c>
      <c r="BM18" s="54"/>
      <c r="BN18" s="54">
        <v>0.005611004681338104</v>
      </c>
      <c r="BO18" s="54">
        <v>0.08570757227696969</v>
      </c>
      <c r="BP18" s="54">
        <v>7.750181117249482E-5</v>
      </c>
      <c r="BQ18" s="54">
        <v>0.007446996771639609</v>
      </c>
      <c r="BR18" s="54">
        <v>0.032746359247157464</v>
      </c>
      <c r="BS18" s="54">
        <v>0.08369479070509829</v>
      </c>
      <c r="BT18" s="54">
        <v>0.032590538984382036</v>
      </c>
      <c r="BU18" s="54">
        <v>0.19686237163384582</v>
      </c>
      <c r="BV18" s="54">
        <v>0.0049722601485374645</v>
      </c>
    </row>
    <row r="19">
      <c r="A19" s="50"/>
      <c r="B19" s="50"/>
      <c r="C19" s="51" t="s">
        <v>85</v>
      </c>
      <c r="D19" s="29" t="s">
        <v>187</v>
      </c>
      <c r="E19" s="52" t="s">
        <v>136</v>
      </c>
      <c r="F19" s="53">
        <v>2.0</v>
      </c>
      <c r="G19" s="54"/>
      <c r="H19" s="56">
        <v>72927.0</v>
      </c>
      <c r="I19" s="54"/>
      <c r="J19" s="57">
        <f t="shared" si="3"/>
        <v>36463.5</v>
      </c>
      <c r="K19" s="54"/>
      <c r="L19" s="58">
        <v>0.09</v>
      </c>
      <c r="M19" s="32"/>
      <c r="N19" s="53">
        <v>0.0</v>
      </c>
      <c r="O19" s="54"/>
      <c r="P19" s="53">
        <v>2.0</v>
      </c>
      <c r="Q19" s="54"/>
      <c r="R19" s="53">
        <v>1.0</v>
      </c>
      <c r="S19" s="54"/>
      <c r="T19" s="57">
        <v>4.0</v>
      </c>
      <c r="U19" s="54"/>
      <c r="V19" s="59" t="s">
        <v>167</v>
      </c>
      <c r="W19" s="54"/>
      <c r="X19" s="31">
        <f t="shared" si="4"/>
        <v>16206</v>
      </c>
      <c r="Y19" s="60" t="s">
        <v>190</v>
      </c>
      <c r="Z19" s="32">
        <f t="shared" si="5"/>
        <v>13965</v>
      </c>
      <c r="AA19" s="38">
        <v>0.8617</v>
      </c>
      <c r="AB19" s="32">
        <f t="shared" si="6"/>
        <v>11612</v>
      </c>
      <c r="AC19" s="75">
        <v>0.7165</v>
      </c>
      <c r="AD19" s="32">
        <f t="shared" si="7"/>
        <v>11612</v>
      </c>
      <c r="AE19" s="54"/>
      <c r="AF19" s="32">
        <f t="shared" si="8"/>
        <v>6832</v>
      </c>
      <c r="AG19" s="38">
        <v>0.4216</v>
      </c>
      <c r="AH19" s="39">
        <f t="shared" si="9"/>
        <v>7.953158638</v>
      </c>
      <c r="AI19" s="54"/>
      <c r="AJ19" s="40">
        <f>(271387*SUM($H$3:$H$200)*Sheet7!D19)/(100*H19*10)</f>
        <v>22640.82528</v>
      </c>
      <c r="AK19" s="54"/>
      <c r="AL19" s="41">
        <f>ROUND(IF( V19 = "Rural",  Sheet7!E19/100,(Sheet7!E19 + 10)/100 )*H19, 0)</f>
        <v>31512</v>
      </c>
      <c r="AM19" s="54"/>
      <c r="AN19" s="31">
        <v>0.16</v>
      </c>
      <c r="AO19" s="54"/>
      <c r="AP19" s="53">
        <v>0.953</v>
      </c>
      <c r="AQ19" s="42"/>
      <c r="AR19" s="43">
        <v>0.032400000000000005</v>
      </c>
      <c r="AS19" s="31"/>
      <c r="AT19" s="44">
        <f t="shared" si="10"/>
        <v>0.82</v>
      </c>
      <c r="AU19" s="45" t="s">
        <v>90</v>
      </c>
      <c r="AV19" s="64">
        <v>1.130976</v>
      </c>
      <c r="AW19" s="59" t="s">
        <v>91</v>
      </c>
      <c r="AX19" s="54">
        <v>58.0</v>
      </c>
      <c r="AY19" s="54"/>
      <c r="AZ19" s="66">
        <v>32.0</v>
      </c>
      <c r="BA19" s="54"/>
      <c r="BB19" s="67">
        <v>9.0</v>
      </c>
      <c r="BC19" s="54"/>
      <c r="BD19" s="31">
        <v>0.19</v>
      </c>
      <c r="BE19" s="54"/>
      <c r="BF19" s="31">
        <v>0.3</v>
      </c>
      <c r="BG19" s="54"/>
      <c r="BH19" s="31">
        <v>0.11</v>
      </c>
      <c r="BI19" s="54"/>
      <c r="BJ19" s="59">
        <v>0.799</v>
      </c>
      <c r="BK19" s="31"/>
      <c r="BL19" s="31">
        <v>0.25</v>
      </c>
      <c r="BM19" s="54"/>
      <c r="BN19" s="54">
        <v>0.007328271251836241</v>
      </c>
      <c r="BO19" s="54">
        <v>0.11193865869885677</v>
      </c>
      <c r="BP19" s="54">
        <v>1.0122149722484094E-4</v>
      </c>
      <c r="BQ19" s="54">
        <v>0.009726174803530765</v>
      </c>
      <c r="BR19" s="54">
        <v>0.04276849097477801</v>
      </c>
      <c r="BS19" s="54">
        <v>0.1093098586591011</v>
      </c>
      <c r="BT19" s="54">
        <v>0.04256498140438884</v>
      </c>
      <c r="BU19" s="54">
        <v>0.2571127526253588</v>
      </c>
      <c r="BV19" s="54">
        <v>0.006494036838780252</v>
      </c>
    </row>
    <row r="20">
      <c r="A20" s="50"/>
      <c r="B20" s="50"/>
      <c r="C20" s="51" t="s">
        <v>85</v>
      </c>
      <c r="D20" s="29" t="s">
        <v>205</v>
      </c>
      <c r="E20" s="52" t="s">
        <v>137</v>
      </c>
      <c r="F20" s="53">
        <v>1.9</v>
      </c>
      <c r="G20" s="54"/>
      <c r="H20" s="56">
        <v>51664.46</v>
      </c>
      <c r="I20" s="54"/>
      <c r="J20" s="57">
        <f t="shared" si="3"/>
        <v>27191.82105</v>
      </c>
      <c r="K20" s="54"/>
      <c r="L20" s="58">
        <v>0.11</v>
      </c>
      <c r="M20" s="32"/>
      <c r="N20" s="53">
        <v>7.0</v>
      </c>
      <c r="O20" s="54"/>
      <c r="P20" s="53">
        <v>1.0</v>
      </c>
      <c r="Q20" s="54"/>
      <c r="R20" s="53">
        <v>1.0</v>
      </c>
      <c r="S20" s="54"/>
      <c r="T20" s="57">
        <v>3.0</v>
      </c>
      <c r="U20" s="54"/>
      <c r="V20" s="59" t="s">
        <v>167</v>
      </c>
      <c r="W20" s="54"/>
      <c r="X20" s="31">
        <f t="shared" si="4"/>
        <v>11481</v>
      </c>
      <c r="Y20" s="60" t="s">
        <v>89</v>
      </c>
      <c r="Z20" s="32">
        <f t="shared" si="5"/>
        <v>9978</v>
      </c>
      <c r="AA20" s="37">
        <v>0.8691</v>
      </c>
      <c r="AB20" s="32">
        <f t="shared" si="6"/>
        <v>7730</v>
      </c>
      <c r="AC20" s="38">
        <v>0.6733</v>
      </c>
      <c r="AD20" s="32">
        <f t="shared" si="7"/>
        <v>7730</v>
      </c>
      <c r="AE20" s="54"/>
      <c r="AF20" s="32">
        <f t="shared" si="8"/>
        <v>3767</v>
      </c>
      <c r="AG20" s="37">
        <v>0.3281</v>
      </c>
      <c r="AH20" s="39">
        <f t="shared" si="9"/>
        <v>10.64561596</v>
      </c>
      <c r="AI20" s="54"/>
      <c r="AJ20" s="40">
        <f>(271387*SUM($H$3:$H$200)*Sheet7!D20)/(100*H20*10)</f>
        <v>72648.64386</v>
      </c>
      <c r="AK20" s="54"/>
      <c r="AL20" s="41">
        <f>ROUND(IF( V20 = "Rural",  Sheet7!E20/100,(Sheet7!E20 + 10)/100 )*H20, 0)</f>
        <v>22313</v>
      </c>
      <c r="AM20" s="54"/>
      <c r="AN20" s="31">
        <v>0.16</v>
      </c>
      <c r="AO20" s="54"/>
      <c r="AP20" s="53">
        <v>0.943</v>
      </c>
      <c r="AQ20" s="42"/>
      <c r="AR20" s="43">
        <v>0.032400000000000005</v>
      </c>
      <c r="AS20" s="31"/>
      <c r="AT20" s="44">
        <f t="shared" si="10"/>
        <v>0.82</v>
      </c>
      <c r="AU20" s="45" t="s">
        <v>90</v>
      </c>
      <c r="AV20" s="64">
        <v>1.130976</v>
      </c>
      <c r="AW20" s="59" t="s">
        <v>91</v>
      </c>
      <c r="AX20" s="54">
        <v>55.0</v>
      </c>
      <c r="AY20" s="54"/>
      <c r="AZ20" s="66">
        <v>23.0</v>
      </c>
      <c r="BA20" s="54"/>
      <c r="BB20" s="67">
        <v>6.0</v>
      </c>
      <c r="BC20" s="54"/>
      <c r="BD20" s="31">
        <v>0.19</v>
      </c>
      <c r="BE20" s="54"/>
      <c r="BF20" s="31">
        <v>0.3</v>
      </c>
      <c r="BG20" s="54"/>
      <c r="BH20" s="31">
        <v>0.11</v>
      </c>
      <c r="BI20" s="54"/>
      <c r="BJ20" s="59">
        <v>0.8270000000000001</v>
      </c>
      <c r="BK20" s="31"/>
      <c r="BL20" s="31">
        <v>0.25</v>
      </c>
      <c r="BM20" s="54"/>
      <c r="BN20" s="54">
        <v>0.005191646125024248</v>
      </c>
      <c r="BO20" s="54">
        <v>0.07930190950951962</v>
      </c>
      <c r="BP20" s="54">
        <v>7.170943538761921E-5</v>
      </c>
      <c r="BQ20" s="54">
        <v>0.006890418762461408</v>
      </c>
      <c r="BR20" s="54">
        <v>0.03029894265809343</v>
      </c>
      <c r="BS20" s="54">
        <v>0.07743956038639711</v>
      </c>
      <c r="BT20" s="54">
        <v>0.030154768181438852</v>
      </c>
      <c r="BU20" s="54">
        <v>0.18214915632759812</v>
      </c>
      <c r="BV20" s="54">
        <v>0.004600640455464901</v>
      </c>
    </row>
    <row r="21">
      <c r="A21" s="50"/>
      <c r="B21" s="50"/>
      <c r="C21" s="51" t="s">
        <v>85</v>
      </c>
      <c r="D21" s="29" t="s">
        <v>205</v>
      </c>
      <c r="E21" s="52" t="s">
        <v>138</v>
      </c>
      <c r="F21" s="53">
        <v>1.5</v>
      </c>
      <c r="G21" s="54"/>
      <c r="H21" s="56">
        <v>47762.0</v>
      </c>
      <c r="I21" s="54"/>
      <c r="J21" s="57">
        <f t="shared" si="3"/>
        <v>31841.33333</v>
      </c>
      <c r="K21" s="54"/>
      <c r="L21" s="58">
        <v>0.05</v>
      </c>
      <c r="M21" s="32"/>
      <c r="N21" s="53">
        <v>1.0</v>
      </c>
      <c r="O21" s="54"/>
      <c r="P21" s="53">
        <v>2.0</v>
      </c>
      <c r="Q21" s="54"/>
      <c r="R21" s="53">
        <v>1.0</v>
      </c>
      <c r="S21" s="54"/>
      <c r="T21" s="57">
        <v>4.0</v>
      </c>
      <c r="U21" s="54"/>
      <c r="V21" s="59" t="s">
        <v>167</v>
      </c>
      <c r="W21" s="54"/>
      <c r="X21" s="31">
        <f t="shared" si="4"/>
        <v>10614</v>
      </c>
      <c r="Y21" s="60" t="s">
        <v>89</v>
      </c>
      <c r="Z21" s="32">
        <f t="shared" si="5"/>
        <v>9225</v>
      </c>
      <c r="AA21" s="37">
        <v>0.8691</v>
      </c>
      <c r="AB21" s="32">
        <f t="shared" si="6"/>
        <v>7146</v>
      </c>
      <c r="AC21" s="38">
        <v>0.6733</v>
      </c>
      <c r="AD21" s="32">
        <f t="shared" si="7"/>
        <v>7146</v>
      </c>
      <c r="AE21" s="54"/>
      <c r="AF21" s="32">
        <f t="shared" si="8"/>
        <v>3482</v>
      </c>
      <c r="AG21" s="37">
        <v>0.3281</v>
      </c>
      <c r="AH21" s="39">
        <f t="shared" si="9"/>
        <v>9.212344542</v>
      </c>
      <c r="AI21" s="54"/>
      <c r="AJ21" s="40">
        <f>(271387*SUM($H$3:$H$200)*Sheet7!D21)/(100*H21*10)</f>
        <v>78584.50137</v>
      </c>
      <c r="AK21" s="54"/>
      <c r="AL21" s="41">
        <f>ROUND(IF( V21 = "Rural",  Sheet7!E21/100,(Sheet7!E21 + 10)/100 )*H21, 0)</f>
        <v>20638</v>
      </c>
      <c r="AM21" s="54"/>
      <c r="AN21" s="31">
        <v>0.16</v>
      </c>
      <c r="AO21" s="54"/>
      <c r="AP21" s="53">
        <v>0.946</v>
      </c>
      <c r="AQ21" s="42"/>
      <c r="AR21" s="43">
        <v>0.032400000000000005</v>
      </c>
      <c r="AS21" s="31"/>
      <c r="AT21" s="44">
        <f t="shared" si="10"/>
        <v>0.82</v>
      </c>
      <c r="AU21" s="45" t="s">
        <v>90</v>
      </c>
      <c r="AV21" s="64">
        <v>1.130976</v>
      </c>
      <c r="AW21" s="59" t="s">
        <v>91</v>
      </c>
      <c r="AX21" s="54">
        <v>44.0</v>
      </c>
      <c r="AY21" s="54"/>
      <c r="AZ21" s="66">
        <v>21.0</v>
      </c>
      <c r="BA21" s="54"/>
      <c r="BB21" s="67">
        <v>6.0</v>
      </c>
      <c r="BC21" s="54"/>
      <c r="BD21" s="31">
        <v>0.19</v>
      </c>
      <c r="BE21" s="54"/>
      <c r="BF21" s="31">
        <v>0.3</v>
      </c>
      <c r="BG21" s="54"/>
      <c r="BH21" s="31">
        <v>0.11</v>
      </c>
      <c r="BI21" s="54"/>
      <c r="BJ21" s="59">
        <v>0.823</v>
      </c>
      <c r="BK21" s="31"/>
      <c r="BL21" s="31">
        <v>0.25</v>
      </c>
      <c r="BM21" s="54"/>
      <c r="BN21" s="54">
        <v>0.00479949664089024</v>
      </c>
      <c r="BO21" s="54">
        <v>0.07331186277750076</v>
      </c>
      <c r="BP21" s="54">
        <v>6.629288398607996E-5</v>
      </c>
      <c r="BQ21" s="54">
        <v>0.00636995297991466</v>
      </c>
      <c r="BR21" s="54">
        <v>0.028010320813105533</v>
      </c>
      <c r="BS21" s="54">
        <v>0.07159018565518926</v>
      </c>
      <c r="BT21" s="54">
        <v>0.027877036513724956</v>
      </c>
      <c r="BU21" s="54">
        <v>0.16839057263965868</v>
      </c>
      <c r="BV21" s="54">
        <v>0.004253132413150443</v>
      </c>
    </row>
    <row r="22">
      <c r="A22" s="50"/>
      <c r="B22" s="50"/>
      <c r="C22" s="51" t="s">
        <v>85</v>
      </c>
      <c r="D22" s="29" t="s">
        <v>205</v>
      </c>
      <c r="E22" s="52" t="s">
        <v>139</v>
      </c>
      <c r="F22" s="53">
        <v>2.3</v>
      </c>
      <c r="G22" s="54"/>
      <c r="H22" s="56">
        <v>40248.03</v>
      </c>
      <c r="I22" s="54"/>
      <c r="J22" s="57">
        <f t="shared" si="3"/>
        <v>17499.14348</v>
      </c>
      <c r="K22" s="54"/>
      <c r="L22" s="58">
        <v>0.14</v>
      </c>
      <c r="M22" s="32"/>
      <c r="N22" s="53">
        <v>0.0</v>
      </c>
      <c r="O22" s="54"/>
      <c r="P22" s="53">
        <v>2.0</v>
      </c>
      <c r="Q22" s="54"/>
      <c r="R22" s="53">
        <v>1.0</v>
      </c>
      <c r="S22" s="54"/>
      <c r="T22" s="57">
        <v>2.0</v>
      </c>
      <c r="U22" s="54"/>
      <c r="V22" s="59" t="s">
        <v>96</v>
      </c>
      <c r="W22" s="54"/>
      <c r="X22" s="31">
        <f t="shared" si="4"/>
        <v>8944</v>
      </c>
      <c r="Y22" s="60" t="s">
        <v>89</v>
      </c>
      <c r="Z22" s="32">
        <f t="shared" si="5"/>
        <v>7773</v>
      </c>
      <c r="AA22" s="37">
        <v>0.8691</v>
      </c>
      <c r="AB22" s="32">
        <f t="shared" si="6"/>
        <v>6022</v>
      </c>
      <c r="AC22" s="38">
        <v>0.6733</v>
      </c>
      <c r="AD22" s="32">
        <f t="shared" si="7"/>
        <v>6022</v>
      </c>
      <c r="AE22" s="54"/>
      <c r="AF22" s="32">
        <f t="shared" si="8"/>
        <v>2935</v>
      </c>
      <c r="AG22" s="37">
        <v>0.3281</v>
      </c>
      <c r="AH22" s="39">
        <f t="shared" si="9"/>
        <v>16.64677749</v>
      </c>
      <c r="AI22" s="54"/>
      <c r="AJ22" s="40">
        <f>(271387*SUM($H$3:$H$200)*Sheet7!D22)/(100*H22*10)</f>
        <v>93255.56939</v>
      </c>
      <c r="AK22" s="54"/>
      <c r="AL22" s="41">
        <f>ROUND(IF( V22 = "Rural",  Sheet7!E22/100,(Sheet7!E22 + 10)/100 )*H22, 0)</f>
        <v>17382</v>
      </c>
      <c r="AM22" s="54"/>
      <c r="AN22" s="31">
        <v>0.16</v>
      </c>
      <c r="AO22" s="54"/>
      <c r="AP22" s="53">
        <v>0.958</v>
      </c>
      <c r="AQ22" s="42"/>
      <c r="AR22" s="43">
        <v>0.0395</v>
      </c>
      <c r="AS22" s="31"/>
      <c r="AT22" s="44">
        <f t="shared" si="10"/>
        <v>0.7105575326</v>
      </c>
      <c r="AU22" s="45" t="s">
        <v>90</v>
      </c>
      <c r="AV22" s="64">
        <v>1.130976</v>
      </c>
      <c r="AW22" s="59" t="s">
        <v>91</v>
      </c>
      <c r="AX22" s="54">
        <v>67.0</v>
      </c>
      <c r="AY22" s="54"/>
      <c r="AZ22" s="66">
        <v>18.0</v>
      </c>
      <c r="BA22" s="54"/>
      <c r="BB22" s="67">
        <v>5.0</v>
      </c>
      <c r="BC22" s="54"/>
      <c r="BD22" s="31">
        <v>0.19</v>
      </c>
      <c r="BE22" s="54"/>
      <c r="BF22" s="31">
        <v>0.3</v>
      </c>
      <c r="BG22" s="54"/>
      <c r="BH22" s="31">
        <v>0.11</v>
      </c>
      <c r="BI22" s="54"/>
      <c r="BJ22" s="59">
        <v>0.802</v>
      </c>
      <c r="BK22" s="31"/>
      <c r="BL22" s="31">
        <v>0.25</v>
      </c>
      <c r="BM22" s="54"/>
      <c r="BN22" s="54">
        <v>0.004044434587903554</v>
      </c>
      <c r="BO22" s="54">
        <v>0.06177836046281005</v>
      </c>
      <c r="BP22" s="54">
        <v>5.586361508015296E-5</v>
      </c>
      <c r="BQ22" s="54">
        <v>0.005367825020606227</v>
      </c>
      <c r="BR22" s="54">
        <v>0.023603706553232608</v>
      </c>
      <c r="BS22" s="54">
        <v>0.060327539465592446</v>
      </c>
      <c r="BT22" s="54">
        <v>0.02349139068538791</v>
      </c>
      <c r="BU22" s="54">
        <v>0.14189918385574646</v>
      </c>
      <c r="BV22" s="54">
        <v>0.0035840249771460875</v>
      </c>
    </row>
    <row r="23">
      <c r="A23" s="50"/>
      <c r="B23" s="50"/>
      <c r="C23" s="51" t="s">
        <v>85</v>
      </c>
      <c r="D23" s="29" t="s">
        <v>205</v>
      </c>
      <c r="E23" s="52" t="s">
        <v>140</v>
      </c>
      <c r="F23" s="53">
        <v>1.2</v>
      </c>
      <c r="G23" s="54"/>
      <c r="H23" s="56">
        <v>47799.0</v>
      </c>
      <c r="I23" s="54"/>
      <c r="J23" s="57">
        <f t="shared" si="3"/>
        <v>39832.5</v>
      </c>
      <c r="K23" s="54"/>
      <c r="L23" s="58">
        <v>0.13</v>
      </c>
      <c r="M23" s="32"/>
      <c r="N23" s="53">
        <v>0.0</v>
      </c>
      <c r="O23" s="54"/>
      <c r="P23" s="53">
        <v>3.0</v>
      </c>
      <c r="Q23" s="54"/>
      <c r="R23" s="53">
        <v>1.0</v>
      </c>
      <c r="S23" s="54"/>
      <c r="T23" s="57">
        <v>5.0</v>
      </c>
      <c r="U23" s="54"/>
      <c r="V23" s="59" t="s">
        <v>167</v>
      </c>
      <c r="W23" s="54"/>
      <c r="X23" s="31">
        <f t="shared" si="4"/>
        <v>10622</v>
      </c>
      <c r="Y23" s="60" t="s">
        <v>89</v>
      </c>
      <c r="Z23" s="32">
        <f t="shared" si="5"/>
        <v>9232</v>
      </c>
      <c r="AA23" s="37">
        <v>0.8691</v>
      </c>
      <c r="AB23" s="32">
        <f t="shared" si="6"/>
        <v>7152</v>
      </c>
      <c r="AC23" s="38">
        <v>0.6733</v>
      </c>
      <c r="AD23" s="32">
        <f t="shared" si="7"/>
        <v>7152</v>
      </c>
      <c r="AE23" s="54"/>
      <c r="AF23" s="32">
        <f t="shared" si="8"/>
        <v>3485</v>
      </c>
      <c r="AG23" s="37">
        <v>0.3281</v>
      </c>
      <c r="AH23" s="39">
        <f t="shared" si="9"/>
        <v>7.322328919</v>
      </c>
      <c r="AI23" s="54"/>
      <c r="AJ23" s="40">
        <f>(271387*SUM($H$3:$H$200)*Sheet7!D23)/(100*H23*10)</f>
        <v>78523.67109</v>
      </c>
      <c r="AK23" s="54"/>
      <c r="AL23" s="41">
        <f>ROUND(IF( V23 = "Rural",  Sheet7!E23/100,(Sheet7!E23 + 10)/100 )*H23, 0)</f>
        <v>20654</v>
      </c>
      <c r="AM23" s="54"/>
      <c r="AN23" s="31">
        <v>0.16</v>
      </c>
      <c r="AO23" s="54"/>
      <c r="AP23" s="53">
        <v>0.937</v>
      </c>
      <c r="AQ23" s="42"/>
      <c r="AR23" s="43">
        <v>0.032400000000000005</v>
      </c>
      <c r="AS23" s="31"/>
      <c r="AT23" s="44">
        <f t="shared" si="10"/>
        <v>0.82</v>
      </c>
      <c r="AU23" s="45" t="s">
        <v>90</v>
      </c>
      <c r="AV23" s="64">
        <v>1.130976</v>
      </c>
      <c r="AW23" s="59" t="s">
        <v>91</v>
      </c>
      <c r="AX23" s="54">
        <v>35.0</v>
      </c>
      <c r="AY23" s="54"/>
      <c r="AZ23" s="66">
        <v>21.0</v>
      </c>
      <c r="BA23" s="54"/>
      <c r="BB23" s="67">
        <v>6.0</v>
      </c>
      <c r="BC23" s="54"/>
      <c r="BD23" s="31">
        <v>0.19</v>
      </c>
      <c r="BE23" s="54"/>
      <c r="BF23" s="31">
        <v>0.3</v>
      </c>
      <c r="BG23" s="54"/>
      <c r="BH23" s="31">
        <v>0.11</v>
      </c>
      <c r="BI23" s="54"/>
      <c r="BJ23" s="59">
        <v>0.802</v>
      </c>
      <c r="BK23" s="31"/>
      <c r="BL23" s="31">
        <v>0.25</v>
      </c>
      <c r="BM23" s="54"/>
      <c r="BN23" s="54">
        <v>0.004803214688202181</v>
      </c>
      <c r="BO23" s="54">
        <v>0.07336865560281727</v>
      </c>
      <c r="BP23" s="54">
        <v>6.634423938802052E-5</v>
      </c>
      <c r="BQ23" s="54">
        <v>0.006374887619591743</v>
      </c>
      <c r="BR23" s="54">
        <v>0.028032019692341845</v>
      </c>
      <c r="BS23" s="54">
        <v>0.07164564474126695</v>
      </c>
      <c r="BT23" s="54">
        <v>0.02789863214102297</v>
      </c>
      <c r="BU23" s="54">
        <v>0.16852102051009266</v>
      </c>
      <c r="BV23" s="54">
        <v>0.004256427206067125</v>
      </c>
    </row>
    <row r="24">
      <c r="A24" s="50"/>
      <c r="B24" s="50"/>
      <c r="C24" s="51" t="s">
        <v>85</v>
      </c>
      <c r="D24" s="29" t="s">
        <v>205</v>
      </c>
      <c r="E24" s="52" t="s">
        <v>141</v>
      </c>
      <c r="F24" s="53">
        <v>1.5</v>
      </c>
      <c r="G24" s="54"/>
      <c r="H24" s="56">
        <v>75891.83</v>
      </c>
      <c r="I24" s="54"/>
      <c r="J24" s="57">
        <f t="shared" si="3"/>
        <v>50594.55333</v>
      </c>
      <c r="K24" s="54"/>
      <c r="L24" s="58">
        <v>0.08</v>
      </c>
      <c r="M24" s="32"/>
      <c r="N24" s="53">
        <v>0.0</v>
      </c>
      <c r="O24" s="54"/>
      <c r="P24" s="53">
        <v>4.0</v>
      </c>
      <c r="Q24" s="54"/>
      <c r="R24" s="53">
        <v>2.0</v>
      </c>
      <c r="S24" s="54"/>
      <c r="T24" s="57">
        <v>6.0</v>
      </c>
      <c r="U24" s="54"/>
      <c r="V24" s="59" t="s">
        <v>167</v>
      </c>
      <c r="W24" s="54"/>
      <c r="X24" s="31">
        <f t="shared" si="4"/>
        <v>16865</v>
      </c>
      <c r="Y24" s="60" t="s">
        <v>89</v>
      </c>
      <c r="Z24" s="32">
        <f t="shared" si="5"/>
        <v>14657</v>
      </c>
      <c r="AA24" s="37">
        <v>0.8691</v>
      </c>
      <c r="AB24" s="32">
        <f t="shared" si="6"/>
        <v>11355</v>
      </c>
      <c r="AC24" s="38">
        <v>0.6733</v>
      </c>
      <c r="AD24" s="32">
        <f t="shared" si="7"/>
        <v>11355</v>
      </c>
      <c r="AE24" s="54"/>
      <c r="AF24" s="32">
        <f t="shared" si="8"/>
        <v>5533</v>
      </c>
      <c r="AG24" s="37">
        <v>0.3281</v>
      </c>
      <c r="AH24" s="39">
        <f t="shared" si="9"/>
        <v>5.797725526</v>
      </c>
      <c r="AI24" s="54"/>
      <c r="AJ24" s="40">
        <f>(271387*SUM($H$3:$H$200)*Sheet7!D24)/(100*H24*10)</f>
        <v>49456.61417</v>
      </c>
      <c r="AK24" s="54"/>
      <c r="AL24" s="41">
        <f>ROUND(IF( V24 = "Rural",  Sheet7!E24/100,(Sheet7!E24 + 10)/100 )*H24, 0)</f>
        <v>32776</v>
      </c>
      <c r="AM24" s="54"/>
      <c r="AN24" s="31">
        <v>0.16</v>
      </c>
      <c r="AO24" s="54"/>
      <c r="AP24" s="53">
        <v>0.916</v>
      </c>
      <c r="AQ24" s="42"/>
      <c r="AR24" s="43">
        <v>0.032400000000000005</v>
      </c>
      <c r="AS24" s="31"/>
      <c r="AT24" s="44">
        <f t="shared" si="10"/>
        <v>0.82</v>
      </c>
      <c r="AU24" s="45" t="s">
        <v>90</v>
      </c>
      <c r="AV24" s="64">
        <v>1.130976</v>
      </c>
      <c r="AW24" s="59" t="s">
        <v>91</v>
      </c>
      <c r="AX24" s="54">
        <v>44.0</v>
      </c>
      <c r="AY24" s="54"/>
      <c r="AZ24" s="66">
        <v>33.0</v>
      </c>
      <c r="BA24" s="54"/>
      <c r="BB24" s="67">
        <v>9.0</v>
      </c>
      <c r="BC24" s="54"/>
      <c r="BD24" s="31">
        <v>0.19</v>
      </c>
      <c r="BE24" s="54"/>
      <c r="BF24" s="31">
        <v>0.3</v>
      </c>
      <c r="BG24" s="54"/>
      <c r="BH24" s="31">
        <v>0.11</v>
      </c>
      <c r="BI24" s="54"/>
      <c r="BJ24" s="59">
        <v>0.784</v>
      </c>
      <c r="BK24" s="31"/>
      <c r="BL24" s="31">
        <v>0.25</v>
      </c>
      <c r="BM24" s="54"/>
      <c r="BN24" s="54">
        <v>0.007626200392697398</v>
      </c>
      <c r="BO24" s="54">
        <v>0.11648949849029386</v>
      </c>
      <c r="BP24" s="54">
        <v>1.0533663334201463E-4</v>
      </c>
      <c r="BQ24" s="54">
        <v>0.010121590148228232</v>
      </c>
      <c r="BR24" s="54">
        <v>0.04450723389710788</v>
      </c>
      <c r="BS24" s="54">
        <v>0.11375382520438973</v>
      </c>
      <c r="BT24" s="54">
        <v>0.04429545069309089</v>
      </c>
      <c r="BU24" s="54">
        <v>0.26756561099559545</v>
      </c>
      <c r="BV24" s="54">
        <v>0.006758050376163126</v>
      </c>
    </row>
    <row r="25">
      <c r="A25" s="50"/>
      <c r="B25" s="50"/>
      <c r="C25" s="51" t="s">
        <v>85</v>
      </c>
      <c r="D25" s="29" t="s">
        <v>205</v>
      </c>
      <c r="E25" s="52" t="s">
        <v>142</v>
      </c>
      <c r="F25" s="53">
        <v>2.1</v>
      </c>
      <c r="G25" s="54"/>
      <c r="H25" s="56">
        <v>88910.0</v>
      </c>
      <c r="I25" s="54"/>
      <c r="J25" s="57">
        <f t="shared" si="3"/>
        <v>42338.09524</v>
      </c>
      <c r="K25" s="54"/>
      <c r="L25" s="58">
        <v>0.11</v>
      </c>
      <c r="M25" s="32"/>
      <c r="N25" s="53">
        <v>0.0</v>
      </c>
      <c r="O25" s="54"/>
      <c r="P25" s="53">
        <v>7.0</v>
      </c>
      <c r="Q25" s="54"/>
      <c r="R25" s="53">
        <v>6.0</v>
      </c>
      <c r="S25" s="54"/>
      <c r="T25" s="57">
        <v>5.0</v>
      </c>
      <c r="U25" s="54"/>
      <c r="V25" s="59" t="s">
        <v>167</v>
      </c>
      <c r="W25" s="54"/>
      <c r="X25" s="31">
        <f t="shared" si="4"/>
        <v>19758</v>
      </c>
      <c r="Y25" s="60" t="s">
        <v>254</v>
      </c>
      <c r="Z25" s="32">
        <f t="shared" si="5"/>
        <v>16802</v>
      </c>
      <c r="AA25" s="38">
        <v>0.8504</v>
      </c>
      <c r="AB25" s="32">
        <f t="shared" si="6"/>
        <v>12041</v>
      </c>
      <c r="AC25" s="38">
        <v>0.6094</v>
      </c>
      <c r="AD25" s="32">
        <f t="shared" si="7"/>
        <v>12041</v>
      </c>
      <c r="AE25" s="54"/>
      <c r="AF25" s="32">
        <f t="shared" si="8"/>
        <v>8506</v>
      </c>
      <c r="AG25" s="38">
        <v>0.4305</v>
      </c>
      <c r="AH25" s="39">
        <f t="shared" si="9"/>
        <v>6.860870543</v>
      </c>
      <c r="AI25" s="54"/>
      <c r="AJ25" s="40">
        <f>(271387*SUM($H$3:$H$200)*Sheet7!D25)/(100*H25*10)</f>
        <v>3267.201518</v>
      </c>
      <c r="AK25" s="54"/>
      <c r="AL25" s="41">
        <f>ROUND(IF( V25 = "Rural",  Sheet7!E25/100,(Sheet7!E25 + 10)/100 )*H25, 0)</f>
        <v>38419</v>
      </c>
      <c r="AM25" s="54"/>
      <c r="AN25" s="31">
        <v>0.16</v>
      </c>
      <c r="AO25" s="54"/>
      <c r="AP25" s="53">
        <v>0.955</v>
      </c>
      <c r="AQ25" s="42"/>
      <c r="AR25" s="43">
        <v>0.032400000000000005</v>
      </c>
      <c r="AS25" s="31"/>
      <c r="AT25" s="44">
        <f t="shared" si="10"/>
        <v>0.82</v>
      </c>
      <c r="AU25" s="45" t="s">
        <v>90</v>
      </c>
      <c r="AV25" s="64">
        <v>1.130976</v>
      </c>
      <c r="AW25" s="59" t="s">
        <v>91</v>
      </c>
      <c r="AX25" s="54">
        <v>61.0</v>
      </c>
      <c r="AY25" s="54"/>
      <c r="AZ25" s="66">
        <v>39.0</v>
      </c>
      <c r="BA25" s="54"/>
      <c r="BB25" s="67">
        <v>11.0</v>
      </c>
      <c r="BC25" s="54"/>
      <c r="BD25" s="31">
        <v>0.19</v>
      </c>
      <c r="BE25" s="54"/>
      <c r="BF25" s="31">
        <v>0.3</v>
      </c>
      <c r="BG25" s="54"/>
      <c r="BH25" s="31">
        <v>0.11</v>
      </c>
      <c r="BI25" s="54"/>
      <c r="BJ25" s="59">
        <v>0.748</v>
      </c>
      <c r="BK25" s="31"/>
      <c r="BL25" s="31">
        <v>0.25</v>
      </c>
      <c r="BM25" s="54"/>
      <c r="BN25" s="54">
        <v>0.00893436720282968</v>
      </c>
      <c r="BO25" s="54">
        <v>0.13647162429436777</v>
      </c>
      <c r="BP25" s="54">
        <v>1.2340564287932602E-4</v>
      </c>
      <c r="BQ25" s="54">
        <v>0.011857805775390737</v>
      </c>
      <c r="BR25" s="54">
        <v>0.05214182034867076</v>
      </c>
      <c r="BS25" s="54">
        <v>0.1332666849504392</v>
      </c>
      <c r="BT25" s="54">
        <v>0.05189370873152896</v>
      </c>
      <c r="BU25" s="54">
        <v>0.3134627070347149</v>
      </c>
      <c r="BV25" s="54">
        <v>0.007917298330329675</v>
      </c>
    </row>
    <row r="26">
      <c r="A26" s="50"/>
      <c r="B26" s="50"/>
      <c r="C26" s="51" t="s">
        <v>85</v>
      </c>
      <c r="D26" s="29" t="s">
        <v>205</v>
      </c>
      <c r="E26" s="52" t="s">
        <v>143</v>
      </c>
      <c r="F26" s="53">
        <v>4.6</v>
      </c>
      <c r="G26" s="54"/>
      <c r="H26" s="56">
        <v>86740.46</v>
      </c>
      <c r="I26" s="54"/>
      <c r="J26" s="57">
        <f t="shared" si="3"/>
        <v>18856.62174</v>
      </c>
      <c r="K26" s="54"/>
      <c r="L26" s="58">
        <v>0.13</v>
      </c>
      <c r="M26" s="32"/>
      <c r="N26" s="53">
        <v>0.0</v>
      </c>
      <c r="O26" s="54"/>
      <c r="P26" s="53">
        <v>5.0</v>
      </c>
      <c r="Q26" s="54"/>
      <c r="R26" s="53">
        <v>3.0</v>
      </c>
      <c r="S26" s="54"/>
      <c r="T26" s="57">
        <v>2.0</v>
      </c>
      <c r="U26" s="54"/>
      <c r="V26" s="59" t="s">
        <v>96</v>
      </c>
      <c r="W26" s="54"/>
      <c r="X26" s="31">
        <f t="shared" si="4"/>
        <v>19276</v>
      </c>
      <c r="Y26" s="60" t="s">
        <v>254</v>
      </c>
      <c r="Z26" s="32">
        <f t="shared" si="5"/>
        <v>16392</v>
      </c>
      <c r="AA26" s="38">
        <v>0.8504</v>
      </c>
      <c r="AB26" s="32">
        <f t="shared" si="6"/>
        <v>11747</v>
      </c>
      <c r="AC26" s="38">
        <v>0.6094</v>
      </c>
      <c r="AD26" s="32">
        <f t="shared" si="7"/>
        <v>11747</v>
      </c>
      <c r="AE26" s="54"/>
      <c r="AF26" s="32">
        <f t="shared" si="8"/>
        <v>8298</v>
      </c>
      <c r="AG26" s="38">
        <v>0.4305</v>
      </c>
      <c r="AH26" s="39">
        <f t="shared" si="9"/>
        <v>15.3330983</v>
      </c>
      <c r="AI26" s="54"/>
      <c r="AJ26" s="40">
        <f>(271387*SUM($H$3:$H$200)*Sheet7!D26)/(100*H26*10)</f>
        <v>3348.920296</v>
      </c>
      <c r="AK26" s="54"/>
      <c r="AL26" s="41">
        <f>ROUND(IF( V26 = "Rural",  Sheet7!E26/100,(Sheet7!E26 + 10)/100 )*H26, 0)</f>
        <v>37462</v>
      </c>
      <c r="AM26" s="54"/>
      <c r="AN26" s="31">
        <v>0.16</v>
      </c>
      <c r="AO26" s="54"/>
      <c r="AP26" s="53">
        <v>0.951</v>
      </c>
      <c r="AQ26" s="42"/>
      <c r="AR26" s="43">
        <v>0.0395</v>
      </c>
      <c r="AS26" s="31"/>
      <c r="AT26" s="44">
        <f t="shared" si="10"/>
        <v>0.7105575326</v>
      </c>
      <c r="AU26" s="45" t="s">
        <v>90</v>
      </c>
      <c r="AV26" s="64">
        <v>1.130976</v>
      </c>
      <c r="AW26" s="59" t="s">
        <v>91</v>
      </c>
      <c r="AX26" s="54">
        <v>133.0</v>
      </c>
      <c r="AY26" s="54"/>
      <c r="AZ26" s="66">
        <v>38.0</v>
      </c>
      <c r="BA26" s="54"/>
      <c r="BB26" s="67">
        <v>11.0</v>
      </c>
      <c r="BC26" s="54"/>
      <c r="BD26" s="31">
        <v>0.19</v>
      </c>
      <c r="BE26" s="54"/>
      <c r="BF26" s="31">
        <v>0.3</v>
      </c>
      <c r="BG26" s="54"/>
      <c r="BH26" s="31">
        <v>0.11</v>
      </c>
      <c r="BI26" s="54"/>
      <c r="BJ26" s="59">
        <v>0.784</v>
      </c>
      <c r="BK26" s="31"/>
      <c r="BL26" s="31">
        <v>0.25</v>
      </c>
      <c r="BM26" s="54"/>
      <c r="BN26" s="54">
        <v>0.008716354976744571</v>
      </c>
      <c r="BO26" s="54">
        <v>0.1331415079095786</v>
      </c>
      <c r="BP26" s="54">
        <v>1.2039435642726873E-4</v>
      </c>
      <c r="BQ26" s="54">
        <v>0.011568457176336176</v>
      </c>
      <c r="BR26" s="54">
        <v>0.050869480174120595</v>
      </c>
      <c r="BS26" s="54">
        <v>0.1300147739880348</v>
      </c>
      <c r="BT26" s="54">
        <v>0.050627422859957694</v>
      </c>
      <c r="BU26" s="54">
        <v>0.3058137374990036</v>
      </c>
      <c r="BV26" s="54">
        <v>0.007724104140479451</v>
      </c>
    </row>
    <row r="27">
      <c r="A27" s="50"/>
      <c r="B27" s="50"/>
      <c r="C27" s="51" t="s">
        <v>85</v>
      </c>
      <c r="D27" s="29" t="s">
        <v>277</v>
      </c>
      <c r="E27" s="52" t="s">
        <v>144</v>
      </c>
      <c r="F27" s="53">
        <v>18.0</v>
      </c>
      <c r="G27" s="54"/>
      <c r="H27" s="56">
        <v>140191.0</v>
      </c>
      <c r="I27" s="54"/>
      <c r="J27" s="57">
        <f t="shared" si="3"/>
        <v>7788.388889</v>
      </c>
      <c r="K27" s="54"/>
      <c r="L27" s="58">
        <v>0.13</v>
      </c>
      <c r="M27" s="32"/>
      <c r="N27" s="53">
        <v>1.0</v>
      </c>
      <c r="O27" s="54"/>
      <c r="P27" s="53">
        <v>13.0</v>
      </c>
      <c r="Q27" s="54"/>
      <c r="R27" s="53">
        <v>1.0</v>
      </c>
      <c r="S27" s="54"/>
      <c r="T27" s="57">
        <v>1.0</v>
      </c>
      <c r="U27" s="54"/>
      <c r="V27" s="59" t="s">
        <v>96</v>
      </c>
      <c r="W27" s="54"/>
      <c r="X27" s="31">
        <f t="shared" si="4"/>
        <v>31154</v>
      </c>
      <c r="Y27" s="60" t="s">
        <v>89</v>
      </c>
      <c r="Z27" s="32">
        <f t="shared" si="5"/>
        <v>27076</v>
      </c>
      <c r="AA27" s="37">
        <v>0.8691</v>
      </c>
      <c r="AB27" s="32">
        <f t="shared" si="6"/>
        <v>20976</v>
      </c>
      <c r="AC27" s="38">
        <v>0.6733</v>
      </c>
      <c r="AD27" s="32">
        <f t="shared" si="7"/>
        <v>20976</v>
      </c>
      <c r="AE27" s="54"/>
      <c r="AF27" s="32">
        <f t="shared" si="8"/>
        <v>10222</v>
      </c>
      <c r="AG27" s="37">
        <v>0.3281</v>
      </c>
      <c r="AH27" s="39">
        <f t="shared" si="9"/>
        <v>36.23627765</v>
      </c>
      <c r="AI27" s="54"/>
      <c r="AJ27" s="40">
        <f>(271387*SUM($H$3:$H$200)*Sheet7!D27)/(100*H27*10)</f>
        <v>26773.13775</v>
      </c>
      <c r="AK27" s="54"/>
      <c r="AL27" s="41">
        <f>ROUND(IF( V27 = "Rural",  Sheet7!E27/100,(Sheet7!E27 + 10)/100 )*H27, 0)</f>
        <v>60578</v>
      </c>
      <c r="AM27" s="54"/>
      <c r="AN27" s="31">
        <v>0.16</v>
      </c>
      <c r="AO27" s="54"/>
      <c r="AP27" s="53">
        <v>0.926</v>
      </c>
      <c r="AQ27" s="42"/>
      <c r="AR27" s="43">
        <v>0.0395</v>
      </c>
      <c r="AS27" s="31"/>
      <c r="AT27" s="44">
        <f t="shared" si="10"/>
        <v>0.7105575326</v>
      </c>
      <c r="AU27" s="45" t="s">
        <v>90</v>
      </c>
      <c r="AV27" s="64">
        <v>1.130976</v>
      </c>
      <c r="AW27" s="59" t="s">
        <v>91</v>
      </c>
      <c r="AX27" s="54">
        <v>508.0</v>
      </c>
      <c r="AY27" s="54"/>
      <c r="AZ27" s="66">
        <v>62.0</v>
      </c>
      <c r="BA27" s="54"/>
      <c r="BB27" s="67">
        <v>17.0</v>
      </c>
      <c r="BC27" s="54"/>
      <c r="BD27" s="31">
        <v>0.19</v>
      </c>
      <c r="BE27" s="54"/>
      <c r="BF27" s="31">
        <v>0.3</v>
      </c>
      <c r="BG27" s="54"/>
      <c r="BH27" s="31">
        <v>0.11</v>
      </c>
      <c r="BI27" s="54"/>
      <c r="BJ27" s="59">
        <v>0.7929999999999999</v>
      </c>
      <c r="BK27" s="31"/>
      <c r="BL27" s="31">
        <v>0.25</v>
      </c>
      <c r="BM27" s="54"/>
      <c r="BN27" s="54">
        <v>0.01408748028941509</v>
      </c>
      <c r="BO27" s="54">
        <v>0.2151849452418368</v>
      </c>
      <c r="BP27" s="54">
        <v>1.9458284198510398E-4</v>
      </c>
      <c r="BQ27" s="54">
        <v>0.018697082999187976</v>
      </c>
      <c r="BR27" s="54">
        <v>0.08221588051400858</v>
      </c>
      <c r="BS27" s="54">
        <v>0.21013147935988102</v>
      </c>
      <c r="BT27" s="54">
        <v>0.08182466450097599</v>
      </c>
      <c r="BU27" s="54">
        <v>0.4942599298380803</v>
      </c>
      <c r="BV27" s="54">
        <v>0.012483792264393742</v>
      </c>
    </row>
    <row r="28">
      <c r="A28" s="50"/>
      <c r="B28" s="50"/>
      <c r="C28" s="51" t="s">
        <v>85</v>
      </c>
      <c r="D28" s="29" t="s">
        <v>277</v>
      </c>
      <c r="E28" s="52" t="s">
        <v>145</v>
      </c>
      <c r="F28" s="53">
        <v>7.3</v>
      </c>
      <c r="G28" s="54"/>
      <c r="H28" s="56">
        <v>69663.62</v>
      </c>
      <c r="I28" s="54"/>
      <c r="J28" s="57">
        <f t="shared" si="3"/>
        <v>9542.961644</v>
      </c>
      <c r="K28" s="54"/>
      <c r="L28" s="58">
        <v>0.14</v>
      </c>
      <c r="M28" s="32"/>
      <c r="N28" s="53">
        <v>0.0</v>
      </c>
      <c r="O28" s="54"/>
      <c r="P28" s="53">
        <v>5.0</v>
      </c>
      <c r="Q28" s="54"/>
      <c r="R28" s="53">
        <v>1.0</v>
      </c>
      <c r="S28" s="54"/>
      <c r="T28" s="57">
        <v>1.0</v>
      </c>
      <c r="U28" s="54"/>
      <c r="V28" s="59" t="s">
        <v>96</v>
      </c>
      <c r="W28" s="54"/>
      <c r="X28" s="31">
        <f t="shared" si="4"/>
        <v>15481</v>
      </c>
      <c r="Y28" s="60" t="s">
        <v>89</v>
      </c>
      <c r="Z28" s="32">
        <f t="shared" si="5"/>
        <v>13455</v>
      </c>
      <c r="AA28" s="37">
        <v>0.8691</v>
      </c>
      <c r="AB28" s="32">
        <f t="shared" si="6"/>
        <v>10423</v>
      </c>
      <c r="AC28" s="38">
        <v>0.6733</v>
      </c>
      <c r="AD28" s="32">
        <f t="shared" si="7"/>
        <v>10423</v>
      </c>
      <c r="AE28" s="54"/>
      <c r="AF28" s="32">
        <f t="shared" si="8"/>
        <v>5079</v>
      </c>
      <c r="AG28" s="37">
        <v>0.3281</v>
      </c>
      <c r="AH28" s="39">
        <f t="shared" si="9"/>
        <v>30.43195286</v>
      </c>
      <c r="AI28" s="54"/>
      <c r="AJ28" s="40">
        <f>(271387*SUM($H$3:$H$200)*Sheet7!D28)/(100*H28*10)</f>
        <v>53878.23594</v>
      </c>
      <c r="AK28" s="54"/>
      <c r="AL28" s="41">
        <f>ROUND(IF( V28 = "Rural",  Sheet7!E28/100,(Sheet7!E28 + 10)/100 )*H28, 0)</f>
        <v>30087</v>
      </c>
      <c r="AM28" s="54"/>
      <c r="AN28" s="31">
        <v>0.16</v>
      </c>
      <c r="AO28" s="54"/>
      <c r="AP28" s="53">
        <v>0.947</v>
      </c>
      <c r="AQ28" s="42"/>
      <c r="AR28" s="43">
        <v>0.0395</v>
      </c>
      <c r="AS28" s="31"/>
      <c r="AT28" s="44">
        <f t="shared" si="10"/>
        <v>0.7105575326</v>
      </c>
      <c r="AU28" s="45" t="s">
        <v>90</v>
      </c>
      <c r="AV28" s="64">
        <v>1.130976</v>
      </c>
      <c r="AW28" s="59" t="s">
        <v>91</v>
      </c>
      <c r="AX28" s="54">
        <v>212.0</v>
      </c>
      <c r="AY28" s="54"/>
      <c r="AZ28" s="66">
        <v>31.0</v>
      </c>
      <c r="BA28" s="54"/>
      <c r="BB28" s="67">
        <v>9.0</v>
      </c>
      <c r="BC28" s="54"/>
      <c r="BD28" s="31">
        <v>0.19</v>
      </c>
      <c r="BE28" s="54"/>
      <c r="BF28" s="31">
        <v>0.3</v>
      </c>
      <c r="BG28" s="54"/>
      <c r="BH28" s="31">
        <v>0.11</v>
      </c>
      <c r="BI28" s="54"/>
      <c r="BJ28" s="59">
        <v>0.777</v>
      </c>
      <c r="BK28" s="31"/>
      <c r="BL28" s="31">
        <v>0.25</v>
      </c>
      <c r="BM28" s="54"/>
      <c r="BN28" s="54">
        <v>0.007000341488678324</v>
      </c>
      <c r="BO28" s="54">
        <v>0.10692956220476439</v>
      </c>
      <c r="BP28" s="54">
        <v>9.66919785333604E-5</v>
      </c>
      <c r="BQ28" s="54">
        <v>0.009290942251384835</v>
      </c>
      <c r="BR28" s="54">
        <v>0.04085466155525888</v>
      </c>
      <c r="BS28" s="54">
        <v>0.10441839724493436</v>
      </c>
      <c r="BT28" s="54">
        <v>0.040660258750015915</v>
      </c>
      <c r="BU28" s="54">
        <v>0.2456073209654449</v>
      </c>
      <c r="BV28" s="54">
        <v>0.006203437884498042</v>
      </c>
    </row>
    <row r="29">
      <c r="A29" s="50"/>
      <c r="B29" s="50"/>
      <c r="C29" s="51" t="s">
        <v>85</v>
      </c>
      <c r="D29" s="29" t="s">
        <v>205</v>
      </c>
      <c r="E29" s="52" t="s">
        <v>146</v>
      </c>
      <c r="F29" s="53">
        <v>3.4</v>
      </c>
      <c r="G29" s="54"/>
      <c r="H29" s="56">
        <v>75364.0</v>
      </c>
      <c r="I29" s="54"/>
      <c r="J29" s="57">
        <f t="shared" si="3"/>
        <v>22165.88235</v>
      </c>
      <c r="K29" s="54"/>
      <c r="L29" s="58">
        <v>0.12</v>
      </c>
      <c r="M29" s="32"/>
      <c r="N29" s="53">
        <v>0.0</v>
      </c>
      <c r="O29" s="54"/>
      <c r="P29" s="53">
        <v>4.0</v>
      </c>
      <c r="Q29" s="54"/>
      <c r="R29" s="53">
        <v>1.0</v>
      </c>
      <c r="S29" s="54"/>
      <c r="T29" s="57">
        <v>3.0</v>
      </c>
      <c r="U29" s="54"/>
      <c r="V29" s="59" t="s">
        <v>96</v>
      </c>
      <c r="W29" s="54"/>
      <c r="X29" s="31">
        <f t="shared" si="4"/>
        <v>16748</v>
      </c>
      <c r="Y29" s="60" t="s">
        <v>254</v>
      </c>
      <c r="Z29" s="32">
        <f t="shared" si="5"/>
        <v>14242</v>
      </c>
      <c r="AA29" s="38">
        <v>0.8504</v>
      </c>
      <c r="AB29" s="32">
        <f t="shared" si="6"/>
        <v>10206</v>
      </c>
      <c r="AC29" s="38">
        <v>0.6094</v>
      </c>
      <c r="AD29" s="32">
        <f t="shared" si="7"/>
        <v>10206</v>
      </c>
      <c r="AE29" s="54"/>
      <c r="AF29" s="32">
        <f t="shared" si="8"/>
        <v>7210</v>
      </c>
      <c r="AG29" s="38">
        <v>0.4305</v>
      </c>
      <c r="AH29" s="39">
        <f t="shared" si="9"/>
        <v>13.13624542</v>
      </c>
      <c r="AI29" s="54"/>
      <c r="AJ29" s="40">
        <f>(271387*SUM($H$3:$H$200)*Sheet7!D29)/(100*H29*10)</f>
        <v>3854.451554</v>
      </c>
      <c r="AK29" s="54"/>
      <c r="AL29" s="41">
        <f>ROUND(IF( V29 = "Rural",  Sheet7!E29/100,(Sheet7!E29 + 10)/100 )*H29, 0)</f>
        <v>32565</v>
      </c>
      <c r="AM29" s="54"/>
      <c r="AN29" s="31">
        <v>0.16</v>
      </c>
      <c r="AO29" s="54"/>
      <c r="AP29" s="53">
        <v>0.977</v>
      </c>
      <c r="AQ29" s="42"/>
      <c r="AR29" s="43">
        <v>0.0395</v>
      </c>
      <c r="AS29" s="31"/>
      <c r="AT29" s="44">
        <f t="shared" si="10"/>
        <v>0.7105575326</v>
      </c>
      <c r="AU29" s="45" t="s">
        <v>90</v>
      </c>
      <c r="AV29" s="64">
        <v>1.130976</v>
      </c>
      <c r="AW29" s="59" t="s">
        <v>91</v>
      </c>
      <c r="AX29" s="54">
        <v>99.0</v>
      </c>
      <c r="AY29" s="54"/>
      <c r="AZ29" s="66">
        <v>33.0</v>
      </c>
      <c r="BA29" s="54"/>
      <c r="BB29" s="67">
        <v>9.0</v>
      </c>
      <c r="BC29" s="54"/>
      <c r="BD29" s="31">
        <v>0.19</v>
      </c>
      <c r="BE29" s="54"/>
      <c r="BF29" s="31">
        <v>0.3</v>
      </c>
      <c r="BG29" s="54"/>
      <c r="BH29" s="31">
        <v>0.11</v>
      </c>
      <c r="BI29" s="54"/>
      <c r="BJ29" s="59">
        <v>0.83</v>
      </c>
      <c r="BK29" s="31"/>
      <c r="BL29" s="31">
        <v>0.25</v>
      </c>
      <c r="BM29" s="54"/>
      <c r="BN29" s="54">
        <v>0.007573159935598426</v>
      </c>
      <c r="BO29" s="54">
        <v>0.1156793104636231</v>
      </c>
      <c r="BP29" s="54">
        <v>1.0460401383373666E-4</v>
      </c>
      <c r="BQ29" s="54">
        <v>0.010051194179018643</v>
      </c>
      <c r="BR29" s="54">
        <v>0.044197684723396954</v>
      </c>
      <c r="BS29" s="54">
        <v>0.11296266386913621</v>
      </c>
      <c r="BT29" s="54">
        <v>0.043987374478044634</v>
      </c>
      <c r="BU29" s="54">
        <v>0.2657046839834018</v>
      </c>
      <c r="BV29" s="54">
        <v>0.006711047928995227</v>
      </c>
    </row>
    <row r="30">
      <c r="A30" s="50"/>
      <c r="B30" s="50"/>
      <c r="C30" s="51" t="s">
        <v>85</v>
      </c>
      <c r="D30" s="29" t="s">
        <v>205</v>
      </c>
      <c r="E30" s="52" t="s">
        <v>147</v>
      </c>
      <c r="F30" s="53">
        <v>1.0</v>
      </c>
      <c r="G30" s="54"/>
      <c r="H30" s="56">
        <v>69245.85</v>
      </c>
      <c r="I30" s="54"/>
      <c r="J30" s="57">
        <f t="shared" si="3"/>
        <v>69245.85</v>
      </c>
      <c r="K30" s="54"/>
      <c r="L30" s="58">
        <v>0.15</v>
      </c>
      <c r="M30" s="32"/>
      <c r="N30" s="53">
        <v>0.0</v>
      </c>
      <c r="O30" s="54"/>
      <c r="P30" s="53">
        <v>1.0</v>
      </c>
      <c r="Q30" s="54"/>
      <c r="R30" s="53">
        <v>1.0</v>
      </c>
      <c r="S30" s="54"/>
      <c r="T30" s="57">
        <v>8.0</v>
      </c>
      <c r="U30" s="54"/>
      <c r="V30" s="59" t="s">
        <v>167</v>
      </c>
      <c r="W30" s="54"/>
      <c r="X30" s="31">
        <f t="shared" si="4"/>
        <v>15388</v>
      </c>
      <c r="Y30" s="60" t="s">
        <v>254</v>
      </c>
      <c r="Z30" s="32">
        <f t="shared" si="5"/>
        <v>13086</v>
      </c>
      <c r="AA30" s="38">
        <v>0.8504</v>
      </c>
      <c r="AB30" s="32">
        <f t="shared" si="6"/>
        <v>9377</v>
      </c>
      <c r="AC30" s="38">
        <v>0.6094</v>
      </c>
      <c r="AD30" s="32">
        <f t="shared" si="7"/>
        <v>9377</v>
      </c>
      <c r="AE30" s="54"/>
      <c r="AF30" s="32">
        <f t="shared" si="8"/>
        <v>6625</v>
      </c>
      <c r="AG30" s="38">
        <v>0.4305</v>
      </c>
      <c r="AH30" s="39">
        <f t="shared" si="9"/>
        <v>4.187976608</v>
      </c>
      <c r="AI30" s="54"/>
      <c r="AJ30" s="40">
        <f>(271387*SUM($H$3:$H$200)*Sheet7!D30)/(100*H30*10)</f>
        <v>4195.007888</v>
      </c>
      <c r="AK30" s="54"/>
      <c r="AL30" s="41">
        <f>ROUND(IF( V30 = "Rural",  Sheet7!E30/100,(Sheet7!E30 + 10)/100 )*H30, 0)</f>
        <v>29906</v>
      </c>
      <c r="AM30" s="54"/>
      <c r="AN30" s="31">
        <v>0.16</v>
      </c>
      <c r="AO30" s="54"/>
      <c r="AP30" s="53">
        <v>0.985</v>
      </c>
      <c r="AQ30" s="42"/>
      <c r="AR30" s="43">
        <v>0.032400000000000005</v>
      </c>
      <c r="AS30" s="31"/>
      <c r="AT30" s="44">
        <f t="shared" si="10"/>
        <v>0.82</v>
      </c>
      <c r="AU30" s="45" t="s">
        <v>90</v>
      </c>
      <c r="AV30" s="64">
        <v>1.130976</v>
      </c>
      <c r="AW30" s="59" t="s">
        <v>91</v>
      </c>
      <c r="AX30" s="54">
        <v>29.0</v>
      </c>
      <c r="AY30" s="54"/>
      <c r="AZ30" s="66">
        <v>31.0</v>
      </c>
      <c r="BA30" s="54"/>
      <c r="BB30" s="67">
        <v>9.0</v>
      </c>
      <c r="BC30" s="54"/>
      <c r="BD30" s="31">
        <v>0.19</v>
      </c>
      <c r="BE30" s="54"/>
      <c r="BF30" s="31">
        <v>0.3</v>
      </c>
      <c r="BG30" s="54"/>
      <c r="BH30" s="31">
        <v>0.11</v>
      </c>
      <c r="BI30" s="54"/>
      <c r="BJ30" s="59">
        <v>0.7979999999999999</v>
      </c>
      <c r="BK30" s="31"/>
      <c r="BL30" s="31">
        <v>0.25</v>
      </c>
      <c r="BM30" s="54"/>
      <c r="BN30" s="54">
        <v>0.006958360715015899</v>
      </c>
      <c r="BO30" s="54">
        <v>0.10628830980929194</v>
      </c>
      <c r="BP30" s="54">
        <v>9.611212052609806E-5</v>
      </c>
      <c r="BQ30" s="54">
        <v>0.00923522483468497</v>
      </c>
      <c r="BR30" s="54">
        <v>0.040609657750433056</v>
      </c>
      <c r="BS30" s="54">
        <v>0.10379220420734868</v>
      </c>
      <c r="BT30" s="54">
        <v>0.04041642077119721</v>
      </c>
      <c r="BU30" s="54">
        <v>0.24413442348352057</v>
      </c>
      <c r="BV30" s="54">
        <v>0.006166236110530414</v>
      </c>
    </row>
    <row r="31">
      <c r="A31" s="50"/>
      <c r="B31" s="50"/>
      <c r="C31" s="51" t="s">
        <v>85</v>
      </c>
      <c r="D31" s="29" t="s">
        <v>205</v>
      </c>
      <c r="E31" s="52" t="s">
        <v>148</v>
      </c>
      <c r="F31" s="53">
        <v>1.7</v>
      </c>
      <c r="G31" s="54"/>
      <c r="H31" s="56">
        <v>49374.0</v>
      </c>
      <c r="I31" s="54"/>
      <c r="J31" s="57">
        <f t="shared" si="3"/>
        <v>29043.52941</v>
      </c>
      <c r="K31" s="54"/>
      <c r="L31" s="58">
        <v>0.09</v>
      </c>
      <c r="M31" s="32"/>
      <c r="N31" s="53">
        <v>0.0</v>
      </c>
      <c r="O31" s="54"/>
      <c r="P31" s="53">
        <v>1.0</v>
      </c>
      <c r="Q31" s="54"/>
      <c r="R31" s="53">
        <v>1.0</v>
      </c>
      <c r="S31" s="54"/>
      <c r="T31" s="57">
        <v>3.0</v>
      </c>
      <c r="U31" s="54"/>
      <c r="V31" s="59" t="s">
        <v>167</v>
      </c>
      <c r="W31" s="54"/>
      <c r="X31" s="31">
        <f t="shared" si="4"/>
        <v>10972</v>
      </c>
      <c r="Y31" s="60" t="s">
        <v>254</v>
      </c>
      <c r="Z31" s="32">
        <f t="shared" si="5"/>
        <v>9331</v>
      </c>
      <c r="AA31" s="38">
        <v>0.8504</v>
      </c>
      <c r="AB31" s="32">
        <f t="shared" si="6"/>
        <v>6686</v>
      </c>
      <c r="AC31" s="38">
        <v>0.6094</v>
      </c>
      <c r="AD31" s="32">
        <f t="shared" si="7"/>
        <v>6686</v>
      </c>
      <c r="AE31" s="54"/>
      <c r="AF31" s="32">
        <f t="shared" si="8"/>
        <v>4723</v>
      </c>
      <c r="AG31" s="38">
        <v>0.4305</v>
      </c>
      <c r="AH31" s="39">
        <f t="shared" si="9"/>
        <v>9.92425163</v>
      </c>
      <c r="AI31" s="54"/>
      <c r="AJ31" s="40">
        <f>(271387*SUM($H$3:$H$200)*Sheet7!D31)/(100*H31*10)</f>
        <v>5883.39788</v>
      </c>
      <c r="AK31" s="54"/>
      <c r="AL31" s="41">
        <f>ROUND(IF( V31 = "Rural",  Sheet7!E31/100,(Sheet7!E31 + 10)/100 )*H31, 0)</f>
        <v>21335</v>
      </c>
      <c r="AM31" s="54"/>
      <c r="AN31" s="31">
        <v>0.16</v>
      </c>
      <c r="AO31" s="54"/>
      <c r="AP31" s="53">
        <v>0.997</v>
      </c>
      <c r="AQ31" s="42"/>
      <c r="AR31" s="43">
        <v>0.032400000000000005</v>
      </c>
      <c r="AS31" s="31"/>
      <c r="AT31" s="44">
        <f t="shared" si="10"/>
        <v>0.82</v>
      </c>
      <c r="AU31" s="45" t="s">
        <v>90</v>
      </c>
      <c r="AV31" s="64">
        <v>1.130976</v>
      </c>
      <c r="AW31" s="59" t="s">
        <v>91</v>
      </c>
      <c r="AX31" s="54">
        <v>49.0</v>
      </c>
      <c r="AY31" s="54"/>
      <c r="AZ31" s="66">
        <v>22.0</v>
      </c>
      <c r="BA31" s="54"/>
      <c r="BB31" s="67">
        <v>6.0</v>
      </c>
      <c r="BC31" s="54"/>
      <c r="BD31" s="31">
        <v>0.19</v>
      </c>
      <c r="BE31" s="54"/>
      <c r="BF31" s="31">
        <v>0.3</v>
      </c>
      <c r="BG31" s="54"/>
      <c r="BH31" s="31">
        <v>0.11</v>
      </c>
      <c r="BI31" s="54"/>
      <c r="BJ31" s="59">
        <v>0.8440000000000001</v>
      </c>
      <c r="BK31" s="31"/>
      <c r="BL31" s="31">
        <v>0.25</v>
      </c>
      <c r="BM31" s="54"/>
      <c r="BN31" s="54">
        <v>0.0049614829183726545</v>
      </c>
      <c r="BO31" s="54">
        <v>0.07578618803183121</v>
      </c>
      <c r="BP31" s="54">
        <v>6.853031393008485E-5</v>
      </c>
      <c r="BQ31" s="54">
        <v>0.006584943227467579</v>
      </c>
      <c r="BR31" s="54">
        <v>0.028955688200374204</v>
      </c>
      <c r="BS31" s="54">
        <v>0.07400640313511399</v>
      </c>
      <c r="BT31" s="54">
        <v>0.028817905465195262</v>
      </c>
      <c r="BU31" s="54">
        <v>0.1740738690488361</v>
      </c>
      <c r="BV31" s="54">
        <v>0.00439667852616913</v>
      </c>
    </row>
    <row r="32">
      <c r="A32" s="50"/>
      <c r="B32" s="50"/>
      <c r="C32" s="51" t="s">
        <v>85</v>
      </c>
      <c r="D32" s="29" t="s">
        <v>205</v>
      </c>
      <c r="E32" s="52" t="s">
        <v>149</v>
      </c>
      <c r="F32" s="53">
        <v>0.7</v>
      </c>
      <c r="G32" s="54"/>
      <c r="H32" s="56">
        <v>67295.31</v>
      </c>
      <c r="I32" s="54"/>
      <c r="J32" s="57">
        <f t="shared" si="3"/>
        <v>96136.15714</v>
      </c>
      <c r="K32" s="54"/>
      <c r="L32" s="58">
        <v>0.12</v>
      </c>
      <c r="M32" s="32"/>
      <c r="N32" s="53">
        <v>0.0</v>
      </c>
      <c r="O32" s="54"/>
      <c r="P32" s="53">
        <v>2.0</v>
      </c>
      <c r="Q32" s="54"/>
      <c r="R32" s="53">
        <v>1.0</v>
      </c>
      <c r="S32" s="54"/>
      <c r="T32" s="57">
        <v>11.0</v>
      </c>
      <c r="U32" s="54"/>
      <c r="V32" s="59" t="s">
        <v>167</v>
      </c>
      <c r="W32" s="54"/>
      <c r="X32" s="31">
        <f t="shared" si="4"/>
        <v>14955</v>
      </c>
      <c r="Y32" s="60" t="s">
        <v>254</v>
      </c>
      <c r="Z32" s="32">
        <f t="shared" si="5"/>
        <v>12718</v>
      </c>
      <c r="AA32" s="38">
        <v>0.8504</v>
      </c>
      <c r="AB32" s="32">
        <f t="shared" si="6"/>
        <v>9114</v>
      </c>
      <c r="AC32" s="38">
        <v>0.6094</v>
      </c>
      <c r="AD32" s="32">
        <f t="shared" si="7"/>
        <v>9114</v>
      </c>
      <c r="AE32" s="54"/>
      <c r="AF32" s="32">
        <f t="shared" si="8"/>
        <v>6438</v>
      </c>
      <c r="AG32" s="38">
        <v>0.4305</v>
      </c>
      <c r="AH32" s="39">
        <f t="shared" si="9"/>
        <v>2.971975313</v>
      </c>
      <c r="AI32" s="54"/>
      <c r="AJ32" s="40">
        <f>(271387*SUM($H$3:$H$200)*Sheet7!D32)/(100*H32*10)</f>
        <v>4316.599284</v>
      </c>
      <c r="AK32" s="54"/>
      <c r="AL32" s="41">
        <f>ROUND(IF( V32 = "Rural",  Sheet7!E32/100,(Sheet7!E32 + 10)/100 )*H32, 0)</f>
        <v>29064</v>
      </c>
      <c r="AM32" s="54"/>
      <c r="AN32" s="31">
        <v>0.16</v>
      </c>
      <c r="AO32" s="54"/>
      <c r="AP32" s="53">
        <v>0.977</v>
      </c>
      <c r="AQ32" s="42"/>
      <c r="AR32" s="43">
        <v>0.032400000000000005</v>
      </c>
      <c r="AS32" s="31"/>
      <c r="AT32" s="44">
        <f t="shared" si="10"/>
        <v>0.82</v>
      </c>
      <c r="AU32" s="45" t="s">
        <v>90</v>
      </c>
      <c r="AV32" s="64">
        <v>1.130976</v>
      </c>
      <c r="AW32" s="59" t="s">
        <v>91</v>
      </c>
      <c r="AX32" s="54">
        <v>20.0</v>
      </c>
      <c r="AY32" s="54"/>
      <c r="AZ32" s="66">
        <v>30.0</v>
      </c>
      <c r="BA32" s="54"/>
      <c r="BB32" s="67">
        <v>8.0</v>
      </c>
      <c r="BC32" s="54"/>
      <c r="BD32" s="31">
        <v>0.19</v>
      </c>
      <c r="BE32" s="54"/>
      <c r="BF32" s="31">
        <v>0.3</v>
      </c>
      <c r="BG32" s="54"/>
      <c r="BH32" s="31">
        <v>0.11</v>
      </c>
      <c r="BI32" s="54"/>
      <c r="BJ32" s="59">
        <v>0.745</v>
      </c>
      <c r="BK32" s="31"/>
      <c r="BL32" s="31">
        <v>0.25</v>
      </c>
      <c r="BM32" s="54"/>
      <c r="BN32" s="54">
        <v>0.006762355309506875</v>
      </c>
      <c r="BO32" s="54">
        <v>0.10329434555272758</v>
      </c>
      <c r="BP32" s="54">
        <v>9.340480253417542E-5</v>
      </c>
      <c r="BQ32" s="54">
        <v>0.008975083967773143</v>
      </c>
      <c r="BR32" s="54">
        <v>0.03946575148271406</v>
      </c>
      <c r="BS32" s="54">
        <v>0.10086855107875538</v>
      </c>
      <c r="BT32" s="54">
        <v>0.03927795766660609</v>
      </c>
      <c r="BU32" s="54">
        <v>0.23725756431605358</v>
      </c>
      <c r="BV32" s="54">
        <v>0.005992543532808659</v>
      </c>
    </row>
    <row r="33">
      <c r="A33" s="50"/>
      <c r="B33" s="50"/>
      <c r="C33" s="51" t="s">
        <v>85</v>
      </c>
      <c r="D33" s="29" t="s">
        <v>205</v>
      </c>
      <c r="E33" s="52" t="s">
        <v>150</v>
      </c>
      <c r="F33" s="53">
        <v>0.6</v>
      </c>
      <c r="G33" s="54"/>
      <c r="H33" s="56">
        <v>61646.0</v>
      </c>
      <c r="I33" s="54"/>
      <c r="J33" s="57">
        <f t="shared" si="3"/>
        <v>102743.3333</v>
      </c>
      <c r="K33" s="54"/>
      <c r="L33" s="58">
        <v>0.13</v>
      </c>
      <c r="M33" s="32"/>
      <c r="N33" s="53">
        <v>0.0</v>
      </c>
      <c r="O33" s="54"/>
      <c r="P33" s="53">
        <v>3.0</v>
      </c>
      <c r="Q33" s="54"/>
      <c r="R33" s="53">
        <v>1.0</v>
      </c>
      <c r="S33" s="54"/>
      <c r="T33" s="57">
        <v>12.0</v>
      </c>
      <c r="U33" s="54"/>
      <c r="V33" s="59" t="s">
        <v>167</v>
      </c>
      <c r="W33" s="54"/>
      <c r="X33" s="31">
        <f t="shared" si="4"/>
        <v>13699</v>
      </c>
      <c r="Y33" s="60" t="s">
        <v>89</v>
      </c>
      <c r="Z33" s="32">
        <f t="shared" si="5"/>
        <v>11906</v>
      </c>
      <c r="AA33" s="37">
        <v>0.8691</v>
      </c>
      <c r="AB33" s="32">
        <f t="shared" si="6"/>
        <v>9224</v>
      </c>
      <c r="AC33" s="38">
        <v>0.6733</v>
      </c>
      <c r="AD33" s="32">
        <f t="shared" si="7"/>
        <v>9224</v>
      </c>
      <c r="AE33" s="54"/>
      <c r="AF33" s="32">
        <f t="shared" si="8"/>
        <v>4495</v>
      </c>
      <c r="AG33" s="37">
        <v>0.3281</v>
      </c>
      <c r="AH33" s="39">
        <f t="shared" si="9"/>
        <v>2.757680953</v>
      </c>
      <c r="AI33" s="54"/>
      <c r="AJ33" s="40">
        <f>(271387*SUM($H$3:$H$200)*Sheet7!D33)/(100*H33*10)</f>
        <v>60885.58795</v>
      </c>
      <c r="AK33" s="54"/>
      <c r="AL33" s="41">
        <f>ROUND(IF( V33 = "Rural",  Sheet7!E33/100,(Sheet7!E33 + 10)/100 )*H33, 0)</f>
        <v>26638</v>
      </c>
      <c r="AM33" s="54"/>
      <c r="AN33" s="31">
        <v>0.16</v>
      </c>
      <c r="AO33" s="54"/>
      <c r="AP33" s="53">
        <v>0.967</v>
      </c>
      <c r="AQ33" s="42"/>
      <c r="AR33" s="43">
        <v>0.032400000000000005</v>
      </c>
      <c r="AS33" s="31"/>
      <c r="AT33" s="44">
        <f t="shared" si="10"/>
        <v>0.82</v>
      </c>
      <c r="AU33" s="45" t="s">
        <v>90</v>
      </c>
      <c r="AV33" s="64">
        <v>1.130976</v>
      </c>
      <c r="AW33" s="59" t="s">
        <v>91</v>
      </c>
      <c r="AX33" s="54">
        <v>17.0</v>
      </c>
      <c r="AY33" s="54"/>
      <c r="AZ33" s="66">
        <v>27.0</v>
      </c>
      <c r="BA33" s="54"/>
      <c r="BB33" s="67">
        <v>8.0</v>
      </c>
      <c r="BC33" s="54"/>
      <c r="BD33" s="31">
        <v>0.19</v>
      </c>
      <c r="BE33" s="54"/>
      <c r="BF33" s="31">
        <v>0.3</v>
      </c>
      <c r="BG33" s="54"/>
      <c r="BH33" s="31">
        <v>0.11</v>
      </c>
      <c r="BI33" s="54"/>
      <c r="BJ33" s="59">
        <v>0.745</v>
      </c>
      <c r="BK33" s="31"/>
      <c r="BL33" s="31">
        <v>0.25</v>
      </c>
      <c r="BM33" s="54"/>
      <c r="BN33" s="54">
        <v>0.006194668772754904</v>
      </c>
      <c r="BO33" s="54">
        <v>0.09462298674221792</v>
      </c>
      <c r="BP33" s="54">
        <v>8.55636515683155E-5</v>
      </c>
      <c r="BQ33" s="54">
        <v>0.008221643176580109</v>
      </c>
      <c r="BR33" s="54">
        <v>0.03615267863248406</v>
      </c>
      <c r="BS33" s="54">
        <v>0.09240083298228292</v>
      </c>
      <c r="BT33" s="54">
        <v>0.03598064974090467</v>
      </c>
      <c r="BU33" s="54">
        <v>0.21734025461547674</v>
      </c>
      <c r="BV33" s="54">
        <v>0.005489481193021068</v>
      </c>
    </row>
    <row r="34">
      <c r="A34" s="50"/>
      <c r="B34" s="50"/>
      <c r="C34" s="51" t="s">
        <v>85</v>
      </c>
      <c r="D34" s="29" t="s">
        <v>205</v>
      </c>
      <c r="E34" s="52" t="s">
        <v>151</v>
      </c>
      <c r="F34" s="53">
        <v>1.6</v>
      </c>
      <c r="G34" s="54"/>
      <c r="H34" s="56">
        <v>57860.31</v>
      </c>
      <c r="I34" s="54"/>
      <c r="J34" s="57">
        <f t="shared" si="3"/>
        <v>36162.69375</v>
      </c>
      <c r="K34" s="54"/>
      <c r="L34" s="58">
        <v>0.12</v>
      </c>
      <c r="M34" s="32"/>
      <c r="N34" s="53">
        <v>0.0</v>
      </c>
      <c r="O34" s="54"/>
      <c r="P34" s="53">
        <v>1.0</v>
      </c>
      <c r="Q34" s="54"/>
      <c r="R34" s="53">
        <v>1.0</v>
      </c>
      <c r="S34" s="54"/>
      <c r="T34" s="57">
        <v>4.0</v>
      </c>
      <c r="U34" s="54"/>
      <c r="V34" s="59" t="s">
        <v>167</v>
      </c>
      <c r="W34" s="54"/>
      <c r="X34" s="31">
        <f t="shared" si="4"/>
        <v>12858</v>
      </c>
      <c r="Y34" s="60" t="s">
        <v>89</v>
      </c>
      <c r="Z34" s="32">
        <f t="shared" si="5"/>
        <v>11175</v>
      </c>
      <c r="AA34" s="37">
        <v>0.8691</v>
      </c>
      <c r="AB34" s="32">
        <f t="shared" si="6"/>
        <v>8657</v>
      </c>
      <c r="AC34" s="38">
        <v>0.6733</v>
      </c>
      <c r="AD34" s="32">
        <f t="shared" si="7"/>
        <v>8657</v>
      </c>
      <c r="AE34" s="54"/>
      <c r="AF34" s="32">
        <f t="shared" si="8"/>
        <v>4219</v>
      </c>
      <c r="AG34" s="37">
        <v>0.3281</v>
      </c>
      <c r="AH34" s="39">
        <f t="shared" si="9"/>
        <v>7.950182085</v>
      </c>
      <c r="AI34" s="54"/>
      <c r="AJ34" s="40">
        <f>(271387*SUM($H$3:$H$200)*Sheet7!D34)/(100*H34*10)</f>
        <v>64869.21613</v>
      </c>
      <c r="AK34" s="54"/>
      <c r="AL34" s="41">
        <f>ROUND(IF( V34 = "Rural",  Sheet7!E34/100,(Sheet7!E34 + 10)/100 )*H34, 0)</f>
        <v>24989</v>
      </c>
      <c r="AM34" s="54"/>
      <c r="AN34" s="31">
        <v>0.16</v>
      </c>
      <c r="AO34" s="54"/>
      <c r="AP34" s="53">
        <v>0.979</v>
      </c>
      <c r="AQ34" s="42"/>
      <c r="AR34" s="43">
        <v>0.032400000000000005</v>
      </c>
      <c r="AS34" s="31"/>
      <c r="AT34" s="44">
        <f t="shared" si="10"/>
        <v>0.82</v>
      </c>
      <c r="AU34" s="45" t="s">
        <v>90</v>
      </c>
      <c r="AV34" s="64">
        <v>1.130976</v>
      </c>
      <c r="AW34" s="59" t="s">
        <v>91</v>
      </c>
      <c r="AX34" s="54">
        <v>46.0</v>
      </c>
      <c r="AY34" s="54"/>
      <c r="AZ34" s="66">
        <v>26.0</v>
      </c>
      <c r="BA34" s="54"/>
      <c r="BB34" s="67">
        <v>7.0</v>
      </c>
      <c r="BC34" s="54"/>
      <c r="BD34" s="31">
        <v>0.19</v>
      </c>
      <c r="BE34" s="54"/>
      <c r="BF34" s="31">
        <v>0.3</v>
      </c>
      <c r="BG34" s="54"/>
      <c r="BH34" s="31">
        <v>0.11</v>
      </c>
      <c r="BI34" s="54"/>
      <c r="BJ34" s="59">
        <v>0.823</v>
      </c>
      <c r="BK34" s="31"/>
      <c r="BL34" s="31">
        <v>0.25</v>
      </c>
      <c r="BM34" s="54"/>
      <c r="BN34" s="54">
        <v>0.005814253244961851</v>
      </c>
      <c r="BO34" s="54">
        <v>0.08881217509701551</v>
      </c>
      <c r="BP34" s="54">
        <v>8.0309175039333E-5</v>
      </c>
      <c r="BQ34" s="54">
        <v>0.007716750850116955</v>
      </c>
      <c r="BR34" s="54">
        <v>0.03393253727745359</v>
      </c>
      <c r="BS34" s="54">
        <v>0.08672648412894778</v>
      </c>
      <c r="BT34" s="54">
        <v>0.0337710727056121</v>
      </c>
      <c r="BU34" s="54">
        <v>0.2039933573553907</v>
      </c>
      <c r="BV34" s="54">
        <v>0.005152371339054745</v>
      </c>
    </row>
    <row r="35">
      <c r="A35" s="50"/>
      <c r="B35" s="50"/>
      <c r="C35" s="51" t="s">
        <v>85</v>
      </c>
      <c r="D35" s="29" t="s">
        <v>205</v>
      </c>
      <c r="E35" s="52" t="s">
        <v>152</v>
      </c>
      <c r="F35" s="53">
        <v>0.8</v>
      </c>
      <c r="G35" s="54"/>
      <c r="H35" s="56">
        <v>70451.0</v>
      </c>
      <c r="I35" s="54"/>
      <c r="J35" s="57">
        <f t="shared" si="3"/>
        <v>88063.75</v>
      </c>
      <c r="K35" s="54"/>
      <c r="L35" s="58">
        <v>0.04</v>
      </c>
      <c r="M35" s="32"/>
      <c r="N35" s="53">
        <v>0.0</v>
      </c>
      <c r="O35" s="54"/>
      <c r="P35" s="53">
        <v>4.0</v>
      </c>
      <c r="Q35" s="54"/>
      <c r="R35" s="53">
        <v>3.0</v>
      </c>
      <c r="S35" s="54"/>
      <c r="T35" s="57">
        <v>10.0</v>
      </c>
      <c r="U35" s="54"/>
      <c r="V35" s="59" t="s">
        <v>167</v>
      </c>
      <c r="W35" s="54"/>
      <c r="X35" s="31">
        <f t="shared" si="4"/>
        <v>15656</v>
      </c>
      <c r="Y35" s="60" t="s">
        <v>89</v>
      </c>
      <c r="Z35" s="32">
        <f t="shared" si="5"/>
        <v>13607</v>
      </c>
      <c r="AA35" s="37">
        <v>0.8691</v>
      </c>
      <c r="AB35" s="32">
        <f t="shared" si="6"/>
        <v>10541</v>
      </c>
      <c r="AC35" s="38">
        <v>0.6733</v>
      </c>
      <c r="AD35" s="32">
        <f t="shared" si="7"/>
        <v>10541</v>
      </c>
      <c r="AE35" s="54"/>
      <c r="AF35" s="32">
        <f t="shared" si="8"/>
        <v>5137</v>
      </c>
      <c r="AG35" s="37">
        <v>0.3281</v>
      </c>
      <c r="AH35" s="39">
        <f t="shared" si="9"/>
        <v>3.264680416</v>
      </c>
      <c r="AI35" s="54"/>
      <c r="AJ35" s="40">
        <f>(271387*SUM($H$3:$H$200)*Sheet7!D35)/(100*H35*10)</f>
        <v>53276.07777</v>
      </c>
      <c r="AK35" s="54"/>
      <c r="AL35" s="41">
        <f>ROUND(IF( V35 = "Rural",  Sheet7!E35/100,(Sheet7!E35 + 10)/100 )*H35, 0)</f>
        <v>30443</v>
      </c>
      <c r="AM35" s="54"/>
      <c r="AN35" s="31">
        <v>0.16</v>
      </c>
      <c r="AO35" s="54"/>
      <c r="AP35" s="53">
        <v>0.936</v>
      </c>
      <c r="AQ35" s="42"/>
      <c r="AR35" s="43">
        <v>0.032400000000000005</v>
      </c>
      <c r="AS35" s="31"/>
      <c r="AT35" s="44">
        <f t="shared" si="10"/>
        <v>0.82</v>
      </c>
      <c r="AU35" s="45" t="s">
        <v>90</v>
      </c>
      <c r="AV35" s="64">
        <v>1.130976</v>
      </c>
      <c r="AW35" s="59" t="s">
        <v>91</v>
      </c>
      <c r="AX35" s="54">
        <v>23.0</v>
      </c>
      <c r="AY35" s="54"/>
      <c r="AZ35" s="66">
        <v>31.0</v>
      </c>
      <c r="BA35" s="54"/>
      <c r="BB35" s="67">
        <v>9.0</v>
      </c>
      <c r="BC35" s="54"/>
      <c r="BD35" s="31">
        <v>0.19</v>
      </c>
      <c r="BE35" s="54"/>
      <c r="BF35" s="31">
        <v>0.3</v>
      </c>
      <c r="BG35" s="54"/>
      <c r="BH35" s="31">
        <v>0.11</v>
      </c>
      <c r="BI35" s="54"/>
      <c r="BJ35" s="59">
        <v>0.782</v>
      </c>
      <c r="BK35" s="31"/>
      <c r="BL35" s="31">
        <v>0.25</v>
      </c>
      <c r="BM35" s="54"/>
      <c r="BN35" s="54">
        <v>0.007079463545231738</v>
      </c>
      <c r="BO35" s="54">
        <v>0.1081381442263244</v>
      </c>
      <c r="BP35" s="54">
        <v>9.77848492463322E-5</v>
      </c>
      <c r="BQ35" s="54">
        <v>0.009395954051085962</v>
      </c>
      <c r="BR35" s="54">
        <v>0.04131642543453159</v>
      </c>
      <c r="BS35" s="54">
        <v>0.10559859657455169</v>
      </c>
      <c r="BT35" s="54">
        <v>0.04111982537222974</v>
      </c>
      <c r="BU35" s="54">
        <v>0.24838332216064224</v>
      </c>
      <c r="BV35" s="54">
        <v>0.00627355285873418</v>
      </c>
    </row>
    <row r="36">
      <c r="A36" s="50"/>
      <c r="B36" s="50"/>
      <c r="C36" s="51" t="s">
        <v>85</v>
      </c>
      <c r="D36" s="29" t="s">
        <v>205</v>
      </c>
      <c r="E36" s="52" t="s">
        <v>153</v>
      </c>
      <c r="F36" s="53">
        <v>1.1</v>
      </c>
      <c r="G36" s="54"/>
      <c r="H36" s="56">
        <v>35757.07</v>
      </c>
      <c r="I36" s="54"/>
      <c r="J36" s="57">
        <f t="shared" si="3"/>
        <v>32506.42727</v>
      </c>
      <c r="K36" s="54"/>
      <c r="L36" s="58">
        <v>0.12</v>
      </c>
      <c r="M36" s="32"/>
      <c r="N36" s="53">
        <v>0.0</v>
      </c>
      <c r="O36" s="54"/>
      <c r="P36" s="53">
        <v>2.0</v>
      </c>
      <c r="Q36" s="54"/>
      <c r="R36" s="53">
        <v>1.0</v>
      </c>
      <c r="S36" s="54"/>
      <c r="T36" s="57">
        <v>4.0</v>
      </c>
      <c r="U36" s="54"/>
      <c r="V36" s="59" t="s">
        <v>167</v>
      </c>
      <c r="W36" s="54"/>
      <c r="X36" s="31">
        <f t="shared" si="4"/>
        <v>7946</v>
      </c>
      <c r="Y36" s="60" t="s">
        <v>89</v>
      </c>
      <c r="Z36" s="32">
        <f t="shared" si="5"/>
        <v>6906</v>
      </c>
      <c r="AA36" s="37">
        <v>0.8691</v>
      </c>
      <c r="AB36" s="32">
        <f t="shared" si="6"/>
        <v>5350</v>
      </c>
      <c r="AC36" s="38">
        <v>0.6733</v>
      </c>
      <c r="AD36" s="32">
        <f t="shared" si="7"/>
        <v>5350</v>
      </c>
      <c r="AE36" s="54"/>
      <c r="AF36" s="32">
        <f t="shared" si="8"/>
        <v>2607</v>
      </c>
      <c r="AG36" s="37">
        <v>0.3281</v>
      </c>
      <c r="AH36" s="39">
        <f t="shared" si="9"/>
        <v>8.949279122</v>
      </c>
      <c r="AI36" s="54"/>
      <c r="AJ36" s="40">
        <f>(271387*SUM($H$3:$H$200)*Sheet7!D36)/(100*H36*10)</f>
        <v>104968.1351</v>
      </c>
      <c r="AK36" s="54"/>
      <c r="AL36" s="41">
        <f>ROUND(IF( V36 = "Rural",  Sheet7!E36/100,(Sheet7!E36 + 10)/100 )*H36, 0)</f>
        <v>15443</v>
      </c>
      <c r="AM36" s="54"/>
      <c r="AN36" s="31">
        <v>0.16</v>
      </c>
      <c r="AO36" s="54"/>
      <c r="AP36" s="53">
        <v>0.958</v>
      </c>
      <c r="AQ36" s="42"/>
      <c r="AR36" s="43">
        <v>0.032400000000000005</v>
      </c>
      <c r="AS36" s="31"/>
      <c r="AT36" s="44">
        <f t="shared" si="10"/>
        <v>0.82</v>
      </c>
      <c r="AU36" s="45" t="s">
        <v>90</v>
      </c>
      <c r="AV36" s="64">
        <v>1.130976</v>
      </c>
      <c r="AW36" s="59" t="s">
        <v>91</v>
      </c>
      <c r="AX36" s="54">
        <v>32.0</v>
      </c>
      <c r="AY36" s="54"/>
      <c r="AZ36" s="66">
        <v>16.0</v>
      </c>
      <c r="BA36" s="54"/>
      <c r="BB36" s="67">
        <v>4.0</v>
      </c>
      <c r="BC36" s="54"/>
      <c r="BD36" s="31">
        <v>0.19</v>
      </c>
      <c r="BE36" s="54"/>
      <c r="BF36" s="31">
        <v>0.3</v>
      </c>
      <c r="BG36" s="54"/>
      <c r="BH36" s="31">
        <v>0.11</v>
      </c>
      <c r="BI36" s="54"/>
      <c r="BJ36" s="59">
        <v>0.821</v>
      </c>
      <c r="BK36" s="31"/>
      <c r="BL36" s="31">
        <v>0.25</v>
      </c>
      <c r="BM36" s="54"/>
      <c r="BN36" s="54">
        <v>0.003593148053956643</v>
      </c>
      <c r="BO36" s="54">
        <v>0.05488500082001359</v>
      </c>
      <c r="BP36" s="54">
        <v>4.963023519099159E-5</v>
      </c>
      <c r="BQ36" s="54">
        <v>0.004768871793465875</v>
      </c>
      <c r="BR36" s="54">
        <v>0.02096995523714818</v>
      </c>
      <c r="BS36" s="54">
        <v>0.053596065486905875</v>
      </c>
      <c r="BT36" s="54">
        <v>0.020870171810515037</v>
      </c>
      <c r="BU36" s="54">
        <v>0.12606577390428292</v>
      </c>
      <c r="BV36" s="54">
        <v>0.0031841119177649455</v>
      </c>
    </row>
    <row r="37">
      <c r="A37" s="50"/>
      <c r="B37" s="50"/>
      <c r="C37" s="51" t="s">
        <v>85</v>
      </c>
      <c r="D37" s="29" t="s">
        <v>325</v>
      </c>
      <c r="E37" s="52" t="s">
        <v>154</v>
      </c>
      <c r="F37" s="53">
        <v>7.5</v>
      </c>
      <c r="G37" s="54"/>
      <c r="H37" s="56">
        <v>54005.0</v>
      </c>
      <c r="I37" s="54"/>
      <c r="J37" s="57">
        <f t="shared" si="3"/>
        <v>7200.666667</v>
      </c>
      <c r="K37" s="54"/>
      <c r="L37" s="58">
        <v>0.09</v>
      </c>
      <c r="M37" s="32"/>
      <c r="N37" s="53">
        <v>1.0</v>
      </c>
      <c r="O37" s="54"/>
      <c r="P37" s="53">
        <v>1.0</v>
      </c>
      <c r="Q37" s="54"/>
      <c r="R37" s="53">
        <v>1.0</v>
      </c>
      <c r="S37" s="54"/>
      <c r="T37" s="57">
        <v>1.0</v>
      </c>
      <c r="U37" s="54"/>
      <c r="V37" s="59" t="s">
        <v>88</v>
      </c>
      <c r="W37" s="54"/>
      <c r="X37" s="31">
        <f t="shared" si="4"/>
        <v>12001</v>
      </c>
      <c r="Y37" s="60" t="s">
        <v>89</v>
      </c>
      <c r="Z37" s="32">
        <f t="shared" si="5"/>
        <v>10430</v>
      </c>
      <c r="AA37" s="37">
        <v>0.8691</v>
      </c>
      <c r="AB37" s="32">
        <f t="shared" si="6"/>
        <v>8080</v>
      </c>
      <c r="AC37" s="38">
        <v>0.6733</v>
      </c>
      <c r="AD37" s="32">
        <f t="shared" si="7"/>
        <v>8080</v>
      </c>
      <c r="AE37" s="54"/>
      <c r="AF37" s="32">
        <f t="shared" si="8"/>
        <v>3938</v>
      </c>
      <c r="AG37" s="37">
        <v>0.3281</v>
      </c>
      <c r="AH37" s="39">
        <f t="shared" si="9"/>
        <v>40.36663272</v>
      </c>
      <c r="AI37" s="54"/>
      <c r="AJ37" s="40">
        <f>(271387*SUM($H$3:$H$200)*Sheet7!D37)/(100*H37*10)</f>
        <v>69500.101</v>
      </c>
      <c r="AK37" s="54"/>
      <c r="AL37" s="41">
        <f>ROUND(IF( V37 = "Rural",  Sheet7!E37/100,(Sheet7!E37 + 10)/100 )*H37, 0)</f>
        <v>17935</v>
      </c>
      <c r="AM37" s="54"/>
      <c r="AN37" s="31">
        <v>0.16</v>
      </c>
      <c r="AO37" s="54"/>
      <c r="AP37" s="53">
        <v>0.897</v>
      </c>
      <c r="AQ37" s="42"/>
      <c r="AR37" s="43">
        <v>0.0466</v>
      </c>
      <c r="AS37" s="31"/>
      <c r="AT37" s="44">
        <f t="shared" si="10"/>
        <v>0.7105575326</v>
      </c>
      <c r="AU37" s="45" t="s">
        <v>90</v>
      </c>
      <c r="AV37" s="64">
        <v>1.130976</v>
      </c>
      <c r="AW37" s="59" t="s">
        <v>91</v>
      </c>
      <c r="AX37" s="54">
        <v>218.0</v>
      </c>
      <c r="AY37" s="54"/>
      <c r="AZ37" s="66">
        <v>24.0</v>
      </c>
      <c r="BA37" s="54"/>
      <c r="BB37" s="67">
        <v>7.0</v>
      </c>
      <c r="BC37" s="54"/>
      <c r="BD37" s="31">
        <v>0.19</v>
      </c>
      <c r="BE37" s="54"/>
      <c r="BF37" s="31">
        <v>0.3</v>
      </c>
      <c r="BG37" s="54"/>
      <c r="BH37" s="31">
        <v>0.11</v>
      </c>
      <c r="BI37" s="54"/>
      <c r="BJ37" s="59">
        <v>0.872</v>
      </c>
      <c r="BK37" s="31"/>
      <c r="BL37" s="31">
        <v>0.25</v>
      </c>
      <c r="BM37" s="54"/>
      <c r="BN37" s="54">
        <v>0.0054268417589564385</v>
      </c>
      <c r="BO37" s="54">
        <v>0.08289450084374458</v>
      </c>
      <c r="BP37" s="54">
        <v>7.495806707567204E-5</v>
      </c>
      <c r="BQ37" s="54">
        <v>0.0072025733989424905</v>
      </c>
      <c r="BR37" s="54">
        <v>0.0316715668420871</v>
      </c>
      <c r="BS37" s="54">
        <v>0.0809477822601335</v>
      </c>
      <c r="BT37" s="54">
        <v>0.03152086087106311</v>
      </c>
      <c r="BU37" s="54">
        <v>0.19040100656180162</v>
      </c>
      <c r="BV37" s="54">
        <v>0.004809061931497628</v>
      </c>
    </row>
    <row r="38">
      <c r="A38" s="50"/>
      <c r="B38" s="50"/>
      <c r="C38" s="51" t="s">
        <v>85</v>
      </c>
      <c r="D38" s="29" t="s">
        <v>325</v>
      </c>
      <c r="E38" s="52" t="s">
        <v>155</v>
      </c>
      <c r="F38" s="53">
        <v>0.9</v>
      </c>
      <c r="G38" s="54"/>
      <c r="H38" s="56">
        <v>54479.96</v>
      </c>
      <c r="I38" s="54"/>
      <c r="J38" s="57">
        <f t="shared" si="3"/>
        <v>60533.28889</v>
      </c>
      <c r="K38" s="54"/>
      <c r="L38" s="58">
        <v>0.13</v>
      </c>
      <c r="M38" s="32"/>
      <c r="N38" s="53">
        <v>0.0</v>
      </c>
      <c r="O38" s="54"/>
      <c r="P38" s="53">
        <v>4.0</v>
      </c>
      <c r="Q38" s="54"/>
      <c r="R38" s="53">
        <v>2.0</v>
      </c>
      <c r="S38" s="54"/>
      <c r="T38" s="57">
        <v>7.0</v>
      </c>
      <c r="U38" s="54"/>
      <c r="V38" s="59" t="s">
        <v>167</v>
      </c>
      <c r="W38" s="54"/>
      <c r="X38" s="31">
        <f t="shared" si="4"/>
        <v>12107</v>
      </c>
      <c r="Y38" s="60" t="s">
        <v>89</v>
      </c>
      <c r="Z38" s="32">
        <f t="shared" si="5"/>
        <v>10522</v>
      </c>
      <c r="AA38" s="37">
        <v>0.8691</v>
      </c>
      <c r="AB38" s="32">
        <f t="shared" si="6"/>
        <v>8152</v>
      </c>
      <c r="AC38" s="38">
        <v>0.6733</v>
      </c>
      <c r="AD38" s="32">
        <f t="shared" si="7"/>
        <v>8152</v>
      </c>
      <c r="AE38" s="54"/>
      <c r="AF38" s="32">
        <f t="shared" si="8"/>
        <v>3972</v>
      </c>
      <c r="AG38" s="37">
        <v>0.3281</v>
      </c>
      <c r="AH38" s="39">
        <f t="shared" si="9"/>
        <v>4.772397043</v>
      </c>
      <c r="AI38" s="54"/>
      <c r="AJ38" s="40">
        <f>(271387*SUM($H$3:$H$200)*Sheet7!D38)/(100*H38*10)</f>
        <v>68894.19439</v>
      </c>
      <c r="AK38" s="54"/>
      <c r="AL38" s="41">
        <f>ROUND(IF( V38 = "Rural",  Sheet7!E38/100,(Sheet7!E38 + 10)/100 )*H38, 0)</f>
        <v>23529</v>
      </c>
      <c r="AM38" s="54"/>
      <c r="AN38" s="31">
        <v>0.16</v>
      </c>
      <c r="AO38" s="54"/>
      <c r="AP38" s="53">
        <v>0.936</v>
      </c>
      <c r="AQ38" s="42"/>
      <c r="AR38" s="43">
        <v>0.032400000000000005</v>
      </c>
      <c r="AS38" s="31"/>
      <c r="AT38" s="44">
        <f t="shared" si="10"/>
        <v>0.82</v>
      </c>
      <c r="AU38" s="45" t="s">
        <v>90</v>
      </c>
      <c r="AV38" s="64">
        <v>1.130976</v>
      </c>
      <c r="AW38" s="59" t="s">
        <v>91</v>
      </c>
      <c r="AX38" s="54">
        <v>26.0</v>
      </c>
      <c r="AY38" s="54"/>
      <c r="AZ38" s="66">
        <v>24.0</v>
      </c>
      <c r="BA38" s="54"/>
      <c r="BB38" s="67">
        <v>7.0</v>
      </c>
      <c r="BC38" s="54"/>
      <c r="BD38" s="31">
        <v>0.19</v>
      </c>
      <c r="BE38" s="54"/>
      <c r="BF38" s="31">
        <v>0.3</v>
      </c>
      <c r="BG38" s="54"/>
      <c r="BH38" s="31">
        <v>0.11</v>
      </c>
      <c r="BI38" s="54"/>
      <c r="BJ38" s="59">
        <v>0.8220000000000001</v>
      </c>
      <c r="BK38" s="31"/>
      <c r="BL38" s="31">
        <v>0.25</v>
      </c>
      <c r="BM38" s="54"/>
      <c r="BN38" s="54">
        <v>0.005474569427909941</v>
      </c>
      <c r="BO38" s="54">
        <v>0.08362353652786168</v>
      </c>
      <c r="BP38" s="54">
        <v>7.561730387852846E-5</v>
      </c>
      <c r="BQ38" s="54">
        <v>0.007265918168159446</v>
      </c>
      <c r="BR38" s="54">
        <v>0.031950110076737925</v>
      </c>
      <c r="BS38" s="54">
        <v>0.08165969705806467</v>
      </c>
      <c r="BT38" s="54">
        <v>0.03179807868569731</v>
      </c>
      <c r="BU38" s="54">
        <v>0.19207553414399942</v>
      </c>
      <c r="BV38" s="54">
        <v>0.00485135638673296</v>
      </c>
    </row>
    <row r="39">
      <c r="A39" s="50"/>
      <c r="B39" s="50"/>
      <c r="C39" s="51" t="s">
        <v>85</v>
      </c>
      <c r="D39" s="29" t="s">
        <v>187</v>
      </c>
      <c r="E39" s="52" t="s">
        <v>156</v>
      </c>
      <c r="F39" s="53">
        <v>0.8</v>
      </c>
      <c r="G39" s="54"/>
      <c r="H39" s="56">
        <v>60427.0</v>
      </c>
      <c r="I39" s="54"/>
      <c r="J39" s="57">
        <f t="shared" si="3"/>
        <v>75533.75</v>
      </c>
      <c r="K39" s="54"/>
      <c r="L39" s="58">
        <v>0.1</v>
      </c>
      <c r="M39" s="32"/>
      <c r="N39" s="53">
        <v>1.0</v>
      </c>
      <c r="O39" s="54"/>
      <c r="P39" s="53">
        <v>3.0</v>
      </c>
      <c r="Q39" s="54"/>
      <c r="R39" s="53">
        <v>1.0</v>
      </c>
      <c r="S39" s="54"/>
      <c r="T39" s="57">
        <v>9.0</v>
      </c>
      <c r="U39" s="54"/>
      <c r="V39" s="59" t="s">
        <v>167</v>
      </c>
      <c r="W39" s="54"/>
      <c r="X39" s="31">
        <f t="shared" si="4"/>
        <v>13428</v>
      </c>
      <c r="Y39" s="60" t="s">
        <v>190</v>
      </c>
      <c r="Z39" s="32">
        <f t="shared" si="5"/>
        <v>11571</v>
      </c>
      <c r="AA39" s="38">
        <v>0.8617</v>
      </c>
      <c r="AB39" s="32">
        <f t="shared" si="6"/>
        <v>9621</v>
      </c>
      <c r="AC39" s="75">
        <v>0.7165</v>
      </c>
      <c r="AD39" s="32">
        <f t="shared" si="7"/>
        <v>9621</v>
      </c>
      <c r="AE39" s="54"/>
      <c r="AF39" s="32">
        <f t="shared" si="8"/>
        <v>5661</v>
      </c>
      <c r="AG39" s="38">
        <v>0.4216</v>
      </c>
      <c r="AH39" s="39">
        <f t="shared" si="9"/>
        <v>3.806245552</v>
      </c>
      <c r="AI39" s="54"/>
      <c r="AJ39" s="40">
        <f>(271387*SUM($H$3:$H$200)*Sheet7!D39)/(100*H39*10)</f>
        <v>27324.33292</v>
      </c>
      <c r="AK39" s="54"/>
      <c r="AL39" s="41">
        <f>ROUND(IF( V39 = "Rural",  Sheet7!E39/100,(Sheet7!E39 + 10)/100 )*H39, 0)</f>
        <v>26111</v>
      </c>
      <c r="AM39" s="54"/>
      <c r="AN39" s="31">
        <v>0.16</v>
      </c>
      <c r="AO39" s="54"/>
      <c r="AP39" s="53">
        <v>0.931</v>
      </c>
      <c r="AQ39" s="42"/>
      <c r="AR39" s="43">
        <v>0.032400000000000005</v>
      </c>
      <c r="AS39" s="31"/>
      <c r="AT39" s="44">
        <f t="shared" si="10"/>
        <v>0.82</v>
      </c>
      <c r="AU39" s="45" t="s">
        <v>90</v>
      </c>
      <c r="AV39" s="64">
        <v>1.130976</v>
      </c>
      <c r="AW39" s="59" t="s">
        <v>91</v>
      </c>
      <c r="AX39" s="54">
        <v>23.0</v>
      </c>
      <c r="AY39" s="54"/>
      <c r="AZ39" s="66">
        <v>27.0</v>
      </c>
      <c r="BA39" s="54"/>
      <c r="BB39" s="67">
        <v>7.0</v>
      </c>
      <c r="BC39" s="54"/>
      <c r="BD39" s="31">
        <v>0.19</v>
      </c>
      <c r="BE39" s="54"/>
      <c r="BF39" s="31">
        <v>0.3</v>
      </c>
      <c r="BG39" s="54"/>
      <c r="BH39" s="31">
        <v>0.11</v>
      </c>
      <c r="BI39" s="54"/>
      <c r="BJ39" s="59">
        <v>0.807</v>
      </c>
      <c r="BK39" s="31"/>
      <c r="BL39" s="31">
        <v>0.25</v>
      </c>
      <c r="BM39" s="54"/>
      <c r="BN39" s="54">
        <v>0.006072174186991217</v>
      </c>
      <c r="BO39" s="54">
        <v>0.09275189338922235</v>
      </c>
      <c r="BP39" s="54">
        <v>8.387169927194953E-5</v>
      </c>
      <c r="BQ39" s="54">
        <v>0.008059066804516209</v>
      </c>
      <c r="BR39" s="54">
        <v>0.03543778853007679</v>
      </c>
      <c r="BS39" s="54">
        <v>0.09057368093015622</v>
      </c>
      <c r="BT39" s="54">
        <v>0.03526916137127545</v>
      </c>
      <c r="BU39" s="54">
        <v>0.2130425261273953</v>
      </c>
      <c r="BV39" s="54">
        <v>0.005380931123684977</v>
      </c>
    </row>
    <row r="40">
      <c r="A40" s="50"/>
      <c r="B40" s="50"/>
      <c r="C40" s="51" t="s">
        <v>85</v>
      </c>
      <c r="D40" s="29" t="s">
        <v>187</v>
      </c>
      <c r="E40" s="52" t="s">
        <v>157</v>
      </c>
      <c r="F40" s="53">
        <v>5.2</v>
      </c>
      <c r="G40" s="54"/>
      <c r="H40" s="56">
        <v>54249.01</v>
      </c>
      <c r="I40" s="54"/>
      <c r="J40" s="57">
        <f t="shared" si="3"/>
        <v>10432.50192</v>
      </c>
      <c r="K40" s="54"/>
      <c r="L40" s="58">
        <v>0.17</v>
      </c>
      <c r="M40" s="32"/>
      <c r="N40" s="53">
        <v>0.0</v>
      </c>
      <c r="O40" s="54"/>
      <c r="P40" s="53">
        <v>2.0</v>
      </c>
      <c r="Q40" s="54"/>
      <c r="R40" s="53">
        <v>5.0</v>
      </c>
      <c r="S40" s="54"/>
      <c r="T40" s="57">
        <v>1.0</v>
      </c>
      <c r="U40" s="54"/>
      <c r="V40" s="59" t="s">
        <v>96</v>
      </c>
      <c r="W40" s="54"/>
      <c r="X40" s="31">
        <f t="shared" si="4"/>
        <v>12055</v>
      </c>
      <c r="Y40" s="60" t="s">
        <v>190</v>
      </c>
      <c r="Z40" s="32">
        <f t="shared" si="5"/>
        <v>10388</v>
      </c>
      <c r="AA40" s="38">
        <v>0.8617</v>
      </c>
      <c r="AB40" s="32">
        <f t="shared" si="6"/>
        <v>8637</v>
      </c>
      <c r="AC40" s="75">
        <v>0.7165</v>
      </c>
      <c r="AD40" s="32">
        <f t="shared" si="7"/>
        <v>8637</v>
      </c>
      <c r="AE40" s="54"/>
      <c r="AF40" s="32">
        <f t="shared" si="8"/>
        <v>5082</v>
      </c>
      <c r="AG40" s="38">
        <v>0.4216</v>
      </c>
      <c r="AH40" s="39">
        <f t="shared" si="9"/>
        <v>27.83460933</v>
      </c>
      <c r="AI40" s="54"/>
      <c r="AJ40" s="40">
        <f>(271387*SUM($H$3:$H$200)*Sheet7!D40)/(100*H40*10)</f>
        <v>30436.08474</v>
      </c>
      <c r="AK40" s="54"/>
      <c r="AL40" s="41">
        <f>ROUND(IF( V40 = "Rural",  Sheet7!E40/100,(Sheet7!E40 + 10)/100 )*H40, 0)</f>
        <v>23429</v>
      </c>
      <c r="AM40" s="54"/>
      <c r="AN40" s="31">
        <v>0.16</v>
      </c>
      <c r="AO40" s="54"/>
      <c r="AP40" s="53">
        <v>0.908</v>
      </c>
      <c r="AQ40" s="42"/>
      <c r="AR40" s="43">
        <v>0.0395</v>
      </c>
      <c r="AS40" s="31"/>
      <c r="AT40" s="44">
        <f t="shared" si="10"/>
        <v>0.7105575326</v>
      </c>
      <c r="AU40" s="45" t="s">
        <v>90</v>
      </c>
      <c r="AV40" s="64">
        <v>1.130976</v>
      </c>
      <c r="AW40" s="59" t="s">
        <v>91</v>
      </c>
      <c r="AX40" s="54">
        <v>151.0</v>
      </c>
      <c r="AY40" s="54"/>
      <c r="AZ40" s="66">
        <v>24.0</v>
      </c>
      <c r="BA40" s="54"/>
      <c r="BB40" s="67">
        <v>7.0</v>
      </c>
      <c r="BC40" s="54"/>
      <c r="BD40" s="31">
        <v>0.19</v>
      </c>
      <c r="BE40" s="54"/>
      <c r="BF40" s="31">
        <v>0.3</v>
      </c>
      <c r="BG40" s="54"/>
      <c r="BH40" s="31">
        <v>0.11</v>
      </c>
      <c r="BI40" s="54"/>
      <c r="BJ40" s="59">
        <v>0.75</v>
      </c>
      <c r="BK40" s="31"/>
      <c r="BL40" s="31">
        <v>0.25</v>
      </c>
      <c r="BM40" s="54"/>
      <c r="BN40" s="54">
        <v>0.0054513617785398654</v>
      </c>
      <c r="BO40" s="54">
        <v>0.0832690418520009</v>
      </c>
      <c r="BP40" s="54">
        <v>7.529674901155085E-5</v>
      </c>
      <c r="BQ40" s="54">
        <v>0.007235116680769655</v>
      </c>
      <c r="BR40" s="54">
        <v>0.03181466801836963</v>
      </c>
      <c r="BS40" s="54">
        <v>0.08131352743834469</v>
      </c>
      <c r="BT40" s="54">
        <v>0.03166328111476551</v>
      </c>
      <c r="BU40" s="54">
        <v>0.19126129263922306</v>
      </c>
      <c r="BV40" s="54">
        <v>0.00483079064554086</v>
      </c>
    </row>
    <row r="41">
      <c r="A41" s="50"/>
      <c r="B41" s="50"/>
      <c r="C41" s="51" t="s">
        <v>85</v>
      </c>
      <c r="D41" s="29" t="s">
        <v>160</v>
      </c>
      <c r="E41" s="52" t="s">
        <v>158</v>
      </c>
      <c r="F41" s="53">
        <v>3.8</v>
      </c>
      <c r="G41" s="54"/>
      <c r="H41" s="56">
        <v>87155.0</v>
      </c>
      <c r="I41" s="54"/>
      <c r="J41" s="57">
        <f t="shared" si="3"/>
        <v>22935.52632</v>
      </c>
      <c r="K41" s="54"/>
      <c r="L41" s="58">
        <v>0.07</v>
      </c>
      <c r="M41" s="32"/>
      <c r="N41" s="53">
        <v>1.0</v>
      </c>
      <c r="O41" s="54"/>
      <c r="P41" s="53">
        <v>4.0</v>
      </c>
      <c r="Q41" s="54"/>
      <c r="R41" s="53">
        <v>2.0</v>
      </c>
      <c r="S41" s="54"/>
      <c r="T41" s="57">
        <v>3.0</v>
      </c>
      <c r="U41" s="54"/>
      <c r="V41" s="59" t="s">
        <v>167</v>
      </c>
      <c r="W41" s="54"/>
      <c r="X41" s="31">
        <f t="shared" si="4"/>
        <v>19368</v>
      </c>
      <c r="Y41" s="60" t="s">
        <v>89</v>
      </c>
      <c r="Z41" s="32">
        <f t="shared" si="5"/>
        <v>16833</v>
      </c>
      <c r="AA41" s="37">
        <v>0.8691</v>
      </c>
      <c r="AB41" s="32">
        <f t="shared" si="6"/>
        <v>13040</v>
      </c>
      <c r="AC41" s="38">
        <v>0.6733</v>
      </c>
      <c r="AD41" s="32">
        <f t="shared" si="7"/>
        <v>13040</v>
      </c>
      <c r="AE41" s="54"/>
      <c r="AF41" s="32">
        <f t="shared" si="8"/>
        <v>6355</v>
      </c>
      <c r="AG41" s="37">
        <v>0.3281</v>
      </c>
      <c r="AH41" s="39">
        <f t="shared" si="9"/>
        <v>12.62119213</v>
      </c>
      <c r="AI41" s="54"/>
      <c r="AJ41" s="40">
        <f>(271387*SUM($H$3:$H$200)*Sheet7!D41)/(100*H41*10)</f>
        <v>43065.26252</v>
      </c>
      <c r="AK41" s="54"/>
      <c r="AL41" s="41">
        <f>ROUND(IF( V41 = "Rural",  Sheet7!E41/100,(Sheet7!E41 + 10)/100 )*H41, 0)</f>
        <v>37660</v>
      </c>
      <c r="AM41" s="54"/>
      <c r="AN41" s="31">
        <v>0.16</v>
      </c>
      <c r="AO41" s="54"/>
      <c r="AP41" s="53">
        <v>0.802</v>
      </c>
      <c r="AQ41" s="42"/>
      <c r="AR41" s="43">
        <v>0.032400000000000005</v>
      </c>
      <c r="AS41" s="31"/>
      <c r="AT41" s="44">
        <f t="shared" si="10"/>
        <v>0.82</v>
      </c>
      <c r="AU41" s="45" t="s">
        <v>90</v>
      </c>
      <c r="AV41" s="64">
        <v>1.130976</v>
      </c>
      <c r="AW41" s="59" t="s">
        <v>91</v>
      </c>
      <c r="AX41" s="54">
        <v>110.0</v>
      </c>
      <c r="AY41" s="54"/>
      <c r="AZ41" s="66">
        <v>38.0</v>
      </c>
      <c r="BA41" s="54"/>
      <c r="BB41" s="67">
        <v>11.0</v>
      </c>
      <c r="BC41" s="54"/>
      <c r="BD41" s="31">
        <v>0.19</v>
      </c>
      <c r="BE41" s="54"/>
      <c r="BF41" s="31">
        <v>0.3</v>
      </c>
      <c r="BG41" s="54"/>
      <c r="BH41" s="31">
        <v>0.11</v>
      </c>
      <c r="BI41" s="54"/>
      <c r="BJ41" s="59">
        <v>0.807</v>
      </c>
      <c r="BK41" s="31"/>
      <c r="BL41" s="31">
        <v>0.25</v>
      </c>
      <c r="BM41" s="54"/>
      <c r="BN41" s="54">
        <v>0.00875801117492544</v>
      </c>
      <c r="BO41" s="54">
        <v>0.13377780244489507</v>
      </c>
      <c r="BP41" s="54">
        <v>1.2096973124674007E-4</v>
      </c>
      <c r="BQ41" s="54">
        <v>0.011623743812329095</v>
      </c>
      <c r="BR41" s="54">
        <v>0.051112589725434705</v>
      </c>
      <c r="BS41" s="54">
        <v>0.13063612559729534</v>
      </c>
      <c r="BT41" s="54">
        <v>0.05086937559887983</v>
      </c>
      <c r="BU41" s="54">
        <v>0.3072752472344008</v>
      </c>
      <c r="BV41" s="54">
        <v>0.007761018287930298</v>
      </c>
    </row>
    <row r="42">
      <c r="A42" s="50"/>
      <c r="B42" s="50"/>
      <c r="C42" s="51" t="s">
        <v>85</v>
      </c>
      <c r="D42" s="29" t="s">
        <v>187</v>
      </c>
      <c r="E42" s="52" t="s">
        <v>159</v>
      </c>
      <c r="F42" s="53">
        <v>13.0</v>
      </c>
      <c r="G42" s="54"/>
      <c r="H42" s="56">
        <v>107080.0</v>
      </c>
      <c r="I42" s="54"/>
      <c r="J42" s="57">
        <f t="shared" si="3"/>
        <v>8236.923077</v>
      </c>
      <c r="K42" s="54"/>
      <c r="L42" s="58">
        <v>0.09</v>
      </c>
      <c r="M42" s="32"/>
      <c r="N42" s="53">
        <v>0.0</v>
      </c>
      <c r="O42" s="54"/>
      <c r="P42" s="53">
        <v>9.0</v>
      </c>
      <c r="Q42" s="54"/>
      <c r="R42" s="53">
        <v>1.0</v>
      </c>
      <c r="S42" s="54"/>
      <c r="T42" s="57">
        <v>1.0</v>
      </c>
      <c r="U42" s="54"/>
      <c r="V42" s="59" t="s">
        <v>96</v>
      </c>
      <c r="W42" s="54"/>
      <c r="X42" s="31">
        <f t="shared" si="4"/>
        <v>23796</v>
      </c>
      <c r="Y42" s="60" t="s">
        <v>89</v>
      </c>
      <c r="Z42" s="32">
        <f t="shared" si="5"/>
        <v>20681</v>
      </c>
      <c r="AA42" s="37">
        <v>0.8691</v>
      </c>
      <c r="AB42" s="32">
        <f t="shared" si="6"/>
        <v>16022</v>
      </c>
      <c r="AC42" s="38">
        <v>0.6733</v>
      </c>
      <c r="AD42" s="32">
        <f t="shared" si="7"/>
        <v>16022</v>
      </c>
      <c r="AE42" s="54"/>
      <c r="AF42" s="32">
        <f t="shared" si="8"/>
        <v>7807</v>
      </c>
      <c r="AG42" s="37">
        <v>0.3281</v>
      </c>
      <c r="AH42" s="39">
        <f t="shared" si="9"/>
        <v>34.92715727</v>
      </c>
      <c r="AI42" s="54"/>
      <c r="AJ42" s="40">
        <f>(271387*SUM($H$3:$H$200)*Sheet7!D42)/(100*H42*10)</f>
        <v>35051.858</v>
      </c>
      <c r="AK42" s="54"/>
      <c r="AL42" s="41">
        <f>ROUND(IF( V42 = "Rural",  Sheet7!E42/100,(Sheet7!E42 + 10)/100 )*H42, 0)</f>
        <v>46246</v>
      </c>
      <c r="AM42" s="54"/>
      <c r="AN42" s="31">
        <v>0.16</v>
      </c>
      <c r="AO42" s="54"/>
      <c r="AP42" s="53">
        <v>0.892</v>
      </c>
      <c r="AQ42" s="42"/>
      <c r="AR42" s="43">
        <v>0.0395</v>
      </c>
      <c r="AS42" s="31"/>
      <c r="AT42" s="44">
        <f t="shared" si="10"/>
        <v>0.7105575326</v>
      </c>
      <c r="AU42" s="45" t="s">
        <v>90</v>
      </c>
      <c r="AV42" s="64">
        <v>1.130976</v>
      </c>
      <c r="AW42" s="59" t="s">
        <v>91</v>
      </c>
      <c r="AX42" s="54">
        <v>374.0</v>
      </c>
      <c r="AY42" s="54"/>
      <c r="AZ42" s="66">
        <v>47.0</v>
      </c>
      <c r="BA42" s="54"/>
      <c r="BB42" s="67">
        <v>13.0</v>
      </c>
      <c r="BC42" s="54"/>
      <c r="BD42" s="31">
        <v>0.19</v>
      </c>
      <c r="BE42" s="54"/>
      <c r="BF42" s="31">
        <v>0.3</v>
      </c>
      <c r="BG42" s="54"/>
      <c r="BH42" s="31">
        <v>0.11</v>
      </c>
      <c r="BI42" s="54"/>
      <c r="BJ42" s="59">
        <v>0.757</v>
      </c>
      <c r="BK42" s="31"/>
      <c r="BL42" s="31">
        <v>0.25</v>
      </c>
      <c r="BM42" s="54"/>
      <c r="BN42" s="54">
        <v>0.010760229896288406</v>
      </c>
      <c r="BO42" s="54">
        <v>0.16436150634845234</v>
      </c>
      <c r="BP42" s="54">
        <v>1.4862530918364895E-4</v>
      </c>
      <c r="BQ42" s="54">
        <v>0.014281113962758296</v>
      </c>
      <c r="BR42" s="54">
        <v>0.06279772942228842</v>
      </c>
      <c r="BS42" s="54">
        <v>0.16050159289723348</v>
      </c>
      <c r="BT42" s="54">
        <v>0.06249891273166258</v>
      </c>
      <c r="BU42" s="54">
        <v>0.3775231882721547</v>
      </c>
      <c r="BV42" s="54">
        <v>0.009535308797792167</v>
      </c>
    </row>
    <row r="43">
      <c r="A43" s="50"/>
      <c r="B43" s="50"/>
      <c r="C43" s="51" t="s">
        <v>85</v>
      </c>
      <c r="D43" s="29" t="s">
        <v>160</v>
      </c>
      <c r="E43" s="52" t="s">
        <v>161</v>
      </c>
      <c r="F43" s="53">
        <v>5.5</v>
      </c>
      <c r="G43" s="54"/>
      <c r="H43" s="56">
        <v>84987.0</v>
      </c>
      <c r="I43" s="54"/>
      <c r="J43" s="57">
        <f t="shared" si="3"/>
        <v>15452.18182</v>
      </c>
      <c r="K43" s="54"/>
      <c r="L43" s="58">
        <v>0.06</v>
      </c>
      <c r="M43" s="32"/>
      <c r="N43" s="53">
        <v>0.0</v>
      </c>
      <c r="O43" s="54"/>
      <c r="P43" s="53">
        <v>5.0</v>
      </c>
      <c r="Q43" s="54"/>
      <c r="R43" s="53">
        <v>1.0</v>
      </c>
      <c r="S43" s="54"/>
      <c r="T43" s="57">
        <v>2.0</v>
      </c>
      <c r="U43" s="54"/>
      <c r="V43" s="54"/>
      <c r="W43" s="54"/>
      <c r="X43" s="31">
        <f t="shared" si="4"/>
        <v>18886</v>
      </c>
      <c r="Y43" s="60" t="s">
        <v>89</v>
      </c>
      <c r="Z43" s="32">
        <f t="shared" si="5"/>
        <v>16414</v>
      </c>
      <c r="AA43" s="37">
        <v>0.8691</v>
      </c>
      <c r="AB43" s="32">
        <f t="shared" si="6"/>
        <v>12716</v>
      </c>
      <c r="AC43" s="38">
        <v>0.6733</v>
      </c>
      <c r="AD43" s="32">
        <f t="shared" si="7"/>
        <v>12716</v>
      </c>
      <c r="AE43" s="54"/>
      <c r="AF43" s="32">
        <f t="shared" si="8"/>
        <v>6196</v>
      </c>
      <c r="AG43" s="37">
        <v>0.3281</v>
      </c>
      <c r="AH43" s="39">
        <f t="shared" si="9"/>
        <v>18.82640874</v>
      </c>
      <c r="AI43" s="54"/>
      <c r="AJ43" s="40">
        <f>(271387*SUM($H$3:$H$200)*Sheet7!D43)/(100*H43*10)</f>
        <v>44163.84806</v>
      </c>
      <c r="AK43" s="54"/>
      <c r="AL43" s="41">
        <f>ROUND(IF( V43 = "Rural",  Sheet7!E43/100,(Sheet7!E43 + 10)/100 )*H43, 0)</f>
        <v>36723</v>
      </c>
      <c r="AM43" s="54"/>
      <c r="AN43" s="31">
        <v>0.16</v>
      </c>
      <c r="AO43" s="54"/>
      <c r="AP43" s="53">
        <v>0.827</v>
      </c>
      <c r="AQ43" s="42"/>
      <c r="AR43" s="43">
        <v>0.0395</v>
      </c>
      <c r="AS43" s="31"/>
      <c r="AT43" s="44">
        <f t="shared" si="10"/>
        <v>0.7105575326</v>
      </c>
      <c r="AU43" s="45" t="s">
        <v>90</v>
      </c>
      <c r="AV43" s="64">
        <v>1.130976</v>
      </c>
      <c r="AW43" s="59" t="s">
        <v>91</v>
      </c>
      <c r="AX43" s="54">
        <v>160.0</v>
      </c>
      <c r="AY43" s="54"/>
      <c r="AZ43" s="66">
        <v>38.0</v>
      </c>
      <c r="BA43" s="54"/>
      <c r="BB43" s="67">
        <v>11.0</v>
      </c>
      <c r="BC43" s="54"/>
      <c r="BD43" s="31">
        <v>0.19</v>
      </c>
      <c r="BE43" s="54"/>
      <c r="BF43" s="31">
        <v>0.3</v>
      </c>
      <c r="BG43" s="54"/>
      <c r="BH43" s="31">
        <v>0.11</v>
      </c>
      <c r="BI43" s="54"/>
      <c r="BJ43" s="59">
        <v>0.789</v>
      </c>
      <c r="BK43" s="31"/>
      <c r="BL43" s="31">
        <v>0.25</v>
      </c>
      <c r="BM43" s="54"/>
      <c r="BN43" s="54">
        <v>0.008540153699998719</v>
      </c>
      <c r="BO43" s="54">
        <v>0.13045004986959208</v>
      </c>
      <c r="BP43" s="54">
        <v>1.1796058228979058E-4</v>
      </c>
      <c r="BQ43" s="54">
        <v>0.011334600600980009</v>
      </c>
      <c r="BR43" s="54">
        <v>0.04984115269342573</v>
      </c>
      <c r="BS43" s="54">
        <v>0.12738652293198713</v>
      </c>
      <c r="BT43" s="54">
        <v>0.04960398857233665</v>
      </c>
      <c r="BU43" s="54">
        <v>0.29963170715059406</v>
      </c>
      <c r="BV43" s="54">
        <v>0.007567961232704173</v>
      </c>
    </row>
    <row r="44">
      <c r="A44" s="50"/>
      <c r="B44" s="50"/>
      <c r="C44" s="51" t="s">
        <v>85</v>
      </c>
      <c r="D44" s="29" t="s">
        <v>187</v>
      </c>
      <c r="E44" s="52" t="s">
        <v>162</v>
      </c>
      <c r="F44" s="53">
        <v>1.5</v>
      </c>
      <c r="G44" s="54"/>
      <c r="H44" s="56">
        <v>60828.79</v>
      </c>
      <c r="I44" s="54"/>
      <c r="J44" s="57">
        <f t="shared" si="3"/>
        <v>40552.52667</v>
      </c>
      <c r="K44" s="54"/>
      <c r="L44" s="58">
        <v>0.2</v>
      </c>
      <c r="M44" s="32"/>
      <c r="N44" s="53">
        <v>0.0</v>
      </c>
      <c r="O44" s="54"/>
      <c r="P44" s="53">
        <v>3.0</v>
      </c>
      <c r="Q44" s="54"/>
      <c r="R44" s="53">
        <v>1.0</v>
      </c>
      <c r="S44" s="54"/>
      <c r="T44" s="57">
        <v>5.0</v>
      </c>
      <c r="U44" s="54"/>
      <c r="V44" s="54"/>
      <c r="W44" s="54"/>
      <c r="X44" s="31">
        <f t="shared" si="4"/>
        <v>13518</v>
      </c>
      <c r="Y44" s="60" t="s">
        <v>190</v>
      </c>
      <c r="Z44" s="32">
        <f t="shared" si="5"/>
        <v>11648</v>
      </c>
      <c r="AA44" s="38">
        <v>0.8617</v>
      </c>
      <c r="AB44" s="32">
        <f t="shared" si="6"/>
        <v>9686</v>
      </c>
      <c r="AC44" s="75">
        <v>0.7165</v>
      </c>
      <c r="AD44" s="32">
        <f t="shared" si="7"/>
        <v>9686</v>
      </c>
      <c r="AE44" s="54"/>
      <c r="AF44" s="32">
        <f t="shared" si="8"/>
        <v>5699</v>
      </c>
      <c r="AG44" s="38">
        <v>0.4216</v>
      </c>
      <c r="AH44" s="39">
        <f t="shared" si="9"/>
        <v>7.23341694</v>
      </c>
      <c r="AI44" s="54"/>
      <c r="AJ44" s="40">
        <f>(271387*SUM($H$3:$H$200)*Sheet7!D44)/(100*H44*10)</f>
        <v>27143.84859</v>
      </c>
      <c r="AK44" s="54"/>
      <c r="AL44" s="41">
        <f>ROUND(IF( V44 = "Rural",  Sheet7!E44/100,(Sheet7!E44 + 10)/100 )*H44, 0)</f>
        <v>26271</v>
      </c>
      <c r="AM44" s="54"/>
      <c r="AN44" s="31">
        <v>0.16</v>
      </c>
      <c r="AO44" s="54"/>
      <c r="AP44" s="53">
        <v>0.905</v>
      </c>
      <c r="AQ44" s="42"/>
      <c r="AR44" s="43">
        <v>0.0395</v>
      </c>
      <c r="AS44" s="31"/>
      <c r="AT44" s="44">
        <f t="shared" si="10"/>
        <v>0.7105575326</v>
      </c>
      <c r="AU44" s="45" t="s">
        <v>90</v>
      </c>
      <c r="AV44" s="64">
        <v>1.130976</v>
      </c>
      <c r="AW44" s="59" t="s">
        <v>91</v>
      </c>
      <c r="AX44" s="54">
        <v>44.0</v>
      </c>
      <c r="AY44" s="54"/>
      <c r="AZ44" s="66">
        <v>27.0</v>
      </c>
      <c r="BA44" s="54"/>
      <c r="BB44" s="67">
        <v>8.0</v>
      </c>
      <c r="BC44" s="54"/>
      <c r="BD44" s="31">
        <v>0.19</v>
      </c>
      <c r="BE44" s="54"/>
      <c r="BF44" s="31">
        <v>0.3</v>
      </c>
      <c r="BG44" s="54"/>
      <c r="BH44" s="31">
        <v>0.11</v>
      </c>
      <c r="BI44" s="54"/>
      <c r="BJ44" s="59">
        <v>0.728</v>
      </c>
      <c r="BK44" s="31"/>
      <c r="BL44" s="31">
        <v>0.25</v>
      </c>
      <c r="BM44" s="54"/>
      <c r="BN44" s="54">
        <v>0.006112549166165945</v>
      </c>
      <c r="BO44" s="54">
        <v>0.09336861742392301</v>
      </c>
      <c r="BP44" s="54">
        <v>8.442937729750892E-5</v>
      </c>
      <c r="BQ44" s="54">
        <v>0.008112652990350133</v>
      </c>
      <c r="BR44" s="54">
        <v>0.03567342076489732</v>
      </c>
      <c r="BS44" s="54">
        <v>0.09117592163813325</v>
      </c>
      <c r="BT44" s="54">
        <v>0.03550367237376382</v>
      </c>
      <c r="BU44" s="54">
        <v>0.2144590842317647</v>
      </c>
      <c r="BV44" s="54">
        <v>0.0054167099033064275</v>
      </c>
    </row>
    <row r="45">
      <c r="A45" s="50"/>
      <c r="B45" s="50"/>
      <c r="C45" s="51" t="s">
        <v>85</v>
      </c>
      <c r="D45" s="29" t="s">
        <v>325</v>
      </c>
      <c r="E45" s="52" t="s">
        <v>163</v>
      </c>
      <c r="F45" s="53">
        <v>1.4</v>
      </c>
      <c r="G45" s="54"/>
      <c r="H45" s="56">
        <v>75264.0</v>
      </c>
      <c r="I45" s="54"/>
      <c r="J45" s="57">
        <f t="shared" si="3"/>
        <v>53760</v>
      </c>
      <c r="K45" s="54"/>
      <c r="L45" s="58">
        <v>0.11</v>
      </c>
      <c r="M45" s="32"/>
      <c r="N45" s="53">
        <v>0.0</v>
      </c>
      <c r="O45" s="54"/>
      <c r="P45" s="53">
        <v>1.0</v>
      </c>
      <c r="Q45" s="54"/>
      <c r="R45" s="53">
        <v>1.0</v>
      </c>
      <c r="S45" s="54"/>
      <c r="T45" s="57">
        <v>6.0</v>
      </c>
      <c r="U45" s="54"/>
      <c r="V45" s="54"/>
      <c r="W45" s="54"/>
      <c r="X45" s="31">
        <f t="shared" si="4"/>
        <v>16725</v>
      </c>
      <c r="Y45" s="60" t="s">
        <v>89</v>
      </c>
      <c r="Z45" s="32">
        <f t="shared" si="5"/>
        <v>14536</v>
      </c>
      <c r="AA45" s="37">
        <v>0.8691</v>
      </c>
      <c r="AB45" s="32">
        <f t="shared" si="6"/>
        <v>11261</v>
      </c>
      <c r="AC45" s="38">
        <v>0.6733</v>
      </c>
      <c r="AD45" s="32">
        <f t="shared" si="7"/>
        <v>11261</v>
      </c>
      <c r="AE45" s="54"/>
      <c r="AF45" s="32">
        <f t="shared" si="8"/>
        <v>5487</v>
      </c>
      <c r="AG45" s="37">
        <v>0.3281</v>
      </c>
      <c r="AH45" s="39">
        <f t="shared" si="9"/>
        <v>5.447491497</v>
      </c>
      <c r="AI45" s="54"/>
      <c r="AJ45" s="40">
        <f>(271387*SUM($H$3:$H$200)*Sheet7!D45)/(100*H45*10)</f>
        <v>49869.1666</v>
      </c>
      <c r="AK45" s="54"/>
      <c r="AL45" s="41">
        <f>ROUND(IF( V45 = "Rural",  Sheet7!E45/100,(Sheet7!E45 + 10)/100 )*H45, 0)</f>
        <v>32522</v>
      </c>
      <c r="AM45" s="54"/>
      <c r="AN45" s="31">
        <v>0.16</v>
      </c>
      <c r="AO45" s="54"/>
      <c r="AP45" s="53">
        <v>0.924</v>
      </c>
      <c r="AQ45" s="42"/>
      <c r="AR45" s="43">
        <v>0.0395</v>
      </c>
      <c r="AS45" s="31"/>
      <c r="AT45" s="44">
        <f t="shared" si="10"/>
        <v>0.7105575326</v>
      </c>
      <c r="AU45" s="45" t="s">
        <v>90</v>
      </c>
      <c r="AV45" s="64">
        <v>1.130976</v>
      </c>
      <c r="AW45" s="59" t="s">
        <v>91</v>
      </c>
      <c r="AX45" s="54">
        <v>41.0</v>
      </c>
      <c r="AY45" s="54"/>
      <c r="AZ45" s="66">
        <v>33.0</v>
      </c>
      <c r="BA45" s="54"/>
      <c r="BB45" s="67">
        <v>9.0</v>
      </c>
      <c r="BC45" s="54"/>
      <c r="BD45" s="31">
        <v>0.19</v>
      </c>
      <c r="BE45" s="54"/>
      <c r="BF45" s="31">
        <v>0.3</v>
      </c>
      <c r="BG45" s="54"/>
      <c r="BH45" s="31">
        <v>0.11</v>
      </c>
      <c r="BI45" s="54"/>
      <c r="BJ45" s="59">
        <v>0.7929999999999999</v>
      </c>
      <c r="BK45" s="31"/>
      <c r="BL45" s="31">
        <v>0.25</v>
      </c>
      <c r="BM45" s="54"/>
      <c r="BN45" s="54">
        <v>0.007563111159079665</v>
      </c>
      <c r="BO45" s="54">
        <v>0.11552581634114603</v>
      </c>
      <c r="BP45" s="54">
        <v>1.0446521545011352E-4</v>
      </c>
      <c r="BQ45" s="54">
        <v>0.010037857315026526</v>
      </c>
      <c r="BR45" s="54">
        <v>0.044139039103839345</v>
      </c>
      <c r="BS45" s="54">
        <v>0.11281277444730464</v>
      </c>
      <c r="BT45" s="54">
        <v>0.043929007917779726</v>
      </c>
      <c r="BU45" s="54">
        <v>0.2653521221714181</v>
      </c>
      <c r="BV45" s="54">
        <v>0.006702143083274465</v>
      </c>
    </row>
    <row r="46">
      <c r="A46" s="50"/>
      <c r="B46" s="50"/>
      <c r="C46" s="51" t="s">
        <v>85</v>
      </c>
      <c r="D46" s="29" t="s">
        <v>325</v>
      </c>
      <c r="E46" s="52" t="s">
        <v>164</v>
      </c>
      <c r="F46" s="53">
        <v>2.0</v>
      </c>
      <c r="G46" s="54"/>
      <c r="H46" s="56">
        <v>59151.85</v>
      </c>
      <c r="I46" s="54"/>
      <c r="J46" s="57">
        <f t="shared" si="3"/>
        <v>29575.925</v>
      </c>
      <c r="K46" s="54"/>
      <c r="L46" s="58">
        <v>0.17</v>
      </c>
      <c r="M46" s="32"/>
      <c r="N46" s="53">
        <v>0.0</v>
      </c>
      <c r="O46" s="54"/>
      <c r="P46" s="53">
        <v>2.0</v>
      </c>
      <c r="Q46" s="54"/>
      <c r="R46" s="53">
        <v>1.0</v>
      </c>
      <c r="S46" s="54"/>
      <c r="T46" s="57">
        <v>4.0</v>
      </c>
      <c r="U46" s="54"/>
      <c r="V46" s="54"/>
      <c r="W46" s="54"/>
      <c r="X46" s="31">
        <f t="shared" si="4"/>
        <v>13145</v>
      </c>
      <c r="Y46" s="60" t="s">
        <v>89</v>
      </c>
      <c r="Z46" s="32">
        <f t="shared" si="5"/>
        <v>11424</v>
      </c>
      <c r="AA46" s="37">
        <v>0.8691</v>
      </c>
      <c r="AB46" s="32">
        <f t="shared" si="6"/>
        <v>8851</v>
      </c>
      <c r="AC46" s="38">
        <v>0.6733</v>
      </c>
      <c r="AD46" s="32">
        <f t="shared" si="7"/>
        <v>8851</v>
      </c>
      <c r="AE46" s="54"/>
      <c r="AF46" s="32">
        <f t="shared" si="8"/>
        <v>4313</v>
      </c>
      <c r="AG46" s="37">
        <v>0.3281</v>
      </c>
      <c r="AH46" s="39">
        <f t="shared" si="9"/>
        <v>9.805272363</v>
      </c>
      <c r="AI46" s="54"/>
      <c r="AJ46" s="40">
        <f>(271387*SUM($H$3:$H$200)*Sheet7!D46)/(100*H46*10)</f>
        <v>63452.84137</v>
      </c>
      <c r="AK46" s="54"/>
      <c r="AL46" s="41">
        <f>ROUND(IF( V46 = "Rural",  Sheet7!E46/100,(Sheet7!E46 + 10)/100 )*H46, 0)</f>
        <v>25547</v>
      </c>
      <c r="AM46" s="54"/>
      <c r="AN46" s="31">
        <v>0.16</v>
      </c>
      <c r="AO46" s="54"/>
      <c r="AP46" s="53">
        <v>0.938</v>
      </c>
      <c r="AQ46" s="42"/>
      <c r="AR46" s="43">
        <v>0.0395</v>
      </c>
      <c r="AS46" s="31"/>
      <c r="AT46" s="44">
        <f t="shared" si="10"/>
        <v>0.7105575326</v>
      </c>
      <c r="AU46" s="45" t="s">
        <v>90</v>
      </c>
      <c r="AV46" s="64">
        <v>1.130976</v>
      </c>
      <c r="AW46" s="59" t="s">
        <v>91</v>
      </c>
      <c r="AX46" s="54">
        <v>58.0</v>
      </c>
      <c r="AY46" s="54"/>
      <c r="AZ46" s="66">
        <v>26.0</v>
      </c>
      <c r="BA46" s="54"/>
      <c r="BB46" s="67">
        <v>7.0</v>
      </c>
      <c r="BC46" s="54"/>
      <c r="BD46" s="31">
        <v>0.19</v>
      </c>
      <c r="BE46" s="54"/>
      <c r="BF46" s="31">
        <v>0.3</v>
      </c>
      <c r="BG46" s="54"/>
      <c r="BH46" s="31">
        <v>0.11</v>
      </c>
      <c r="BI46" s="54"/>
      <c r="BJ46" s="59">
        <v>0.7859999999999999</v>
      </c>
      <c r="BK46" s="31"/>
      <c r="BL46" s="31">
        <v>0.25</v>
      </c>
      <c r="BM46" s="54"/>
      <c r="BN46" s="54">
        <v>0.005944037213212247</v>
      </c>
      <c r="BO46" s="54">
        <v>0.09079461308645592</v>
      </c>
      <c r="BP46" s="54">
        <v>8.210181168317917E-5</v>
      </c>
      <c r="BQ46" s="54">
        <v>0.007889001783320734</v>
      </c>
      <c r="BR46" s="54">
        <v>0.034689968912287934</v>
      </c>
      <c r="BS46" s="54">
        <v>0.08866236596767109</v>
      </c>
      <c r="BT46" s="54">
        <v>0.03452490017805748</v>
      </c>
      <c r="BU46" s="54">
        <v>0.20854683418188505</v>
      </c>
      <c r="BV46" s="54">
        <v>0.005267380983476676</v>
      </c>
    </row>
    <row r="47">
      <c r="A47" s="50"/>
      <c r="B47" s="50"/>
      <c r="C47" s="51" t="s">
        <v>85</v>
      </c>
      <c r="D47" s="29" t="s">
        <v>325</v>
      </c>
      <c r="E47" s="52" t="s">
        <v>165</v>
      </c>
      <c r="F47" s="53">
        <v>1.8</v>
      </c>
      <c r="G47" s="54"/>
      <c r="H47" s="56">
        <v>50268.0</v>
      </c>
      <c r="I47" s="54"/>
      <c r="J47" s="57">
        <f t="shared" si="3"/>
        <v>27926.66667</v>
      </c>
      <c r="K47" s="54"/>
      <c r="L47" s="58">
        <v>0.09</v>
      </c>
      <c r="M47" s="32"/>
      <c r="N47" s="53">
        <v>1.0</v>
      </c>
      <c r="O47" s="54"/>
      <c r="P47" s="53">
        <v>4.0</v>
      </c>
      <c r="Q47" s="54"/>
      <c r="R47" s="53">
        <v>1.0</v>
      </c>
      <c r="S47" s="54"/>
      <c r="T47" s="57">
        <v>3.0</v>
      </c>
      <c r="U47" s="54"/>
      <c r="V47" s="54"/>
      <c r="W47" s="54"/>
      <c r="X47" s="31">
        <f t="shared" si="4"/>
        <v>11171</v>
      </c>
      <c r="Y47" s="60" t="s">
        <v>89</v>
      </c>
      <c r="Z47" s="32">
        <f t="shared" si="5"/>
        <v>9709</v>
      </c>
      <c r="AA47" s="37">
        <v>0.8691</v>
      </c>
      <c r="AB47" s="32">
        <f t="shared" si="6"/>
        <v>7521</v>
      </c>
      <c r="AC47" s="38">
        <v>0.6733</v>
      </c>
      <c r="AD47" s="32">
        <f t="shared" si="7"/>
        <v>7521</v>
      </c>
      <c r="AE47" s="54"/>
      <c r="AF47" s="32">
        <f t="shared" si="8"/>
        <v>3665</v>
      </c>
      <c r="AG47" s="37">
        <v>0.3281</v>
      </c>
      <c r="AH47" s="39">
        <f t="shared" si="9"/>
        <v>10.34455319</v>
      </c>
      <c r="AI47" s="54"/>
      <c r="AJ47" s="40">
        <f>(271387*SUM($H$3:$H$200)*Sheet7!D47)/(100*H47*10)</f>
        <v>74666.8448</v>
      </c>
      <c r="AK47" s="54"/>
      <c r="AL47" s="41">
        <f>ROUND(IF( V47 = "Rural",  Sheet7!E47/100,(Sheet7!E47 + 10)/100 )*H47, 0)</f>
        <v>21721</v>
      </c>
      <c r="AM47" s="54"/>
      <c r="AN47" s="31">
        <v>0.16</v>
      </c>
      <c r="AO47" s="54"/>
      <c r="AP47" s="53">
        <v>0.951</v>
      </c>
      <c r="AQ47" s="42"/>
      <c r="AR47" s="43">
        <v>0.0395</v>
      </c>
      <c r="AS47" s="31"/>
      <c r="AT47" s="44">
        <f t="shared" si="10"/>
        <v>0.7105575326</v>
      </c>
      <c r="AU47" s="45" t="s">
        <v>90</v>
      </c>
      <c r="AV47" s="64">
        <v>1.130976</v>
      </c>
      <c r="AW47" s="59" t="s">
        <v>91</v>
      </c>
      <c r="AX47" s="54">
        <v>52.0</v>
      </c>
      <c r="AY47" s="54"/>
      <c r="AZ47" s="66">
        <v>22.0</v>
      </c>
      <c r="BA47" s="54"/>
      <c r="BB47" s="67">
        <v>6.0</v>
      </c>
      <c r="BC47" s="54"/>
      <c r="BD47" s="31">
        <v>0.19</v>
      </c>
      <c r="BE47" s="54"/>
      <c r="BF47" s="31">
        <v>0.3</v>
      </c>
      <c r="BG47" s="54"/>
      <c r="BH47" s="31">
        <v>0.11</v>
      </c>
      <c r="BI47" s="54"/>
      <c r="BJ47" s="59">
        <v>0.843</v>
      </c>
      <c r="BK47" s="31"/>
      <c r="BL47" s="31">
        <v>0.25</v>
      </c>
      <c r="BM47" s="54"/>
      <c r="BN47" s="54">
        <v>0.005051318980450369</v>
      </c>
      <c r="BO47" s="54">
        <v>0.07715842548677626</v>
      </c>
      <c r="BP47" s="54">
        <v>6.977117147967563E-5</v>
      </c>
      <c r="BQ47" s="54">
        <v>0.006704174791557099</v>
      </c>
      <c r="BR47" s="54">
        <v>0.029479980039219228</v>
      </c>
      <c r="BS47" s="54">
        <v>0.07534641456628811</v>
      </c>
      <c r="BT47" s="54">
        <v>0.029339702513963527</v>
      </c>
      <c r="BU47" s="54">
        <v>0.1772257716479704</v>
      </c>
      <c r="BV47" s="54">
        <v>0.004476287846912744</v>
      </c>
    </row>
    <row r="48">
      <c r="A48" s="50"/>
      <c r="B48" s="50"/>
      <c r="C48" s="51" t="s">
        <v>85</v>
      </c>
      <c r="D48" s="29" t="s">
        <v>205</v>
      </c>
      <c r="E48" s="52" t="s">
        <v>166</v>
      </c>
      <c r="F48" s="53">
        <v>0.9</v>
      </c>
      <c r="G48" s="54"/>
      <c r="H48" s="56">
        <v>46261.48</v>
      </c>
      <c r="I48" s="54"/>
      <c r="J48" s="57">
        <f t="shared" si="3"/>
        <v>51401.64444</v>
      </c>
      <c r="K48" s="54"/>
      <c r="L48" s="58">
        <v>0.08</v>
      </c>
      <c r="M48" s="32"/>
      <c r="N48" s="53">
        <v>1.0</v>
      </c>
      <c r="O48" s="54"/>
      <c r="P48" s="53">
        <v>3.0</v>
      </c>
      <c r="Q48" s="54"/>
      <c r="R48" s="53">
        <v>1.0</v>
      </c>
      <c r="S48" s="54"/>
      <c r="T48" s="57">
        <v>6.0</v>
      </c>
      <c r="U48" s="54"/>
      <c r="V48" s="54"/>
      <c r="W48" s="54"/>
      <c r="X48" s="31">
        <f t="shared" si="4"/>
        <v>10280</v>
      </c>
      <c r="Y48" s="60" t="s">
        <v>89</v>
      </c>
      <c r="Z48" s="32">
        <f t="shared" si="5"/>
        <v>8934</v>
      </c>
      <c r="AA48" s="37">
        <v>0.8691</v>
      </c>
      <c r="AB48" s="32">
        <f t="shared" si="6"/>
        <v>6922</v>
      </c>
      <c r="AC48" s="38">
        <v>0.6733</v>
      </c>
      <c r="AD48" s="32">
        <f t="shared" si="7"/>
        <v>6922</v>
      </c>
      <c r="AE48" s="54"/>
      <c r="AF48" s="32">
        <f t="shared" si="8"/>
        <v>3373</v>
      </c>
      <c r="AG48" s="37">
        <v>0.3281</v>
      </c>
      <c r="AH48" s="39">
        <f t="shared" si="9"/>
        <v>5.62022659</v>
      </c>
      <c r="AI48" s="54"/>
      <c r="AJ48" s="40">
        <f>(271387*SUM($H$3:$H$200)*Sheet7!D48)/(100*H48*10)</f>
        <v>81133.43876</v>
      </c>
      <c r="AK48" s="54"/>
      <c r="AL48" s="41">
        <f>ROUND(IF( V48 = "Rural",  Sheet7!E48/100,(Sheet7!E48 + 10)/100 )*H48, 0)</f>
        <v>19980</v>
      </c>
      <c r="AM48" s="54"/>
      <c r="AN48" s="31">
        <v>0.16</v>
      </c>
      <c r="AO48" s="54"/>
      <c r="AP48" s="53">
        <v>0.96</v>
      </c>
      <c r="AQ48" s="42"/>
      <c r="AR48" s="43">
        <v>0.0395</v>
      </c>
      <c r="AS48" s="31"/>
      <c r="AT48" s="44">
        <f t="shared" si="10"/>
        <v>0.7105575326</v>
      </c>
      <c r="AU48" s="45" t="s">
        <v>90</v>
      </c>
      <c r="AV48" s="64">
        <v>1.130976</v>
      </c>
      <c r="AW48" s="59" t="s">
        <v>91</v>
      </c>
      <c r="AX48" s="54">
        <v>26.0</v>
      </c>
      <c r="AY48" s="54"/>
      <c r="AZ48" s="66">
        <v>20.0</v>
      </c>
      <c r="BA48" s="54"/>
      <c r="BB48" s="67">
        <v>6.0</v>
      </c>
      <c r="BC48" s="54"/>
      <c r="BD48" s="31">
        <v>0.19</v>
      </c>
      <c r="BE48" s="54"/>
      <c r="BF48" s="31">
        <v>0.3</v>
      </c>
      <c r="BG48" s="54"/>
      <c r="BH48" s="31">
        <v>0.11</v>
      </c>
      <c r="BI48" s="54"/>
      <c r="BJ48" s="59">
        <v>0.8390000000000001</v>
      </c>
      <c r="BK48" s="31"/>
      <c r="BL48" s="31">
        <v>0.25</v>
      </c>
      <c r="BM48" s="54"/>
      <c r="BN48" s="54">
        <v>0.0046487127394709395</v>
      </c>
      <c r="BO48" s="54">
        <v>0.07100865277090776</v>
      </c>
      <c r="BP48" s="54">
        <v>6.421018648013816E-5</v>
      </c>
      <c r="BQ48" s="54">
        <v>0.006169830668340155</v>
      </c>
      <c r="BR48" s="54">
        <v>0.02713033156251969</v>
      </c>
      <c r="BS48" s="54">
        <v>0.06934106490272235</v>
      </c>
      <c r="BT48" s="54">
        <v>0.027001234603637975</v>
      </c>
      <c r="BU48" s="54">
        <v>0.16310031213848078</v>
      </c>
      <c r="BV48" s="54">
        <v>0.004119513422141263</v>
      </c>
    </row>
    <row r="49">
      <c r="A49" s="50"/>
      <c r="B49" s="50"/>
      <c r="C49" s="51" t="s">
        <v>85</v>
      </c>
      <c r="D49" s="29" t="s">
        <v>205</v>
      </c>
      <c r="E49" s="52" t="s">
        <v>168</v>
      </c>
      <c r="F49" s="53">
        <v>1.4</v>
      </c>
      <c r="G49" s="54"/>
      <c r="H49" s="56">
        <v>61938.0</v>
      </c>
      <c r="I49" s="54"/>
      <c r="J49" s="57">
        <f t="shared" si="3"/>
        <v>44241.42857</v>
      </c>
      <c r="K49" s="54"/>
      <c r="L49" s="58">
        <v>0.18</v>
      </c>
      <c r="M49" s="32"/>
      <c r="N49" s="53">
        <v>0.0</v>
      </c>
      <c r="O49" s="54"/>
      <c r="P49" s="53">
        <v>2.0</v>
      </c>
      <c r="Q49" s="54"/>
      <c r="R49" s="53">
        <v>1.0</v>
      </c>
      <c r="S49" s="54"/>
      <c r="T49" s="57">
        <v>5.0</v>
      </c>
      <c r="U49" s="54"/>
      <c r="V49" s="54"/>
      <c r="W49" s="54"/>
      <c r="X49" s="31">
        <f t="shared" si="4"/>
        <v>13764</v>
      </c>
      <c r="Y49" s="60" t="s">
        <v>89</v>
      </c>
      <c r="Z49" s="32">
        <f t="shared" si="5"/>
        <v>11962</v>
      </c>
      <c r="AA49" s="37">
        <v>0.8691</v>
      </c>
      <c r="AB49" s="32">
        <f t="shared" si="6"/>
        <v>9267</v>
      </c>
      <c r="AC49" s="38">
        <v>0.6733</v>
      </c>
      <c r="AD49" s="32">
        <f t="shared" si="7"/>
        <v>9267</v>
      </c>
      <c r="AE49" s="54"/>
      <c r="AF49" s="32">
        <f t="shared" si="8"/>
        <v>4516</v>
      </c>
      <c r="AG49" s="37">
        <v>0.3281</v>
      </c>
      <c r="AH49" s="39">
        <f t="shared" si="9"/>
        <v>6.619522749</v>
      </c>
      <c r="AI49" s="54"/>
      <c r="AJ49" s="40">
        <f>(271387*SUM($H$3:$H$200)*Sheet7!D49)/(100*H49*10)</f>
        <v>60598.54943</v>
      </c>
      <c r="AK49" s="54"/>
      <c r="AL49" s="41">
        <f>ROUND(IF( V49 = "Rural",  Sheet7!E49/100,(Sheet7!E49 + 10)/100 )*H49, 0)</f>
        <v>26764</v>
      </c>
      <c r="AM49" s="54"/>
      <c r="AN49" s="31">
        <v>0.16</v>
      </c>
      <c r="AO49" s="54"/>
      <c r="AP49" s="53">
        <v>0.921</v>
      </c>
      <c r="AQ49" s="42"/>
      <c r="AR49" s="43">
        <v>0.0395</v>
      </c>
      <c r="AS49" s="31"/>
      <c r="AT49" s="44">
        <f t="shared" si="10"/>
        <v>0.7105575326</v>
      </c>
      <c r="AU49" s="45" t="s">
        <v>90</v>
      </c>
      <c r="AV49" s="64">
        <v>1.130976</v>
      </c>
      <c r="AW49" s="59" t="s">
        <v>91</v>
      </c>
      <c r="AX49" s="54">
        <v>41.0</v>
      </c>
      <c r="AY49" s="54"/>
      <c r="AZ49" s="66">
        <v>27.0</v>
      </c>
      <c r="BA49" s="54"/>
      <c r="BB49" s="67">
        <v>8.0</v>
      </c>
      <c r="BC49" s="54"/>
      <c r="BD49" s="31">
        <v>0.19</v>
      </c>
      <c r="BE49" s="54"/>
      <c r="BF49" s="31">
        <v>0.3</v>
      </c>
      <c r="BG49" s="54"/>
      <c r="BH49" s="31">
        <v>0.11</v>
      </c>
      <c r="BI49" s="54"/>
      <c r="BJ49" s="59">
        <v>0.6779999999999999</v>
      </c>
      <c r="BK49" s="31"/>
      <c r="BL49" s="31">
        <v>0.25</v>
      </c>
      <c r="BM49" s="54"/>
      <c r="BN49" s="54">
        <v>0.006224011200189684</v>
      </c>
      <c r="BO49" s="54">
        <v>0.09507118957985096</v>
      </c>
      <c r="BP49" s="54">
        <v>8.596894284849505E-5</v>
      </c>
      <c r="BQ49" s="54">
        <v>0.008260586819437088</v>
      </c>
      <c r="BR49" s="54">
        <v>0.036323923841592276</v>
      </c>
      <c r="BS49" s="54">
        <v>0.09283851009403107</v>
      </c>
      <c r="BT49" s="54">
        <v>0.03615108009687819</v>
      </c>
      <c r="BU49" s="54">
        <v>0.21836973510646918</v>
      </c>
      <c r="BV49" s="54">
        <v>0.0055154833425256925</v>
      </c>
    </row>
    <row r="50">
      <c r="A50" s="50"/>
      <c r="B50" s="50"/>
      <c r="C50" s="51" t="s">
        <v>85</v>
      </c>
      <c r="D50" s="29" t="s">
        <v>205</v>
      </c>
      <c r="E50" s="52" t="s">
        <v>169</v>
      </c>
      <c r="F50" s="53">
        <v>0.5</v>
      </c>
      <c r="G50" s="54"/>
      <c r="H50" s="56">
        <v>52682.39</v>
      </c>
      <c r="I50" s="54"/>
      <c r="J50" s="57">
        <f t="shared" si="3"/>
        <v>105364.78</v>
      </c>
      <c r="K50" s="54"/>
      <c r="L50" s="58">
        <v>0.2</v>
      </c>
      <c r="M50" s="32"/>
      <c r="N50" s="53">
        <v>0.0</v>
      </c>
      <c r="O50" s="54"/>
      <c r="P50" s="53">
        <v>5.0</v>
      </c>
      <c r="Q50" s="54"/>
      <c r="R50" s="53">
        <v>2.0</v>
      </c>
      <c r="S50" s="54"/>
      <c r="T50" s="57">
        <v>12.0</v>
      </c>
      <c r="U50" s="54"/>
      <c r="V50" s="54"/>
      <c r="W50" s="54"/>
      <c r="X50" s="31">
        <f t="shared" si="4"/>
        <v>11707</v>
      </c>
      <c r="Y50" s="60" t="s">
        <v>89</v>
      </c>
      <c r="Z50" s="32">
        <f t="shared" si="5"/>
        <v>10175</v>
      </c>
      <c r="AA50" s="37">
        <v>0.8691</v>
      </c>
      <c r="AB50" s="32">
        <f t="shared" si="6"/>
        <v>7882</v>
      </c>
      <c r="AC50" s="38">
        <v>0.6733</v>
      </c>
      <c r="AD50" s="32">
        <f t="shared" si="7"/>
        <v>7882</v>
      </c>
      <c r="AE50" s="54"/>
      <c r="AF50" s="32">
        <f t="shared" si="8"/>
        <v>3841</v>
      </c>
      <c r="AG50" s="37">
        <v>0.3281</v>
      </c>
      <c r="AH50" s="39">
        <f t="shared" si="9"/>
        <v>2.847251235</v>
      </c>
      <c r="AI50" s="54"/>
      <c r="AJ50" s="40">
        <f>(271387*SUM($H$3:$H$200)*Sheet7!D50)/(100*H50*10)</f>
        <v>71244.92557</v>
      </c>
      <c r="AK50" s="54"/>
      <c r="AL50" s="41">
        <f>ROUND(IF( V50 = "Rural",  Sheet7!E50/100,(Sheet7!E50 + 10)/100 )*H50, 0)</f>
        <v>22753</v>
      </c>
      <c r="AM50" s="54"/>
      <c r="AN50" s="31">
        <v>0.16</v>
      </c>
      <c r="AO50" s="54"/>
      <c r="AP50" s="53">
        <v>0.964</v>
      </c>
      <c r="AQ50" s="42"/>
      <c r="AR50" s="43">
        <v>0.0395</v>
      </c>
      <c r="AS50" s="31"/>
      <c r="AT50" s="44">
        <f t="shared" si="10"/>
        <v>0.7105575326</v>
      </c>
      <c r="AU50" s="45" t="s">
        <v>90</v>
      </c>
      <c r="AV50" s="64">
        <v>1.130976</v>
      </c>
      <c r="AW50" s="59" t="s">
        <v>91</v>
      </c>
      <c r="AX50" s="54">
        <v>15.0</v>
      </c>
      <c r="AY50" s="54"/>
      <c r="AZ50" s="66">
        <v>23.0</v>
      </c>
      <c r="BA50" s="54"/>
      <c r="BB50" s="67">
        <v>7.0</v>
      </c>
      <c r="BC50" s="54"/>
      <c r="BD50" s="31">
        <v>0.19</v>
      </c>
      <c r="BE50" s="54"/>
      <c r="BF50" s="31">
        <v>0.3</v>
      </c>
      <c r="BG50" s="54"/>
      <c r="BH50" s="31">
        <v>0.11</v>
      </c>
      <c r="BI50" s="54"/>
      <c r="BJ50" s="59">
        <v>0.708</v>
      </c>
      <c r="BK50" s="31"/>
      <c r="BL50" s="31">
        <v>0.25</v>
      </c>
      <c r="BM50" s="54"/>
      <c r="BN50" s="54">
        <v>0.0052939356358416645</v>
      </c>
      <c r="BO50" s="54">
        <v>0.08086437223045054</v>
      </c>
      <c r="BP50" s="54">
        <v>7.312230577403415E-5</v>
      </c>
      <c r="BQ50" s="54">
        <v>0.007026178702096359</v>
      </c>
      <c r="BR50" s="54">
        <v>0.030895914013256205</v>
      </c>
      <c r="BS50" s="54">
        <v>0.07896532977804711</v>
      </c>
      <c r="BT50" s="54">
        <v>0.030748898908343425</v>
      </c>
      <c r="BU50" s="54">
        <v>0.18573798878032388</v>
      </c>
      <c r="BV50" s="54">
        <v>0.004691285551510256</v>
      </c>
    </row>
    <row r="51">
      <c r="A51" s="50"/>
      <c r="B51" s="50"/>
      <c r="C51" s="51" t="s">
        <v>85</v>
      </c>
      <c r="D51" s="29" t="s">
        <v>205</v>
      </c>
      <c r="E51" s="52" t="s">
        <v>170</v>
      </c>
      <c r="F51" s="53">
        <v>0.9</v>
      </c>
      <c r="G51" s="54"/>
      <c r="H51" s="56">
        <v>55794.0</v>
      </c>
      <c r="I51" s="54"/>
      <c r="J51" s="57">
        <f t="shared" si="3"/>
        <v>61993.33333</v>
      </c>
      <c r="K51" s="54"/>
      <c r="L51" s="58">
        <v>0.17</v>
      </c>
      <c r="M51" s="32"/>
      <c r="N51" s="53">
        <v>0.0</v>
      </c>
      <c r="O51" s="54"/>
      <c r="P51" s="53">
        <v>4.0</v>
      </c>
      <c r="Q51" s="54"/>
      <c r="R51" s="53">
        <v>1.0</v>
      </c>
      <c r="S51" s="54"/>
      <c r="T51" s="57">
        <v>7.0</v>
      </c>
      <c r="U51" s="54"/>
      <c r="V51" s="54"/>
      <c r="W51" s="54"/>
      <c r="X51" s="31">
        <f t="shared" si="4"/>
        <v>12399</v>
      </c>
      <c r="Y51" s="60" t="s">
        <v>254</v>
      </c>
      <c r="Z51" s="32">
        <f t="shared" si="5"/>
        <v>10544</v>
      </c>
      <c r="AA51" s="38">
        <v>0.8504</v>
      </c>
      <c r="AB51" s="32">
        <f t="shared" si="6"/>
        <v>7556</v>
      </c>
      <c r="AC51" s="38">
        <v>0.6094</v>
      </c>
      <c r="AD51" s="32">
        <f t="shared" si="7"/>
        <v>7556</v>
      </c>
      <c r="AE51" s="54"/>
      <c r="AF51" s="32">
        <f t="shared" si="8"/>
        <v>5338</v>
      </c>
      <c r="AG51" s="38">
        <v>0.4305</v>
      </c>
      <c r="AH51" s="39">
        <f t="shared" si="9"/>
        <v>4.659999283</v>
      </c>
      <c r="AI51" s="54"/>
      <c r="AJ51" s="40">
        <f>(271387*SUM($H$3:$H$200)*Sheet7!D51)/(100*H51*10)</f>
        <v>5206.418019</v>
      </c>
      <c r="AK51" s="54"/>
      <c r="AL51" s="41">
        <f>ROUND(IF( V51 = "Rural",  Sheet7!E51/100,(Sheet7!E51 + 10)/100 )*H51, 0)</f>
        <v>24109</v>
      </c>
      <c r="AM51" s="54"/>
      <c r="AN51" s="31">
        <v>0.16</v>
      </c>
      <c r="AO51" s="54"/>
      <c r="AP51" s="53">
        <v>0.992</v>
      </c>
      <c r="AQ51" s="42"/>
      <c r="AR51" s="43">
        <v>0.0395</v>
      </c>
      <c r="AS51" s="31"/>
      <c r="AT51" s="44">
        <f t="shared" si="10"/>
        <v>0.7105575326</v>
      </c>
      <c r="AU51" s="45" t="s">
        <v>90</v>
      </c>
      <c r="AV51" s="64">
        <v>1.130976</v>
      </c>
      <c r="AW51" s="59" t="s">
        <v>91</v>
      </c>
      <c r="AX51" s="54">
        <v>26.0</v>
      </c>
      <c r="AY51" s="54"/>
      <c r="AZ51" s="66">
        <v>25.0</v>
      </c>
      <c r="BA51" s="54"/>
      <c r="BB51" s="67">
        <v>7.0</v>
      </c>
      <c r="BC51" s="54"/>
      <c r="BD51" s="31">
        <v>0.19</v>
      </c>
      <c r="BE51" s="54"/>
      <c r="BF51" s="31">
        <v>0.3</v>
      </c>
      <c r="BG51" s="54"/>
      <c r="BH51" s="31">
        <v>0.11</v>
      </c>
      <c r="BI51" s="54"/>
      <c r="BJ51" s="59">
        <v>0.7809999999999999</v>
      </c>
      <c r="BK51" s="31"/>
      <c r="BL51" s="31">
        <v>0.25</v>
      </c>
      <c r="BM51" s="54"/>
      <c r="BN51" s="54">
        <v>0.005606614370877058</v>
      </c>
      <c r="BO51" s="54">
        <v>0.08564051069485946</v>
      </c>
      <c r="BP51" s="54">
        <v>7.744117015868987E-5</v>
      </c>
      <c r="BQ51" s="54">
        <v>0.007441169895761454</v>
      </c>
      <c r="BR51" s="54">
        <v>0.03272073697597274</v>
      </c>
      <c r="BS51" s="54">
        <v>0.08362930401670009</v>
      </c>
      <c r="BT51" s="54">
        <v>0.0325650386342023</v>
      </c>
      <c r="BU51" s="54">
        <v>0.19670833737819013</v>
      </c>
      <c r="BV51" s="54">
        <v>0.004968369621442064</v>
      </c>
    </row>
    <row r="52">
      <c r="A52" s="50"/>
      <c r="B52" s="50"/>
      <c r="C52" s="51" t="s">
        <v>85</v>
      </c>
      <c r="D52" s="29" t="s">
        <v>205</v>
      </c>
      <c r="E52" s="52" t="s">
        <v>171</v>
      </c>
      <c r="F52" s="53">
        <v>4.9</v>
      </c>
      <c r="G52" s="54"/>
      <c r="H52" s="56">
        <v>72217.27</v>
      </c>
      <c r="I52" s="54"/>
      <c r="J52" s="57">
        <f t="shared" si="3"/>
        <v>14738.21837</v>
      </c>
      <c r="K52" s="54"/>
      <c r="L52" s="58">
        <v>0.22</v>
      </c>
      <c r="M52" s="32"/>
      <c r="N52" s="53">
        <v>0.0</v>
      </c>
      <c r="O52" s="54"/>
      <c r="P52" s="53">
        <v>5.0</v>
      </c>
      <c r="Q52" s="54"/>
      <c r="R52" s="53">
        <v>2.0</v>
      </c>
      <c r="S52" s="54"/>
      <c r="T52" s="57">
        <v>2.0</v>
      </c>
      <c r="U52" s="54"/>
      <c r="V52" s="54"/>
      <c r="W52" s="54"/>
      <c r="X52" s="31">
        <f t="shared" si="4"/>
        <v>16048</v>
      </c>
      <c r="Y52" s="60" t="s">
        <v>254</v>
      </c>
      <c r="Z52" s="32">
        <f t="shared" si="5"/>
        <v>13647</v>
      </c>
      <c r="AA52" s="38">
        <v>0.8504</v>
      </c>
      <c r="AB52" s="32">
        <f t="shared" si="6"/>
        <v>9780</v>
      </c>
      <c r="AC52" s="38">
        <v>0.6094</v>
      </c>
      <c r="AD52" s="32">
        <f t="shared" si="7"/>
        <v>9780</v>
      </c>
      <c r="AE52" s="54"/>
      <c r="AF52" s="32">
        <f t="shared" si="8"/>
        <v>6909</v>
      </c>
      <c r="AG52" s="38">
        <v>0.4305</v>
      </c>
      <c r="AH52" s="39">
        <f t="shared" si="9"/>
        <v>19.66288673</v>
      </c>
      <c r="AI52" s="54"/>
      <c r="AJ52" s="40">
        <f>(271387*SUM($H$3:$H$200)*Sheet7!D52)/(100*H52*10)</f>
        <v>4022.40194</v>
      </c>
      <c r="AK52" s="54"/>
      <c r="AL52" s="41">
        <f>ROUND(IF( V52 = "Rural",  Sheet7!E52/100,(Sheet7!E52 + 10)/100 )*H52, 0)</f>
        <v>31189</v>
      </c>
      <c r="AM52" s="54"/>
      <c r="AN52" s="31">
        <v>0.16</v>
      </c>
      <c r="AO52" s="54"/>
      <c r="AP52" s="53">
        <v>0.859</v>
      </c>
      <c r="AQ52" s="42"/>
      <c r="AR52" s="43">
        <v>0.0395</v>
      </c>
      <c r="AS52" s="31"/>
      <c r="AT52" s="44">
        <f t="shared" si="10"/>
        <v>0.7105575326</v>
      </c>
      <c r="AU52" s="45" t="s">
        <v>90</v>
      </c>
      <c r="AV52" s="64">
        <v>1.130976</v>
      </c>
      <c r="AW52" s="59" t="s">
        <v>91</v>
      </c>
      <c r="AX52" s="54">
        <v>142.0</v>
      </c>
      <c r="AY52" s="54"/>
      <c r="AZ52" s="66">
        <v>32.0</v>
      </c>
      <c r="BA52" s="54"/>
      <c r="BB52" s="67">
        <v>9.0</v>
      </c>
      <c r="BC52" s="54"/>
      <c r="BD52" s="31">
        <v>0.19</v>
      </c>
      <c r="BE52" s="54"/>
      <c r="BF52" s="31">
        <v>0.3</v>
      </c>
      <c r="BG52" s="54"/>
      <c r="BH52" s="31">
        <v>0.11</v>
      </c>
      <c r="BI52" s="54"/>
      <c r="BJ52" s="59">
        <v>0.772</v>
      </c>
      <c r="BK52" s="31"/>
      <c r="BL52" s="31">
        <v>0.25</v>
      </c>
      <c r="BM52" s="54"/>
      <c r="BN52" s="54">
        <v>0.0072569520702496434</v>
      </c>
      <c r="BO52" s="54">
        <v>0.11084926486340024</v>
      </c>
      <c r="BP52" s="54">
        <v>1.0023640345675251E-4</v>
      </c>
      <c r="BQ52" s="54">
        <v>0.009631519078719519</v>
      </c>
      <c r="BR52" s="54">
        <v>0.04235226541909179</v>
      </c>
      <c r="BS52" s="54">
        <v>0.10824604846553598</v>
      </c>
      <c r="BT52" s="54">
        <v>0.042150736416220726</v>
      </c>
      <c r="BU52" s="54">
        <v>0.2546105156771669</v>
      </c>
      <c r="BV52" s="54">
        <v>0.006430836477246286</v>
      </c>
    </row>
    <row r="53">
      <c r="A53" s="50"/>
      <c r="B53" s="50"/>
      <c r="C53" s="51" t="s">
        <v>85</v>
      </c>
      <c r="D53" s="29" t="s">
        <v>277</v>
      </c>
      <c r="E53" s="52" t="s">
        <v>172</v>
      </c>
      <c r="F53" s="53">
        <v>2.1</v>
      </c>
      <c r="G53" s="54"/>
      <c r="H53" s="56">
        <v>67854.0</v>
      </c>
      <c r="I53" s="54"/>
      <c r="J53" s="57">
        <f t="shared" si="3"/>
        <v>32311.42857</v>
      </c>
      <c r="K53" s="54"/>
      <c r="L53" s="58">
        <v>0.23</v>
      </c>
      <c r="M53" s="32"/>
      <c r="N53" s="53">
        <v>0.0</v>
      </c>
      <c r="O53" s="54"/>
      <c r="P53" s="53">
        <v>2.0</v>
      </c>
      <c r="Q53" s="54"/>
      <c r="R53" s="53">
        <v>2.0</v>
      </c>
      <c r="S53" s="54"/>
      <c r="T53" s="57">
        <v>4.0</v>
      </c>
      <c r="U53" s="54"/>
      <c r="V53" s="54"/>
      <c r="W53" s="54"/>
      <c r="X53" s="31">
        <f t="shared" si="4"/>
        <v>15079</v>
      </c>
      <c r="Y53" s="60" t="s">
        <v>89</v>
      </c>
      <c r="Z53" s="32">
        <f t="shared" si="5"/>
        <v>13105</v>
      </c>
      <c r="AA53" s="37">
        <v>0.8691</v>
      </c>
      <c r="AB53" s="32">
        <f t="shared" si="6"/>
        <v>10153</v>
      </c>
      <c r="AC53" s="38">
        <v>0.6733</v>
      </c>
      <c r="AD53" s="32">
        <f t="shared" si="7"/>
        <v>10153</v>
      </c>
      <c r="AE53" s="54"/>
      <c r="AF53" s="32">
        <f t="shared" si="8"/>
        <v>4947</v>
      </c>
      <c r="AG53" s="37">
        <v>0.3281</v>
      </c>
      <c r="AH53" s="39">
        <f t="shared" si="9"/>
        <v>8.989890058</v>
      </c>
      <c r="AI53" s="54"/>
      <c r="AJ53" s="40">
        <f>(271387*SUM($H$3:$H$200)*Sheet7!D53)/(100*H53*10)</f>
        <v>55315.13182</v>
      </c>
      <c r="AK53" s="54"/>
      <c r="AL53" s="41">
        <f>ROUND(IF( V53 = "Rural",  Sheet7!E53/100,(Sheet7!E53 + 10)/100 )*H53, 0)</f>
        <v>29320</v>
      </c>
      <c r="AM53" s="54"/>
      <c r="AN53" s="31">
        <v>0.16</v>
      </c>
      <c r="AO53" s="54"/>
      <c r="AP53" s="53">
        <v>0.95</v>
      </c>
      <c r="AQ53" s="42"/>
      <c r="AR53" s="43">
        <v>0.0395</v>
      </c>
      <c r="AS53" s="31"/>
      <c r="AT53" s="44">
        <f t="shared" si="10"/>
        <v>0.7105575326</v>
      </c>
      <c r="AU53" s="45" t="s">
        <v>90</v>
      </c>
      <c r="AV53" s="64">
        <v>1.130976</v>
      </c>
      <c r="AW53" s="59" t="s">
        <v>91</v>
      </c>
      <c r="AX53" s="54">
        <v>61.0</v>
      </c>
      <c r="AY53" s="54"/>
      <c r="AZ53" s="66">
        <v>30.0</v>
      </c>
      <c r="BA53" s="54"/>
      <c r="BB53" s="67">
        <v>8.0</v>
      </c>
      <c r="BC53" s="54"/>
      <c r="BD53" s="31">
        <v>0.19</v>
      </c>
      <c r="BE53" s="54"/>
      <c r="BF53" s="31">
        <v>0.3</v>
      </c>
      <c r="BG53" s="54"/>
      <c r="BH53" s="31">
        <v>0.11</v>
      </c>
      <c r="BI53" s="54"/>
      <c r="BJ53" s="59">
        <v>0.7929999999999999</v>
      </c>
      <c r="BK53" s="31"/>
      <c r="BL53" s="31">
        <v>0.25</v>
      </c>
      <c r="BM53" s="54"/>
      <c r="BN53" s="54">
        <v>0.006818496819039536</v>
      </c>
      <c r="BO53" s="54">
        <v>0.10415190186559475</v>
      </c>
      <c r="BP53" s="54">
        <v>9.41802552236395E-5</v>
      </c>
      <c r="BQ53" s="54">
        <v>0.009049595693210698</v>
      </c>
      <c r="BR53" s="54">
        <v>0.039793398694620466</v>
      </c>
      <c r="BS53" s="54">
        <v>0.10170596828958613</v>
      </c>
      <c r="BT53" s="54">
        <v>0.03960404580215011</v>
      </c>
      <c r="BU53" s="54">
        <v>0.23922729190342532</v>
      </c>
      <c r="BV53" s="54">
        <v>0.0060422940153659855</v>
      </c>
    </row>
    <row r="54">
      <c r="A54" s="50"/>
      <c r="B54" s="50"/>
      <c r="C54" s="51" t="s">
        <v>85</v>
      </c>
      <c r="D54" s="29" t="s">
        <v>277</v>
      </c>
      <c r="E54" s="52" t="s">
        <v>173</v>
      </c>
      <c r="F54" s="53">
        <v>4.8</v>
      </c>
      <c r="G54" s="54"/>
      <c r="H54" s="56">
        <v>51732.13</v>
      </c>
      <c r="I54" s="54"/>
      <c r="J54" s="57">
        <f t="shared" si="3"/>
        <v>10777.52708</v>
      </c>
      <c r="K54" s="54"/>
      <c r="L54" s="58">
        <v>0.1</v>
      </c>
      <c r="M54" s="32"/>
      <c r="N54" s="53">
        <v>0.0</v>
      </c>
      <c r="O54" s="54"/>
      <c r="P54" s="53">
        <v>3.0</v>
      </c>
      <c r="Q54" s="54"/>
      <c r="R54" s="53">
        <v>5.0</v>
      </c>
      <c r="S54" s="54"/>
      <c r="T54" s="57">
        <v>1.0</v>
      </c>
      <c r="U54" s="54"/>
      <c r="V54" s="54"/>
      <c r="W54" s="54"/>
      <c r="X54" s="31">
        <f t="shared" si="4"/>
        <v>11496</v>
      </c>
      <c r="Y54" s="60" t="s">
        <v>89</v>
      </c>
      <c r="Z54" s="32">
        <f t="shared" si="5"/>
        <v>9991</v>
      </c>
      <c r="AA54" s="37">
        <v>0.8691</v>
      </c>
      <c r="AB54" s="32">
        <f t="shared" si="6"/>
        <v>7740</v>
      </c>
      <c r="AC54" s="38">
        <v>0.6733</v>
      </c>
      <c r="AD54" s="32">
        <f t="shared" si="7"/>
        <v>7740</v>
      </c>
      <c r="AE54" s="54"/>
      <c r="AF54" s="32">
        <f t="shared" si="8"/>
        <v>3772</v>
      </c>
      <c r="AG54" s="37">
        <v>0.3281</v>
      </c>
      <c r="AH54" s="39">
        <f t="shared" si="9"/>
        <v>26.86918169</v>
      </c>
      <c r="AI54" s="54"/>
      <c r="AJ54" s="40">
        <f>(271387*SUM($H$3:$H$200)*Sheet7!D54)/(100*H54*10)</f>
        <v>72553.61329</v>
      </c>
      <c r="AK54" s="54"/>
      <c r="AL54" s="41">
        <f>ROUND(IF( V54 = "Rural",  Sheet7!E54/100,(Sheet7!E54 + 10)/100 )*H54, 0)</f>
        <v>22342</v>
      </c>
      <c r="AM54" s="54"/>
      <c r="AN54" s="31">
        <v>0.16</v>
      </c>
      <c r="AO54" s="54"/>
      <c r="AP54" s="53">
        <v>0.945</v>
      </c>
      <c r="AQ54" s="42"/>
      <c r="AR54" s="43">
        <v>0.0395</v>
      </c>
      <c r="AS54" s="31"/>
      <c r="AT54" s="44">
        <f t="shared" si="10"/>
        <v>0.7105575326</v>
      </c>
      <c r="AU54" s="45" t="s">
        <v>90</v>
      </c>
      <c r="AV54" s="64">
        <v>1.130976</v>
      </c>
      <c r="AW54" s="59" t="s">
        <v>91</v>
      </c>
      <c r="AX54" s="54">
        <v>139.0</v>
      </c>
      <c r="AY54" s="54"/>
      <c r="AZ54" s="66">
        <v>23.0</v>
      </c>
      <c r="BA54" s="54"/>
      <c r="BB54" s="67">
        <v>6.0</v>
      </c>
      <c r="BC54" s="54"/>
      <c r="BD54" s="31">
        <v>0.19</v>
      </c>
      <c r="BE54" s="54"/>
      <c r="BF54" s="31">
        <v>0.3</v>
      </c>
      <c r="BG54" s="54"/>
      <c r="BH54" s="31">
        <v>0.11</v>
      </c>
      <c r="BI54" s="54"/>
      <c r="BJ54" s="59">
        <v>0.8109999999999999</v>
      </c>
      <c r="BK54" s="31"/>
      <c r="BL54" s="31">
        <v>0.25</v>
      </c>
      <c r="BM54" s="54"/>
      <c r="BN54" s="54">
        <v>0.005198446132094493</v>
      </c>
      <c r="BO54" s="54">
        <v>0.07940577898219986</v>
      </c>
      <c r="BP54" s="54">
        <v>7.180336025381698E-5</v>
      </c>
      <c r="BQ54" s="54">
        <v>0.006899443818324871</v>
      </c>
      <c r="BR54" s="54">
        <v>0.03033862814884806</v>
      </c>
      <c r="BS54" s="54">
        <v>0.07754099055815053</v>
      </c>
      <c r="BT54" s="54">
        <v>0.03019426483277011</v>
      </c>
      <c r="BU54" s="54">
        <v>0.18238773490576746</v>
      </c>
      <c r="BV54" s="54">
        <v>0.004606666364564139</v>
      </c>
    </row>
    <row r="55">
      <c r="A55" s="50"/>
      <c r="B55" s="50"/>
      <c r="C55" s="51" t="s">
        <v>85</v>
      </c>
      <c r="D55" s="29" t="s">
        <v>277</v>
      </c>
      <c r="E55" s="52" t="s">
        <v>174</v>
      </c>
      <c r="F55" s="53">
        <v>6.3</v>
      </c>
      <c r="G55" s="54"/>
      <c r="H55" s="56">
        <v>71420.0</v>
      </c>
      <c r="I55" s="54"/>
      <c r="J55" s="57">
        <f t="shared" si="3"/>
        <v>11336.50794</v>
      </c>
      <c r="K55" s="54"/>
      <c r="L55" s="58">
        <v>0.15</v>
      </c>
      <c r="M55" s="32"/>
      <c r="N55" s="53">
        <v>0.0</v>
      </c>
      <c r="O55" s="54"/>
      <c r="P55" s="53">
        <v>7.0</v>
      </c>
      <c r="Q55" s="54"/>
      <c r="R55" s="53">
        <v>1.0</v>
      </c>
      <c r="S55" s="54"/>
      <c r="T55" s="57">
        <v>1.0</v>
      </c>
      <c r="U55" s="54"/>
      <c r="V55" s="54"/>
      <c r="W55" s="54"/>
      <c r="X55" s="31">
        <f t="shared" si="4"/>
        <v>15871</v>
      </c>
      <c r="Y55" s="60" t="s">
        <v>89</v>
      </c>
      <c r="Z55" s="32">
        <f t="shared" si="5"/>
        <v>13793</v>
      </c>
      <c r="AA55" s="37">
        <v>0.8691</v>
      </c>
      <c r="AB55" s="32">
        <f t="shared" si="6"/>
        <v>10686</v>
      </c>
      <c r="AC55" s="38">
        <v>0.6733</v>
      </c>
      <c r="AD55" s="32">
        <f t="shared" si="7"/>
        <v>10686</v>
      </c>
      <c r="AE55" s="54"/>
      <c r="AF55" s="32">
        <f t="shared" si="8"/>
        <v>5207</v>
      </c>
      <c r="AG55" s="37">
        <v>0.3281</v>
      </c>
      <c r="AH55" s="39">
        <f t="shared" si="9"/>
        <v>25.62307477</v>
      </c>
      <c r="AI55" s="54"/>
      <c r="AJ55" s="40">
        <f>(271387*SUM($H$3:$H$200)*Sheet7!D55)/(100*H55*10)</f>
        <v>52553.24775</v>
      </c>
      <c r="AK55" s="54"/>
      <c r="AL55" s="41">
        <f>ROUND(IF( V55 = "Rural",  Sheet7!E55/100,(Sheet7!E55 + 10)/100 )*H55, 0)</f>
        <v>30861</v>
      </c>
      <c r="AM55" s="54"/>
      <c r="AN55" s="31">
        <v>0.16</v>
      </c>
      <c r="AO55" s="54"/>
      <c r="AP55" s="53">
        <v>0.933</v>
      </c>
      <c r="AQ55" s="42"/>
      <c r="AR55" s="43">
        <v>0.0395</v>
      </c>
      <c r="AS55" s="31"/>
      <c r="AT55" s="44">
        <f t="shared" si="10"/>
        <v>0.7105575326</v>
      </c>
      <c r="AU55" s="45" t="s">
        <v>90</v>
      </c>
      <c r="AV55" s="64">
        <v>1.130976</v>
      </c>
      <c r="AW55" s="59" t="s">
        <v>91</v>
      </c>
      <c r="AX55" s="54">
        <v>183.0</v>
      </c>
      <c r="AY55" s="54"/>
      <c r="AZ55" s="66">
        <v>32.0</v>
      </c>
      <c r="BA55" s="54"/>
      <c r="BB55" s="67">
        <v>9.0</v>
      </c>
      <c r="BC55" s="54"/>
      <c r="BD55" s="31">
        <v>0.19</v>
      </c>
      <c r="BE55" s="54"/>
      <c r="BF55" s="31">
        <v>0.3</v>
      </c>
      <c r="BG55" s="54"/>
      <c r="BH55" s="31">
        <v>0.11</v>
      </c>
      <c r="BI55" s="54"/>
      <c r="BJ55" s="59">
        <v>0.7559999999999999</v>
      </c>
      <c r="BK55" s="31"/>
      <c r="BL55" s="31">
        <v>0.25</v>
      </c>
      <c r="BM55" s="54"/>
      <c r="BN55" s="54">
        <v>0.007176836189698525</v>
      </c>
      <c r="BO55" s="54">
        <v>0.10962550227312726</v>
      </c>
      <c r="BP55" s="54">
        <v>9.912980558364036E-5</v>
      </c>
      <c r="BQ55" s="54">
        <v>0.00952518826316957</v>
      </c>
      <c r="BR55" s="54">
        <v>0.04188470148804483</v>
      </c>
      <c r="BS55" s="54">
        <v>0.10705102507209951</v>
      </c>
      <c r="BT55" s="54">
        <v>0.041685397341196695</v>
      </c>
      <c r="BU55" s="54">
        <v>0.2517996461187644</v>
      </c>
      <c r="BV55" s="54">
        <v>0.0063598408137683655</v>
      </c>
    </row>
    <row r="56">
      <c r="A56" s="50"/>
      <c r="B56" s="50"/>
      <c r="C56" s="51" t="s">
        <v>85</v>
      </c>
      <c r="D56" s="29" t="s">
        <v>277</v>
      </c>
      <c r="E56" s="52" t="s">
        <v>175</v>
      </c>
      <c r="F56" s="53">
        <v>15.0</v>
      </c>
      <c r="G56" s="54"/>
      <c r="H56" s="56">
        <v>73830.96</v>
      </c>
      <c r="I56" s="54"/>
      <c r="J56" s="57">
        <f t="shared" si="3"/>
        <v>4922.064</v>
      </c>
      <c r="K56" s="54"/>
      <c r="L56" s="58">
        <v>0.14</v>
      </c>
      <c r="M56" s="32"/>
      <c r="N56" s="53">
        <v>1.0</v>
      </c>
      <c r="O56" s="54"/>
      <c r="P56" s="53">
        <v>13.0</v>
      </c>
      <c r="Q56" s="54"/>
      <c r="R56" s="53">
        <v>1.0</v>
      </c>
      <c r="S56" s="54"/>
      <c r="T56" s="57">
        <v>1.0</v>
      </c>
      <c r="U56" s="54"/>
      <c r="V56" s="54"/>
      <c r="W56" s="54"/>
      <c r="X56" s="31">
        <f t="shared" si="4"/>
        <v>16407</v>
      </c>
      <c r="Y56" s="60" t="s">
        <v>254</v>
      </c>
      <c r="Z56" s="32">
        <f t="shared" si="5"/>
        <v>13953</v>
      </c>
      <c r="AA56" s="38">
        <v>0.8504</v>
      </c>
      <c r="AB56" s="32">
        <f t="shared" si="6"/>
        <v>9998</v>
      </c>
      <c r="AC56" s="38">
        <v>0.6094</v>
      </c>
      <c r="AD56" s="32">
        <f t="shared" si="7"/>
        <v>9998</v>
      </c>
      <c r="AE56" s="54"/>
      <c r="AF56" s="32">
        <f t="shared" si="8"/>
        <v>7063</v>
      </c>
      <c r="AG56" s="38">
        <v>0.4305</v>
      </c>
      <c r="AH56" s="39">
        <f t="shared" si="9"/>
        <v>58.91837246</v>
      </c>
      <c r="AI56" s="54"/>
      <c r="AJ56" s="40">
        <f>(271387*SUM($H$3:$H$200)*Sheet7!D56)/(100*H56*10)</f>
        <v>3934.486115</v>
      </c>
      <c r="AK56" s="54"/>
      <c r="AL56" s="41">
        <f>ROUND(IF( V56 = "Rural",  Sheet7!E56/100,(Sheet7!E56 + 10)/100 )*H56, 0)</f>
        <v>31886</v>
      </c>
      <c r="AM56" s="54"/>
      <c r="AN56" s="31">
        <v>0.16</v>
      </c>
      <c r="AO56" s="54"/>
      <c r="AP56" s="53">
        <v>0.78</v>
      </c>
      <c r="AQ56" s="42"/>
      <c r="AR56" s="43">
        <v>0.0395</v>
      </c>
      <c r="AS56" s="31"/>
      <c r="AT56" s="44">
        <f t="shared" si="10"/>
        <v>0.7105575326</v>
      </c>
      <c r="AU56" s="45" t="s">
        <v>90</v>
      </c>
      <c r="AV56" s="64">
        <v>1.130976</v>
      </c>
      <c r="AW56" s="59" t="s">
        <v>91</v>
      </c>
      <c r="AX56" s="54">
        <v>435.0</v>
      </c>
      <c r="AY56" s="54"/>
      <c r="AZ56" s="66">
        <v>33.0</v>
      </c>
      <c r="BA56" s="54"/>
      <c r="BB56" s="67">
        <v>9.0</v>
      </c>
      <c r="BC56" s="54"/>
      <c r="BD56" s="31">
        <v>0.19</v>
      </c>
      <c r="BE56" s="54"/>
      <c r="BF56" s="31">
        <v>0.3</v>
      </c>
      <c r="BG56" s="54"/>
      <c r="BH56" s="31">
        <v>0.11</v>
      </c>
      <c r="BI56" s="54"/>
      <c r="BJ56" s="59">
        <v>0.758</v>
      </c>
      <c r="BK56" s="31"/>
      <c r="BL56" s="31">
        <v>0.25</v>
      </c>
      <c r="BM56" s="54"/>
      <c r="BN56" s="54">
        <v>0.007419108172055227</v>
      </c>
      <c r="BO56" s="54">
        <v>0.11332618416840057</v>
      </c>
      <c r="BP56" s="54">
        <v>1.0247617909344061E-4</v>
      </c>
      <c r="BQ56" s="54">
        <v>0.009846734719273902</v>
      </c>
      <c r="BR56" s="54">
        <v>0.043298623917330976</v>
      </c>
      <c r="BS56" s="54">
        <v>0.11066479907668968</v>
      </c>
      <c r="BT56" s="54">
        <v>0.04309259176255951</v>
      </c>
      <c r="BU56" s="54">
        <v>0.2602997703809668</v>
      </c>
      <c r="BV56" s="54">
        <v>0.006574533082157655</v>
      </c>
    </row>
    <row r="57">
      <c r="A57" s="50"/>
      <c r="B57" s="50"/>
      <c r="C57" s="51" t="s">
        <v>85</v>
      </c>
      <c r="D57" s="29" t="s">
        <v>277</v>
      </c>
      <c r="E57" s="52" t="s">
        <v>176</v>
      </c>
      <c r="F57" s="53">
        <v>3.5</v>
      </c>
      <c r="G57" s="54"/>
      <c r="H57" s="56">
        <v>49901.0</v>
      </c>
      <c r="I57" s="54"/>
      <c r="J57" s="57">
        <f t="shared" si="3"/>
        <v>14257.42857</v>
      </c>
      <c r="K57" s="54"/>
      <c r="L57" s="58">
        <v>0.14</v>
      </c>
      <c r="M57" s="32"/>
      <c r="N57" s="53">
        <v>0.0</v>
      </c>
      <c r="O57" s="54"/>
      <c r="P57" s="53">
        <v>6.0</v>
      </c>
      <c r="Q57" s="54"/>
      <c r="R57" s="53">
        <v>1.0</v>
      </c>
      <c r="S57" s="54"/>
      <c r="T57" s="57">
        <v>2.0</v>
      </c>
      <c r="U57" s="54"/>
      <c r="V57" s="54"/>
      <c r="W57" s="54"/>
      <c r="X57" s="31">
        <f t="shared" si="4"/>
        <v>11089</v>
      </c>
      <c r="Y57" s="60" t="s">
        <v>89</v>
      </c>
      <c r="Z57" s="32">
        <f t="shared" si="5"/>
        <v>9637</v>
      </c>
      <c r="AA57" s="37">
        <v>0.8691</v>
      </c>
      <c r="AB57" s="32">
        <f t="shared" si="6"/>
        <v>7466</v>
      </c>
      <c r="AC57" s="38">
        <v>0.6733</v>
      </c>
      <c r="AD57" s="32">
        <f t="shared" si="7"/>
        <v>7466</v>
      </c>
      <c r="AE57" s="54"/>
      <c r="AF57" s="32">
        <f t="shared" si="8"/>
        <v>3638</v>
      </c>
      <c r="AG57" s="37">
        <v>0.3281</v>
      </c>
      <c r="AH57" s="39">
        <f t="shared" si="9"/>
        <v>20.44047213</v>
      </c>
      <c r="AI57" s="54"/>
      <c r="AJ57" s="40">
        <f>(271387*SUM($H$3:$H$200)*Sheet7!D57)/(100*H57*10)</f>
        <v>75215.98675</v>
      </c>
      <c r="AK57" s="54"/>
      <c r="AL57" s="41">
        <f>ROUND(IF( V57 = "Rural",  Sheet7!E57/100,(Sheet7!E57 + 10)/100 )*H57, 0)</f>
        <v>21563</v>
      </c>
      <c r="AM57" s="54"/>
      <c r="AN57" s="31">
        <v>0.16</v>
      </c>
      <c r="AO57" s="54"/>
      <c r="AP57" s="53">
        <v>0.855</v>
      </c>
      <c r="AQ57" s="42"/>
      <c r="AR57" s="43">
        <v>0.0395</v>
      </c>
      <c r="AS57" s="31"/>
      <c r="AT57" s="44">
        <f t="shared" si="10"/>
        <v>0.7105575326</v>
      </c>
      <c r="AU57" s="45" t="s">
        <v>90</v>
      </c>
      <c r="AV57" s="64">
        <v>1.130976</v>
      </c>
      <c r="AW57" s="59" t="s">
        <v>91</v>
      </c>
      <c r="AX57" s="54">
        <v>102.0</v>
      </c>
      <c r="AY57" s="54"/>
      <c r="AZ57" s="66">
        <v>22.0</v>
      </c>
      <c r="BA57" s="54"/>
      <c r="BB57" s="67">
        <v>6.0</v>
      </c>
      <c r="BC57" s="54"/>
      <c r="BD57" s="31">
        <v>0.19</v>
      </c>
      <c r="BE57" s="54"/>
      <c r="BF57" s="31">
        <v>0.3</v>
      </c>
      <c r="BG57" s="54"/>
      <c r="BH57" s="31">
        <v>0.11</v>
      </c>
      <c r="BI57" s="54"/>
      <c r="BJ57" s="59">
        <v>0.777</v>
      </c>
      <c r="BK57" s="31"/>
      <c r="BL57" s="31">
        <v>0.25</v>
      </c>
      <c r="BM57" s="54"/>
      <c r="BN57" s="54">
        <v>0.00501443997062652</v>
      </c>
      <c r="BO57" s="54">
        <v>0.0765951020572854</v>
      </c>
      <c r="BP57" s="54">
        <v>6.926178141177875E-5</v>
      </c>
      <c r="BQ57" s="54">
        <v>0.006655228500706032</v>
      </c>
      <c r="BR57" s="54">
        <v>0.029264750615442803</v>
      </c>
      <c r="BS57" s="54">
        <v>0.0747963203881663</v>
      </c>
      <c r="BT57" s="54">
        <v>0.02912549723779132</v>
      </c>
      <c r="BU57" s="54">
        <v>0.17593186979799025</v>
      </c>
      <c r="BV57" s="54">
        <v>0.004443607063117547</v>
      </c>
    </row>
    <row r="58">
      <c r="A58" s="50"/>
      <c r="B58" s="50"/>
      <c r="C58" s="51" t="s">
        <v>85</v>
      </c>
      <c r="D58" s="29" t="s">
        <v>277</v>
      </c>
      <c r="E58" s="52" t="s">
        <v>177</v>
      </c>
      <c r="F58" s="53">
        <v>2.1</v>
      </c>
      <c r="G58" s="54"/>
      <c r="H58" s="56">
        <v>63904.65</v>
      </c>
      <c r="I58" s="54"/>
      <c r="J58" s="57">
        <f t="shared" si="3"/>
        <v>30430.78571</v>
      </c>
      <c r="K58" s="54"/>
      <c r="L58" s="58">
        <v>0.19</v>
      </c>
      <c r="M58" s="32"/>
      <c r="N58" s="53">
        <v>0.0</v>
      </c>
      <c r="O58" s="54"/>
      <c r="P58" s="53">
        <v>4.0</v>
      </c>
      <c r="Q58" s="54"/>
      <c r="R58" s="53">
        <v>1.0</v>
      </c>
      <c r="S58" s="54"/>
      <c r="T58" s="57">
        <v>4.0</v>
      </c>
      <c r="U58" s="54"/>
      <c r="V58" s="54"/>
      <c r="W58" s="54"/>
      <c r="X58" s="31">
        <f t="shared" si="4"/>
        <v>14201</v>
      </c>
      <c r="Y58" s="60" t="s">
        <v>89</v>
      </c>
      <c r="Z58" s="32">
        <f t="shared" si="5"/>
        <v>12342</v>
      </c>
      <c r="AA58" s="37">
        <v>0.8691</v>
      </c>
      <c r="AB58" s="32">
        <f t="shared" si="6"/>
        <v>9562</v>
      </c>
      <c r="AC58" s="38">
        <v>0.6733</v>
      </c>
      <c r="AD58" s="32">
        <f t="shared" si="7"/>
        <v>9562</v>
      </c>
      <c r="AE58" s="54"/>
      <c r="AF58" s="32">
        <f t="shared" si="8"/>
        <v>4659</v>
      </c>
      <c r="AG58" s="37">
        <v>0.3281</v>
      </c>
      <c r="AH58" s="39">
        <f t="shared" si="9"/>
        <v>9.545471261</v>
      </c>
      <c r="AI58" s="54"/>
      <c r="AJ58" s="40">
        <f>(271387*SUM($H$3:$H$200)*Sheet7!D58)/(100*H58*10)</f>
        <v>58733.64387</v>
      </c>
      <c r="AK58" s="54"/>
      <c r="AL58" s="41">
        <f>ROUND(IF( V58 = "Rural",  Sheet7!E58/100,(Sheet7!E58 + 10)/100 )*H58, 0)</f>
        <v>27599</v>
      </c>
      <c r="AM58" s="54"/>
      <c r="AN58" s="31">
        <v>0.16</v>
      </c>
      <c r="AO58" s="54"/>
      <c r="AP58" s="53">
        <v>0.919</v>
      </c>
      <c r="AQ58" s="42"/>
      <c r="AR58" s="43">
        <v>0.0395</v>
      </c>
      <c r="AS58" s="31"/>
      <c r="AT58" s="44">
        <f t="shared" si="10"/>
        <v>0.7105575326</v>
      </c>
      <c r="AU58" s="45" t="s">
        <v>90</v>
      </c>
      <c r="AV58" s="64">
        <v>1.130976</v>
      </c>
      <c r="AW58" s="59" t="s">
        <v>91</v>
      </c>
      <c r="AX58" s="54">
        <v>61.0</v>
      </c>
      <c r="AY58" s="54"/>
      <c r="AZ58" s="66">
        <v>28.0</v>
      </c>
      <c r="BA58" s="54"/>
      <c r="BB58" s="67">
        <v>8.0</v>
      </c>
      <c r="BC58" s="54"/>
      <c r="BD58" s="31">
        <v>0.19</v>
      </c>
      <c r="BE58" s="54"/>
      <c r="BF58" s="31">
        <v>0.3</v>
      </c>
      <c r="BG58" s="54"/>
      <c r="BH58" s="31">
        <v>0.11</v>
      </c>
      <c r="BI58" s="54"/>
      <c r="BJ58" s="59">
        <v>0.792</v>
      </c>
      <c r="BK58" s="31"/>
      <c r="BL58" s="31">
        <v>0.25</v>
      </c>
      <c r="BM58" s="54"/>
      <c r="BN58" s="54">
        <v>0.006421635463595881</v>
      </c>
      <c r="BO58" s="54">
        <v>0.09808988173954636</v>
      </c>
      <c r="BP58" s="54">
        <v>8.869862126001935E-5</v>
      </c>
      <c r="BQ58" s="54">
        <v>0.008522876255138045</v>
      </c>
      <c r="BR58" s="54">
        <v>0.03747727791862201</v>
      </c>
      <c r="BS58" s="54">
        <v>0.09578631040848143</v>
      </c>
      <c r="BT58" s="54">
        <v>0.037298946054327986</v>
      </c>
      <c r="BU58" s="54">
        <v>0.22530339198184673</v>
      </c>
      <c r="BV58" s="54">
        <v>0.005690610490893063</v>
      </c>
    </row>
    <row r="59">
      <c r="A59" s="50"/>
      <c r="B59" s="50"/>
      <c r="C59" s="51" t="s">
        <v>85</v>
      </c>
      <c r="D59" s="29" t="s">
        <v>205</v>
      </c>
      <c r="E59" s="52" t="s">
        <v>178</v>
      </c>
      <c r="F59" s="53">
        <v>3.6</v>
      </c>
      <c r="G59" s="54"/>
      <c r="H59" s="56">
        <v>86458.0</v>
      </c>
      <c r="I59" s="54"/>
      <c r="J59" s="57">
        <f t="shared" si="3"/>
        <v>24016.11111</v>
      </c>
      <c r="K59" s="54"/>
      <c r="L59" s="58">
        <v>0.08</v>
      </c>
      <c r="M59" s="32"/>
      <c r="N59" s="53">
        <v>1.0</v>
      </c>
      <c r="O59" s="54"/>
      <c r="P59" s="53">
        <v>5.0</v>
      </c>
      <c r="Q59" s="54"/>
      <c r="R59" s="53">
        <v>1.0</v>
      </c>
      <c r="S59" s="54"/>
      <c r="T59" s="57">
        <v>3.0</v>
      </c>
      <c r="U59" s="54"/>
      <c r="V59" s="54"/>
      <c r="W59" s="54"/>
      <c r="X59" s="31">
        <f t="shared" si="4"/>
        <v>19213</v>
      </c>
      <c r="Y59" s="60" t="s">
        <v>254</v>
      </c>
      <c r="Z59" s="32">
        <f t="shared" si="5"/>
        <v>16339</v>
      </c>
      <c r="AA59" s="38">
        <v>0.8504</v>
      </c>
      <c r="AB59" s="32">
        <f t="shared" si="6"/>
        <v>11708</v>
      </c>
      <c r="AC59" s="38">
        <v>0.6094</v>
      </c>
      <c r="AD59" s="32">
        <f t="shared" si="7"/>
        <v>11708</v>
      </c>
      <c r="AE59" s="54"/>
      <c r="AF59" s="32">
        <f t="shared" si="8"/>
        <v>8271</v>
      </c>
      <c r="AG59" s="38">
        <v>0.4305</v>
      </c>
      <c r="AH59" s="39">
        <f t="shared" si="9"/>
        <v>12.02896204</v>
      </c>
      <c r="AI59" s="54"/>
      <c r="AJ59" s="40">
        <f>(271387*SUM($H$3:$H$200)*Sheet7!D59)/(100*H59*10)</f>
        <v>3359.861285</v>
      </c>
      <c r="AK59" s="54"/>
      <c r="AL59" s="41">
        <f>ROUND(IF( V59 = "Rural",  Sheet7!E59/100,(Sheet7!E59 + 10)/100 )*H59, 0)</f>
        <v>37359</v>
      </c>
      <c r="AM59" s="54"/>
      <c r="AN59" s="31">
        <v>0.16</v>
      </c>
      <c r="AO59" s="54"/>
      <c r="AP59" s="53">
        <v>0.925</v>
      </c>
      <c r="AQ59" s="42"/>
      <c r="AR59" s="43">
        <v>0.0395</v>
      </c>
      <c r="AS59" s="31"/>
      <c r="AT59" s="44">
        <f t="shared" si="10"/>
        <v>0.7105575326</v>
      </c>
      <c r="AU59" s="45" t="s">
        <v>90</v>
      </c>
      <c r="AV59" s="64">
        <v>1.130976</v>
      </c>
      <c r="AW59" s="59" t="s">
        <v>91</v>
      </c>
      <c r="AX59" s="54">
        <v>104.0</v>
      </c>
      <c r="AY59" s="54"/>
      <c r="AZ59" s="66">
        <v>38.0</v>
      </c>
      <c r="BA59" s="54"/>
      <c r="BB59" s="67">
        <v>11.0</v>
      </c>
      <c r="BC59" s="54"/>
      <c r="BD59" s="31">
        <v>0.19</v>
      </c>
      <c r="BE59" s="54"/>
      <c r="BF59" s="31">
        <v>0.3</v>
      </c>
      <c r="BG59" s="54"/>
      <c r="BH59" s="31">
        <v>0.11</v>
      </c>
      <c r="BI59" s="54"/>
      <c r="BJ59" s="59">
        <v>0.794</v>
      </c>
      <c r="BK59" s="31"/>
      <c r="BL59" s="31">
        <v>0.25</v>
      </c>
      <c r="BM59" s="54"/>
      <c r="BN59" s="54">
        <v>0.008687971202589682</v>
      </c>
      <c r="BO59" s="54">
        <v>0.13270794841122985</v>
      </c>
      <c r="BP59" s="54">
        <v>1.2000230651288683E-4</v>
      </c>
      <c r="BQ59" s="54">
        <v>0.011530785870304042</v>
      </c>
      <c r="BR59" s="54">
        <v>0.050703829757118166</v>
      </c>
      <c r="BS59" s="54">
        <v>0.12959139632712935</v>
      </c>
      <c r="BT59" s="54">
        <v>0.05046256067383342</v>
      </c>
      <c r="BU59" s="54">
        <v>0.3048178914048744</v>
      </c>
      <c r="BV59" s="54">
        <v>0.0076989515132565856</v>
      </c>
    </row>
    <row r="60">
      <c r="A60" s="50"/>
      <c r="B60" s="50"/>
      <c r="C60" s="51" t="s">
        <v>85</v>
      </c>
      <c r="D60" s="29" t="s">
        <v>205</v>
      </c>
      <c r="E60" s="52" t="s">
        <v>179</v>
      </c>
      <c r="F60" s="53">
        <v>3.4</v>
      </c>
      <c r="G60" s="54"/>
      <c r="H60" s="56">
        <v>64698.99</v>
      </c>
      <c r="I60" s="54"/>
      <c r="J60" s="57">
        <f t="shared" si="3"/>
        <v>19029.11471</v>
      </c>
      <c r="K60" s="54"/>
      <c r="L60" s="58">
        <v>0.1</v>
      </c>
      <c r="M60" s="32"/>
      <c r="N60" s="53">
        <v>0.0</v>
      </c>
      <c r="O60" s="54"/>
      <c r="P60" s="53">
        <v>4.0</v>
      </c>
      <c r="Q60" s="54"/>
      <c r="R60" s="53">
        <v>1.0</v>
      </c>
      <c r="S60" s="54"/>
      <c r="T60" s="57">
        <v>2.0</v>
      </c>
      <c r="U60" s="54"/>
      <c r="V60" s="54"/>
      <c r="W60" s="54"/>
      <c r="X60" s="31">
        <f t="shared" si="4"/>
        <v>14378</v>
      </c>
      <c r="Y60" s="60" t="s">
        <v>254</v>
      </c>
      <c r="Z60" s="32">
        <f t="shared" si="5"/>
        <v>12227</v>
      </c>
      <c r="AA60" s="38">
        <v>0.8504</v>
      </c>
      <c r="AB60" s="32">
        <f t="shared" si="6"/>
        <v>8762</v>
      </c>
      <c r="AC60" s="38">
        <v>0.6094</v>
      </c>
      <c r="AD60" s="32">
        <f t="shared" si="7"/>
        <v>8762</v>
      </c>
      <c r="AE60" s="54"/>
      <c r="AF60" s="32">
        <f t="shared" si="8"/>
        <v>6190</v>
      </c>
      <c r="AG60" s="38">
        <v>0.4305</v>
      </c>
      <c r="AH60" s="39">
        <f t="shared" si="9"/>
        <v>15.3016299</v>
      </c>
      <c r="AI60" s="54"/>
      <c r="AJ60" s="40">
        <f>(271387*SUM($H$3:$H$200)*Sheet7!D60)/(100*H60*10)</f>
        <v>4489.821046</v>
      </c>
      <c r="AK60" s="54"/>
      <c r="AL60" s="41">
        <f>ROUND(IF( V60 = "Rural",  Sheet7!E60/100,(Sheet7!E60 + 10)/100 )*H60, 0)</f>
        <v>27942</v>
      </c>
      <c r="AM60" s="54"/>
      <c r="AN60" s="31">
        <v>0.16</v>
      </c>
      <c r="AO60" s="54"/>
      <c r="AP60" s="53">
        <v>0.927</v>
      </c>
      <c r="AQ60" s="42"/>
      <c r="AR60" s="43">
        <v>0.0395</v>
      </c>
      <c r="AS60" s="31"/>
      <c r="AT60" s="44">
        <f t="shared" si="10"/>
        <v>0.7105575326</v>
      </c>
      <c r="AU60" s="45" t="s">
        <v>90</v>
      </c>
      <c r="AV60" s="64">
        <v>1.130976</v>
      </c>
      <c r="AW60" s="59" t="s">
        <v>91</v>
      </c>
      <c r="AX60" s="54">
        <v>99.0</v>
      </c>
      <c r="AY60" s="54"/>
      <c r="AZ60" s="66">
        <v>29.0</v>
      </c>
      <c r="BA60" s="54"/>
      <c r="BB60" s="67">
        <v>8.0</v>
      </c>
      <c r="BC60" s="54"/>
      <c r="BD60" s="31">
        <v>0.19</v>
      </c>
      <c r="BE60" s="54"/>
      <c r="BF60" s="31">
        <v>0.3</v>
      </c>
      <c r="BG60" s="54"/>
      <c r="BH60" s="31">
        <v>0.11</v>
      </c>
      <c r="BI60" s="54"/>
      <c r="BJ60" s="59">
        <v>0.7959999999999999</v>
      </c>
      <c r="BK60" s="31"/>
      <c r="BL60" s="31">
        <v>0.25</v>
      </c>
      <c r="BM60" s="54"/>
      <c r="BN60" s="54">
        <v>0.006501456914995</v>
      </c>
      <c r="BO60" s="54">
        <v>0.09930914695203077</v>
      </c>
      <c r="BP60" s="54">
        <v>8.980115234049134E-5</v>
      </c>
      <c r="BQ60" s="54">
        <v>0.008628816300573026</v>
      </c>
      <c r="BR60" s="54">
        <v>0.037943123533015925</v>
      </c>
      <c r="BS60" s="54">
        <v>0.09697694204185825</v>
      </c>
      <c r="BT60" s="54">
        <v>0.03776257498913626</v>
      </c>
      <c r="BU60" s="54">
        <v>0.22810393147915817</v>
      </c>
      <c r="BV60" s="54">
        <v>0.005761345242391366</v>
      </c>
    </row>
    <row r="61">
      <c r="A61" s="50"/>
      <c r="B61" s="50"/>
      <c r="C61" s="51" t="s">
        <v>85</v>
      </c>
      <c r="D61" s="29" t="s">
        <v>205</v>
      </c>
      <c r="E61" s="52" t="s">
        <v>180</v>
      </c>
      <c r="F61" s="53">
        <v>2.4</v>
      </c>
      <c r="G61" s="54"/>
      <c r="H61" s="56">
        <v>59332.0</v>
      </c>
      <c r="I61" s="54"/>
      <c r="J61" s="57">
        <f t="shared" si="3"/>
        <v>24721.66667</v>
      </c>
      <c r="K61" s="54"/>
      <c r="L61" s="58">
        <v>0.25</v>
      </c>
      <c r="M61" s="32"/>
      <c r="N61" s="53">
        <v>1.0</v>
      </c>
      <c r="O61" s="54"/>
      <c r="P61" s="53">
        <v>6.0</v>
      </c>
      <c r="Q61" s="54"/>
      <c r="R61" s="53">
        <v>1.0</v>
      </c>
      <c r="S61" s="54"/>
      <c r="T61" s="57">
        <v>3.0</v>
      </c>
      <c r="U61" s="54"/>
      <c r="V61" s="54"/>
      <c r="W61" s="54"/>
      <c r="X61" s="31">
        <f t="shared" si="4"/>
        <v>13185</v>
      </c>
      <c r="Y61" s="60" t="s">
        <v>254</v>
      </c>
      <c r="Z61" s="32">
        <f t="shared" si="5"/>
        <v>11213</v>
      </c>
      <c r="AA61" s="38">
        <v>0.8504</v>
      </c>
      <c r="AB61" s="32">
        <f t="shared" si="6"/>
        <v>8035</v>
      </c>
      <c r="AC61" s="38">
        <v>0.6094</v>
      </c>
      <c r="AD61" s="32">
        <f t="shared" si="7"/>
        <v>8035</v>
      </c>
      <c r="AE61" s="54"/>
      <c r="AF61" s="32">
        <f t="shared" si="8"/>
        <v>5676</v>
      </c>
      <c r="AG61" s="38">
        <v>0.4305</v>
      </c>
      <c r="AH61" s="39">
        <f t="shared" si="9"/>
        <v>11.79801793</v>
      </c>
      <c r="AI61" s="54"/>
      <c r="AJ61" s="40">
        <f>(271387*SUM($H$3:$H$200)*Sheet7!D61)/(100*H61*10)</f>
        <v>4895.956431</v>
      </c>
      <c r="AK61" s="54"/>
      <c r="AL61" s="41">
        <f>ROUND(IF( V61 = "Rural",  Sheet7!E61/100,(Sheet7!E61 + 10)/100 )*H61, 0)</f>
        <v>25638</v>
      </c>
      <c r="AM61" s="54"/>
      <c r="AN61" s="31">
        <v>0.16</v>
      </c>
      <c r="AO61" s="54"/>
      <c r="AP61" s="53">
        <v>1.025</v>
      </c>
      <c r="AQ61" s="42"/>
      <c r="AR61" s="43">
        <v>0.0395</v>
      </c>
      <c r="AS61" s="31"/>
      <c r="AT61" s="44">
        <f t="shared" si="10"/>
        <v>0.7105575326</v>
      </c>
      <c r="AU61" s="45" t="s">
        <v>90</v>
      </c>
      <c r="AV61" s="64">
        <v>1.130976</v>
      </c>
      <c r="AW61" s="59" t="s">
        <v>91</v>
      </c>
      <c r="AX61" s="54">
        <v>70.0</v>
      </c>
      <c r="AY61" s="54"/>
      <c r="AZ61" s="66">
        <v>26.0</v>
      </c>
      <c r="BA61" s="54"/>
      <c r="BB61" s="67">
        <v>7.0</v>
      </c>
      <c r="BC61" s="54"/>
      <c r="BD61" s="31">
        <v>0.19</v>
      </c>
      <c r="BE61" s="54"/>
      <c r="BF61" s="31">
        <v>0.3</v>
      </c>
      <c r="BG61" s="54"/>
      <c r="BH61" s="31">
        <v>0.11</v>
      </c>
      <c r="BI61" s="54"/>
      <c r="BJ61" s="59">
        <v>0.826</v>
      </c>
      <c r="BK61" s="31"/>
      <c r="BL61" s="31">
        <v>0.25</v>
      </c>
      <c r="BM61" s="54"/>
      <c r="BN61" s="54">
        <v>0.005962140084110793</v>
      </c>
      <c r="BO61" s="54">
        <v>0.09107113274809837</v>
      </c>
      <c r="BP61" s="54">
        <v>8.235185697127625E-5</v>
      </c>
      <c r="BQ61" s="54">
        <v>0.007913028143802533</v>
      </c>
      <c r="BR61" s="54">
        <v>0.03479561899592097</v>
      </c>
      <c r="BS61" s="54">
        <v>0.08893239176110064</v>
      </c>
      <c r="BT61" s="54">
        <v>0.03463004753637471</v>
      </c>
      <c r="BU61" s="54">
        <v>0.20918197428617374</v>
      </c>
      <c r="BV61" s="54">
        <v>0.005283423063042631</v>
      </c>
    </row>
    <row r="62">
      <c r="A62" s="50"/>
      <c r="B62" s="50"/>
      <c r="C62" s="51" t="s">
        <v>85</v>
      </c>
      <c r="D62" s="29" t="s">
        <v>205</v>
      </c>
      <c r="E62" s="52" t="s">
        <v>181</v>
      </c>
      <c r="F62" s="53">
        <v>0.8</v>
      </c>
      <c r="G62" s="54"/>
      <c r="H62" s="56">
        <v>51976.31</v>
      </c>
      <c r="I62" s="54"/>
      <c r="J62" s="57">
        <f t="shared" si="3"/>
        <v>64970.3875</v>
      </c>
      <c r="K62" s="54"/>
      <c r="L62" s="58">
        <v>0.28</v>
      </c>
      <c r="M62" s="32"/>
      <c r="N62" s="53">
        <v>0.0</v>
      </c>
      <c r="O62" s="54"/>
      <c r="P62" s="53">
        <v>3.0</v>
      </c>
      <c r="Q62" s="54"/>
      <c r="R62" s="53">
        <v>1.0</v>
      </c>
      <c r="S62" s="54"/>
      <c r="T62" s="57">
        <v>8.0</v>
      </c>
      <c r="U62" s="54"/>
      <c r="V62" s="54"/>
      <c r="W62" s="54"/>
      <c r="X62" s="31">
        <f t="shared" si="4"/>
        <v>11550</v>
      </c>
      <c r="Y62" s="60" t="s">
        <v>89</v>
      </c>
      <c r="Z62" s="32">
        <f t="shared" si="5"/>
        <v>10038</v>
      </c>
      <c r="AA62" s="37">
        <v>0.8691</v>
      </c>
      <c r="AB62" s="32">
        <f t="shared" si="6"/>
        <v>7777</v>
      </c>
      <c r="AC62" s="38">
        <v>0.6733</v>
      </c>
      <c r="AD62" s="32">
        <f t="shared" si="7"/>
        <v>7777</v>
      </c>
      <c r="AE62" s="54"/>
      <c r="AF62" s="32">
        <f t="shared" si="8"/>
        <v>3790</v>
      </c>
      <c r="AG62" s="37">
        <v>0.3281</v>
      </c>
      <c r="AH62" s="39">
        <f t="shared" si="9"/>
        <v>4.425092893</v>
      </c>
      <c r="AI62" s="54"/>
      <c r="AJ62" s="40">
        <f>(271387*SUM($H$3:$H$200)*Sheet7!D62)/(100*H62*10)</f>
        <v>72212.76298</v>
      </c>
      <c r="AK62" s="54"/>
      <c r="AL62" s="41">
        <f>ROUND(IF( V62 = "Rural",  Sheet7!E62/100,(Sheet7!E62 + 10)/100 )*H62, 0)</f>
        <v>22448</v>
      </c>
      <c r="AM62" s="54"/>
      <c r="AN62" s="31">
        <v>0.16</v>
      </c>
      <c r="AO62" s="54"/>
      <c r="AP62" s="53">
        <v>1.015</v>
      </c>
      <c r="AQ62" s="42"/>
      <c r="AR62" s="43">
        <v>0.0395</v>
      </c>
      <c r="AS62" s="31"/>
      <c r="AT62" s="44">
        <f t="shared" si="10"/>
        <v>0.7105575326</v>
      </c>
      <c r="AU62" s="45" t="s">
        <v>90</v>
      </c>
      <c r="AV62" s="64">
        <v>1.130976</v>
      </c>
      <c r="AW62" s="59" t="s">
        <v>91</v>
      </c>
      <c r="AX62" s="54">
        <v>23.0</v>
      </c>
      <c r="AY62" s="54"/>
      <c r="AZ62" s="66">
        <v>23.0</v>
      </c>
      <c r="BA62" s="54"/>
      <c r="BB62" s="67">
        <v>6.0</v>
      </c>
      <c r="BC62" s="54"/>
      <c r="BD62" s="31">
        <v>0.19</v>
      </c>
      <c r="BE62" s="54"/>
      <c r="BF62" s="31">
        <v>0.3</v>
      </c>
      <c r="BG62" s="54"/>
      <c r="BH62" s="31">
        <v>0.11</v>
      </c>
      <c r="BI62" s="54"/>
      <c r="BJ62" s="59">
        <v>0.738</v>
      </c>
      <c r="BK62" s="31"/>
      <c r="BL62" s="31">
        <v>0.25</v>
      </c>
      <c r="BM62" s="54"/>
      <c r="BN62" s="54">
        <v>0.005222983234598001</v>
      </c>
      <c r="BO62" s="54">
        <v>0.07978058093046439</v>
      </c>
      <c r="BP62" s="54">
        <v>7.214227814694794E-5</v>
      </c>
      <c r="BQ62" s="54">
        <v>0.006932009772820822</v>
      </c>
      <c r="BR62" s="54">
        <v>0.030481829022683826</v>
      </c>
      <c r="BS62" s="54">
        <v>0.07790699054837882</v>
      </c>
      <c r="BT62" s="54">
        <v>0.03033678429962496</v>
      </c>
      <c r="BU62" s="54">
        <v>0.18324862033826927</v>
      </c>
      <c r="BV62" s="54">
        <v>0.004628410216845097</v>
      </c>
    </row>
    <row r="63">
      <c r="A63" s="50"/>
      <c r="B63" s="50"/>
      <c r="C63" s="51" t="s">
        <v>85</v>
      </c>
      <c r="D63" s="29" t="s">
        <v>205</v>
      </c>
      <c r="E63" s="52" t="s">
        <v>182</v>
      </c>
      <c r="F63" s="53">
        <v>1.3</v>
      </c>
      <c r="G63" s="54"/>
      <c r="H63" s="56">
        <v>55934.0</v>
      </c>
      <c r="I63" s="54"/>
      <c r="J63" s="57">
        <f t="shared" si="3"/>
        <v>43026.15385</v>
      </c>
      <c r="K63" s="54"/>
      <c r="L63" s="58">
        <v>0.17</v>
      </c>
      <c r="M63" s="32"/>
      <c r="N63" s="53">
        <v>0.0</v>
      </c>
      <c r="O63" s="54"/>
      <c r="P63" s="53">
        <v>4.0</v>
      </c>
      <c r="Q63" s="54"/>
      <c r="R63" s="53">
        <v>1.0</v>
      </c>
      <c r="S63" s="54"/>
      <c r="T63" s="57">
        <v>5.0</v>
      </c>
      <c r="U63" s="54"/>
      <c r="V63" s="54"/>
      <c r="W63" s="54"/>
      <c r="X63" s="31">
        <f t="shared" si="4"/>
        <v>12430</v>
      </c>
      <c r="Y63" s="60" t="s">
        <v>89</v>
      </c>
      <c r="Z63" s="32">
        <f t="shared" si="5"/>
        <v>10803</v>
      </c>
      <c r="AA63" s="37">
        <v>0.8691</v>
      </c>
      <c r="AB63" s="32">
        <f t="shared" si="6"/>
        <v>8369</v>
      </c>
      <c r="AC63" s="38">
        <v>0.6733</v>
      </c>
      <c r="AD63" s="32">
        <f t="shared" si="7"/>
        <v>8369</v>
      </c>
      <c r="AE63" s="54"/>
      <c r="AF63" s="32">
        <f t="shared" si="8"/>
        <v>4078</v>
      </c>
      <c r="AG63" s="37">
        <v>0.3281</v>
      </c>
      <c r="AH63" s="39">
        <f t="shared" si="9"/>
        <v>6.793721171</v>
      </c>
      <c r="AI63" s="54"/>
      <c r="AJ63" s="40">
        <f>(271387*SUM($H$3:$H$200)*Sheet7!D63)/(100*H63*10)</f>
        <v>67103.24587</v>
      </c>
      <c r="AK63" s="54"/>
      <c r="AL63" s="41">
        <f>ROUND(IF( V63 = "Rural",  Sheet7!E63/100,(Sheet7!E63 + 10)/100 )*H63, 0)</f>
        <v>24169</v>
      </c>
      <c r="AM63" s="54"/>
      <c r="AN63" s="31">
        <v>0.16</v>
      </c>
      <c r="AO63" s="54"/>
      <c r="AP63" s="53">
        <v>0.96</v>
      </c>
      <c r="AQ63" s="42"/>
      <c r="AR63" s="43">
        <v>0.0395</v>
      </c>
      <c r="AS63" s="31"/>
      <c r="AT63" s="44">
        <f t="shared" si="10"/>
        <v>0.7105575326</v>
      </c>
      <c r="AU63" s="45" t="s">
        <v>90</v>
      </c>
      <c r="AV63" s="64">
        <v>1.130976</v>
      </c>
      <c r="AW63" s="59" t="s">
        <v>91</v>
      </c>
      <c r="AX63" s="54">
        <v>38.0</v>
      </c>
      <c r="AY63" s="54"/>
      <c r="AZ63" s="66">
        <v>25.0</v>
      </c>
      <c r="BA63" s="54"/>
      <c r="BB63" s="67">
        <v>7.0</v>
      </c>
      <c r="BC63" s="54"/>
      <c r="BD63" s="31">
        <v>0.19</v>
      </c>
      <c r="BE63" s="54"/>
      <c r="BF63" s="31">
        <v>0.3</v>
      </c>
      <c r="BG63" s="54"/>
      <c r="BH63" s="31">
        <v>0.11</v>
      </c>
      <c r="BI63" s="54"/>
      <c r="BJ63" s="59">
        <v>0.7170000000000001</v>
      </c>
      <c r="BK63" s="31"/>
      <c r="BL63" s="31">
        <v>0.25</v>
      </c>
      <c r="BM63" s="54"/>
      <c r="BN63" s="54">
        <v>0.005620682658003322</v>
      </c>
      <c r="BO63" s="54">
        <v>0.08585540246632736</v>
      </c>
      <c r="BP63" s="54">
        <v>7.763548789576225E-5</v>
      </c>
      <c r="BQ63" s="54">
        <v>0.007459841505350417</v>
      </c>
      <c r="BR63" s="54">
        <v>0.032802840843353394</v>
      </c>
      <c r="BS63" s="54">
        <v>0.08383914920726428</v>
      </c>
      <c r="BT63" s="54">
        <v>0.03264675181857317</v>
      </c>
      <c r="BU63" s="54">
        <v>0.19720192391496733</v>
      </c>
      <c r="BV63" s="54">
        <v>0.004980836405451131</v>
      </c>
    </row>
    <row r="64">
      <c r="A64" s="50"/>
      <c r="B64" s="50"/>
      <c r="C64" s="51" t="s">
        <v>85</v>
      </c>
      <c r="D64" s="29" t="s">
        <v>205</v>
      </c>
      <c r="E64" s="52" t="s">
        <v>183</v>
      </c>
      <c r="F64" s="53">
        <v>0.8</v>
      </c>
      <c r="G64" s="54"/>
      <c r="H64" s="56">
        <v>50593.57</v>
      </c>
      <c r="I64" s="54"/>
      <c r="J64" s="57">
        <f t="shared" si="3"/>
        <v>63241.9625</v>
      </c>
      <c r="K64" s="54"/>
      <c r="L64" s="58">
        <v>0.25</v>
      </c>
      <c r="M64" s="32"/>
      <c r="N64" s="53">
        <v>1.0</v>
      </c>
      <c r="O64" s="54"/>
      <c r="P64" s="53">
        <v>5.0</v>
      </c>
      <c r="Q64" s="54"/>
      <c r="R64" s="53">
        <v>1.0</v>
      </c>
      <c r="S64" s="54"/>
      <c r="T64" s="57">
        <v>7.0</v>
      </c>
      <c r="U64" s="54"/>
      <c r="V64" s="54"/>
      <c r="W64" s="54"/>
      <c r="X64" s="31">
        <f t="shared" si="4"/>
        <v>11243</v>
      </c>
      <c r="Y64" s="60" t="s">
        <v>254</v>
      </c>
      <c r="Z64" s="32">
        <f t="shared" si="5"/>
        <v>9561</v>
      </c>
      <c r="AA64" s="38">
        <v>0.8504</v>
      </c>
      <c r="AB64" s="32">
        <f t="shared" si="6"/>
        <v>6851</v>
      </c>
      <c r="AC64" s="38">
        <v>0.6094</v>
      </c>
      <c r="AD64" s="32">
        <f t="shared" si="7"/>
        <v>6851</v>
      </c>
      <c r="AE64" s="54"/>
      <c r="AF64" s="32">
        <f t="shared" si="8"/>
        <v>4840</v>
      </c>
      <c r="AG64" s="38">
        <v>0.4305</v>
      </c>
      <c r="AH64" s="39">
        <f t="shared" si="9"/>
        <v>4.546032233</v>
      </c>
      <c r="AI64" s="54"/>
      <c r="AJ64" s="40">
        <f>(271387*SUM($H$3:$H$200)*Sheet7!D64)/(100*H64*10)</f>
        <v>5741.57718</v>
      </c>
      <c r="AK64" s="54"/>
      <c r="AL64" s="41">
        <f>ROUND(IF( V64 = "Rural",  Sheet7!E64/100,(Sheet7!E64 + 10)/100 )*H64, 0)</f>
        <v>21851</v>
      </c>
      <c r="AM64" s="54"/>
      <c r="AN64" s="31">
        <v>0.16</v>
      </c>
      <c r="AO64" s="54"/>
      <c r="AP64" s="53">
        <v>0.988</v>
      </c>
      <c r="AQ64" s="42"/>
      <c r="AR64" s="43">
        <v>0.0395</v>
      </c>
      <c r="AS64" s="31"/>
      <c r="AT64" s="44">
        <f t="shared" si="10"/>
        <v>0.7105575326</v>
      </c>
      <c r="AU64" s="45" t="s">
        <v>90</v>
      </c>
      <c r="AV64" s="64">
        <v>1.130976</v>
      </c>
      <c r="AW64" s="59" t="s">
        <v>91</v>
      </c>
      <c r="AX64" s="54">
        <v>23.0</v>
      </c>
      <c r="AY64" s="54"/>
      <c r="AZ64" s="66">
        <v>22.0</v>
      </c>
      <c r="BA64" s="54"/>
      <c r="BB64" s="67">
        <v>6.0</v>
      </c>
      <c r="BC64" s="54"/>
      <c r="BD64" s="31">
        <v>0.19</v>
      </c>
      <c r="BE64" s="54"/>
      <c r="BF64" s="31">
        <v>0.3</v>
      </c>
      <c r="BG64" s="54"/>
      <c r="BH64" s="31">
        <v>0.11</v>
      </c>
      <c r="BI64" s="54"/>
      <c r="BJ64" s="59">
        <v>0.7809999999999999</v>
      </c>
      <c r="BK64" s="31"/>
      <c r="BL64" s="31">
        <v>0.25</v>
      </c>
      <c r="BM64" s="54"/>
      <c r="BN64" s="54">
        <v>0.005084034782162497</v>
      </c>
      <c r="BO64" s="54">
        <v>0.07765815630132487</v>
      </c>
      <c r="BP64" s="54">
        <v>7.022305737723746E-5</v>
      </c>
      <c r="BQ64" s="54">
        <v>0.006747595619656232</v>
      </c>
      <c r="BR64" s="54">
        <v>0.029670912582812937</v>
      </c>
      <c r="BS64" s="54">
        <v>0.07583440955694513</v>
      </c>
      <c r="BT64" s="54">
        <v>0.029529726524217988</v>
      </c>
      <c r="BU64" s="54">
        <v>0.17837360713924577</v>
      </c>
      <c r="BV64" s="54">
        <v>0.00450527935312583</v>
      </c>
    </row>
    <row r="65">
      <c r="A65" s="50"/>
      <c r="B65" s="50"/>
      <c r="C65" s="51" t="s">
        <v>85</v>
      </c>
      <c r="D65" s="29" t="s">
        <v>205</v>
      </c>
      <c r="E65" s="52" t="s">
        <v>184</v>
      </c>
      <c r="F65" s="53">
        <v>1.4</v>
      </c>
      <c r="G65" s="54"/>
      <c r="H65" s="56">
        <v>31940.0</v>
      </c>
      <c r="I65" s="54"/>
      <c r="J65" s="57">
        <f t="shared" si="3"/>
        <v>22814.28571</v>
      </c>
      <c r="K65" s="54"/>
      <c r="L65" s="58">
        <v>0.15</v>
      </c>
      <c r="M65" s="32"/>
      <c r="N65" s="53">
        <v>0.0</v>
      </c>
      <c r="O65" s="54"/>
      <c r="P65" s="53">
        <v>2.0</v>
      </c>
      <c r="Q65" s="54"/>
      <c r="R65" s="53">
        <v>1.0</v>
      </c>
      <c r="S65" s="54"/>
      <c r="T65" s="57">
        <v>3.0</v>
      </c>
      <c r="U65" s="54"/>
      <c r="V65" s="54"/>
      <c r="W65" s="54"/>
      <c r="X65" s="31">
        <f t="shared" si="4"/>
        <v>7098</v>
      </c>
      <c r="Y65" s="60" t="s">
        <v>254</v>
      </c>
      <c r="Z65" s="32">
        <f t="shared" si="5"/>
        <v>6036</v>
      </c>
      <c r="AA65" s="38">
        <v>0.8504</v>
      </c>
      <c r="AB65" s="32">
        <f t="shared" si="6"/>
        <v>4326</v>
      </c>
      <c r="AC65" s="38">
        <v>0.6094</v>
      </c>
      <c r="AD65" s="32">
        <f t="shared" si="7"/>
        <v>4326</v>
      </c>
      <c r="AE65" s="54"/>
      <c r="AF65" s="32">
        <f t="shared" si="8"/>
        <v>3056</v>
      </c>
      <c r="AG65" s="38">
        <v>0.4305</v>
      </c>
      <c r="AH65" s="39">
        <f t="shared" si="9"/>
        <v>12.83656857</v>
      </c>
      <c r="AI65" s="54"/>
      <c r="AJ65" s="40">
        <f>(271387*SUM($H$3:$H$200)*Sheet7!D65)/(100*H65*10)</f>
        <v>9094.767907</v>
      </c>
      <c r="AK65" s="54"/>
      <c r="AL65" s="41">
        <f>ROUND(IF( V65 = "Rural",  Sheet7!E65/100,(Sheet7!E65 + 10)/100 )*H65, 0)</f>
        <v>13802</v>
      </c>
      <c r="AM65" s="54"/>
      <c r="AN65" s="31">
        <v>0.16</v>
      </c>
      <c r="AO65" s="54"/>
      <c r="AP65" s="53">
        <v>1.027</v>
      </c>
      <c r="AQ65" s="42"/>
      <c r="AR65" s="43">
        <v>0.0395</v>
      </c>
      <c r="AS65" s="31"/>
      <c r="AT65" s="44">
        <f t="shared" si="10"/>
        <v>0.7105575326</v>
      </c>
      <c r="AU65" s="45" t="s">
        <v>90</v>
      </c>
      <c r="AV65" s="64">
        <v>1.130976</v>
      </c>
      <c r="AW65" s="59" t="s">
        <v>91</v>
      </c>
      <c r="AX65" s="54">
        <v>41.0</v>
      </c>
      <c r="AY65" s="54"/>
      <c r="AZ65" s="66">
        <v>14.0</v>
      </c>
      <c r="BA65" s="54"/>
      <c r="BB65" s="67">
        <v>4.0</v>
      </c>
      <c r="BC65" s="54"/>
      <c r="BD65" s="31">
        <v>0.19</v>
      </c>
      <c r="BE65" s="54"/>
      <c r="BF65" s="31">
        <v>0.3</v>
      </c>
      <c r="BG65" s="54"/>
      <c r="BH65" s="31">
        <v>0.11</v>
      </c>
      <c r="BI65" s="54"/>
      <c r="BJ65" s="59">
        <v>0.826</v>
      </c>
      <c r="BK65" s="31"/>
      <c r="BL65" s="31">
        <v>0.25</v>
      </c>
      <c r="BM65" s="54"/>
      <c r="BN65" s="54">
        <v>0.0032095792200920034</v>
      </c>
      <c r="BO65" s="54">
        <v>0.04902602271917789</v>
      </c>
      <c r="BP65" s="54">
        <v>4.433220372922813E-5</v>
      </c>
      <c r="BQ65" s="54">
        <v>0.004259794359081995</v>
      </c>
      <c r="BR65" s="54">
        <v>0.01873141088670053</v>
      </c>
      <c r="BS65" s="54">
        <v>0.047874681332999984</v>
      </c>
      <c r="BT65" s="54">
        <v>0.01864227934861135</v>
      </c>
      <c r="BU65" s="54">
        <v>0.1126082427475964</v>
      </c>
      <c r="BV65" s="54">
        <v>0.002844207723211448</v>
      </c>
    </row>
    <row r="66">
      <c r="A66" s="50"/>
      <c r="B66" s="50"/>
      <c r="C66" s="51" t="s">
        <v>85</v>
      </c>
      <c r="D66" s="29" t="s">
        <v>325</v>
      </c>
      <c r="E66" s="52" t="s">
        <v>185</v>
      </c>
      <c r="F66" s="53">
        <v>0.7</v>
      </c>
      <c r="G66" s="54"/>
      <c r="H66" s="56">
        <v>45774.58</v>
      </c>
      <c r="I66" s="54"/>
      <c r="J66" s="57">
        <f t="shared" si="3"/>
        <v>65392.25714</v>
      </c>
      <c r="K66" s="54"/>
      <c r="L66" s="58">
        <v>0.12</v>
      </c>
      <c r="M66" s="32"/>
      <c r="N66" s="53">
        <v>0.0</v>
      </c>
      <c r="O66" s="54"/>
      <c r="P66" s="53">
        <v>2.0</v>
      </c>
      <c r="Q66" s="54"/>
      <c r="R66" s="53">
        <v>1.0</v>
      </c>
      <c r="S66" s="54"/>
      <c r="T66" s="57">
        <v>8.0</v>
      </c>
      <c r="U66" s="54"/>
      <c r="V66" s="54"/>
      <c r="W66" s="54"/>
      <c r="X66" s="31">
        <f t="shared" si="4"/>
        <v>10172</v>
      </c>
      <c r="Y66" s="60" t="s">
        <v>89</v>
      </c>
      <c r="Z66" s="32">
        <f t="shared" si="5"/>
        <v>8840</v>
      </c>
      <c r="AA66" s="37">
        <v>0.8691</v>
      </c>
      <c r="AB66" s="32">
        <f t="shared" si="6"/>
        <v>6849</v>
      </c>
      <c r="AC66" s="38">
        <v>0.6733</v>
      </c>
      <c r="AD66" s="32">
        <f t="shared" si="7"/>
        <v>6849</v>
      </c>
      <c r="AE66" s="54"/>
      <c r="AF66" s="32">
        <f t="shared" si="8"/>
        <v>3337</v>
      </c>
      <c r="AG66" s="37">
        <v>0.3281</v>
      </c>
      <c r="AH66" s="39">
        <f t="shared" si="9"/>
        <v>4.369237249</v>
      </c>
      <c r="AI66" s="54"/>
      <c r="AJ66" s="40">
        <f>(271387*SUM($H$3:$H$200)*Sheet7!D66)/(100*H66*10)</f>
        <v>81996.44769</v>
      </c>
      <c r="AK66" s="54"/>
      <c r="AL66" s="41">
        <f>ROUND(IF( V66 = "Rural",  Sheet7!E66/100,(Sheet7!E66 + 10)/100 )*H66, 0)</f>
        <v>19769</v>
      </c>
      <c r="AM66" s="54"/>
      <c r="AN66" s="31">
        <v>0.16</v>
      </c>
      <c r="AO66" s="54"/>
      <c r="AP66" s="53">
        <v>1.007</v>
      </c>
      <c r="AQ66" s="42"/>
      <c r="AR66" s="43">
        <v>0.0395</v>
      </c>
      <c r="AS66" s="31"/>
      <c r="AT66" s="44">
        <f t="shared" si="10"/>
        <v>0.7105575326</v>
      </c>
      <c r="AU66" s="45" t="s">
        <v>90</v>
      </c>
      <c r="AV66" s="64">
        <v>1.130976</v>
      </c>
      <c r="AW66" s="59" t="s">
        <v>91</v>
      </c>
      <c r="AX66" s="54">
        <v>20.0</v>
      </c>
      <c r="AY66" s="54"/>
      <c r="AZ66" s="66">
        <v>20.0</v>
      </c>
      <c r="BA66" s="54"/>
      <c r="BB66" s="67">
        <v>6.0</v>
      </c>
      <c r="BC66" s="54"/>
      <c r="BD66" s="31">
        <v>0.19</v>
      </c>
      <c r="BE66" s="54"/>
      <c r="BF66" s="31">
        <v>0.3</v>
      </c>
      <c r="BG66" s="54"/>
      <c r="BH66" s="31">
        <v>0.11</v>
      </c>
      <c r="BI66" s="54"/>
      <c r="BJ66" s="59">
        <v>0.841</v>
      </c>
      <c r="BK66" s="31"/>
      <c r="BL66" s="31">
        <v>0.25</v>
      </c>
      <c r="BM66" s="54"/>
      <c r="BN66" s="54">
        <v>0.004599785246601096</v>
      </c>
      <c r="BO66" s="54">
        <v>0.07026128988856686</v>
      </c>
      <c r="BP66" s="54">
        <v>6.353437715027713E-5</v>
      </c>
      <c r="BQ66" s="54">
        <v>0.00610489347756254</v>
      </c>
      <c r="BR66" s="54">
        <v>0.026844786040893687</v>
      </c>
      <c r="BS66" s="54">
        <v>0.06861125330782449</v>
      </c>
      <c r="BT66" s="54">
        <v>0.02671704782170814</v>
      </c>
      <c r="BU66" s="54">
        <v>0.16138368867593209</v>
      </c>
      <c r="BV66" s="54">
        <v>0.004076155728326872</v>
      </c>
    </row>
    <row r="67">
      <c r="A67" s="50"/>
      <c r="B67" s="50"/>
      <c r="C67" s="51" t="s">
        <v>85</v>
      </c>
      <c r="D67" s="29" t="s">
        <v>325</v>
      </c>
      <c r="E67" s="52" t="s">
        <v>186</v>
      </c>
      <c r="F67" s="53">
        <v>1.4</v>
      </c>
      <c r="G67" s="54"/>
      <c r="H67" s="56">
        <v>52345.0</v>
      </c>
      <c r="I67" s="54"/>
      <c r="J67" s="57">
        <f t="shared" si="3"/>
        <v>37389.28571</v>
      </c>
      <c r="K67" s="54"/>
      <c r="L67" s="58">
        <v>0.03</v>
      </c>
      <c r="M67" s="32"/>
      <c r="N67" s="53">
        <v>0.0</v>
      </c>
      <c r="O67" s="54"/>
      <c r="P67" s="53">
        <v>6.0</v>
      </c>
      <c r="Q67" s="54"/>
      <c r="R67" s="53">
        <v>1.0</v>
      </c>
      <c r="S67" s="54"/>
      <c r="T67" s="57">
        <v>4.0</v>
      </c>
      <c r="U67" s="54"/>
      <c r="V67" s="54"/>
      <c r="W67" s="54"/>
      <c r="X67" s="31">
        <f t="shared" si="4"/>
        <v>11632</v>
      </c>
      <c r="Y67" s="60" t="s">
        <v>89</v>
      </c>
      <c r="Z67" s="32">
        <f t="shared" si="5"/>
        <v>10109</v>
      </c>
      <c r="AA67" s="37">
        <v>0.8691</v>
      </c>
      <c r="AB67" s="32">
        <f t="shared" si="6"/>
        <v>7832</v>
      </c>
      <c r="AC67" s="38">
        <v>0.6733</v>
      </c>
      <c r="AD67" s="32">
        <f t="shared" si="7"/>
        <v>7832</v>
      </c>
      <c r="AE67" s="54"/>
      <c r="AF67" s="32">
        <f t="shared" si="8"/>
        <v>3816</v>
      </c>
      <c r="AG67" s="37">
        <v>0.3281</v>
      </c>
      <c r="AH67" s="39">
        <f t="shared" si="9"/>
        <v>7.832648773</v>
      </c>
      <c r="AI67" s="54"/>
      <c r="AJ67" s="40">
        <f>(271387*SUM($H$3:$H$200)*Sheet7!D67)/(100*H67*10)</f>
        <v>71704.13515</v>
      </c>
      <c r="AK67" s="54"/>
      <c r="AL67" s="41">
        <f>ROUND(IF( V67 = "Rural",  Sheet7!E67/100,(Sheet7!E67 + 10)/100 )*H67, 0)</f>
        <v>22619</v>
      </c>
      <c r="AM67" s="54"/>
      <c r="AN67" s="31">
        <v>0.16</v>
      </c>
      <c r="AO67" s="54"/>
      <c r="AP67" s="53">
        <v>1.028</v>
      </c>
      <c r="AQ67" s="42"/>
      <c r="AR67" s="43">
        <v>0.0395</v>
      </c>
      <c r="AS67" s="31"/>
      <c r="AT67" s="44">
        <f t="shared" si="10"/>
        <v>0.7105575326</v>
      </c>
      <c r="AU67" s="45" t="s">
        <v>90</v>
      </c>
      <c r="AV67" s="64">
        <v>1.130976</v>
      </c>
      <c r="AW67" s="59" t="s">
        <v>91</v>
      </c>
      <c r="AX67" s="54">
        <v>41.0</v>
      </c>
      <c r="AY67" s="54"/>
      <c r="AZ67" s="66">
        <v>23.0</v>
      </c>
      <c r="BA67" s="54"/>
      <c r="BB67" s="67">
        <v>6.0</v>
      </c>
      <c r="BC67" s="54"/>
      <c r="BD67" s="31">
        <v>0.19</v>
      </c>
      <c r="BE67" s="54"/>
      <c r="BF67" s="31">
        <v>0.3</v>
      </c>
      <c r="BG67" s="54"/>
      <c r="BH67" s="31">
        <v>0.11</v>
      </c>
      <c r="BI67" s="54"/>
      <c r="BJ67" s="59">
        <v>0.8759999999999999</v>
      </c>
      <c r="BK67" s="31"/>
      <c r="BL67" s="31">
        <v>0.25</v>
      </c>
      <c r="BM67" s="54"/>
      <c r="BN67" s="54">
        <v>0.005260032068745019</v>
      </c>
      <c r="BO67" s="54">
        <v>0.08034649841062512</v>
      </c>
      <c r="BP67" s="54">
        <v>7.265401390752807E-5</v>
      </c>
      <c r="BQ67" s="54">
        <v>0.006981181456673357</v>
      </c>
      <c r="BR67" s="54">
        <v>0.03069804955743078</v>
      </c>
      <c r="BS67" s="54">
        <v>0.0784596178577296</v>
      </c>
      <c r="BT67" s="54">
        <v>0.03055197597066565</v>
      </c>
      <c r="BU67" s="54">
        <v>0.18454848048287203</v>
      </c>
      <c r="BV67" s="54">
        <v>0.004661241492532975</v>
      </c>
    </row>
    <row r="68">
      <c r="A68" s="50"/>
      <c r="B68" s="50"/>
      <c r="C68" s="51" t="s">
        <v>85</v>
      </c>
      <c r="D68" s="29" t="s">
        <v>325</v>
      </c>
      <c r="E68" s="52" t="s">
        <v>188</v>
      </c>
      <c r="F68" s="53">
        <v>0.9</v>
      </c>
      <c r="G68" s="54"/>
      <c r="H68" s="56">
        <v>52527.94</v>
      </c>
      <c r="I68" s="54"/>
      <c r="J68" s="57">
        <f t="shared" si="3"/>
        <v>58364.37778</v>
      </c>
      <c r="K68" s="54"/>
      <c r="L68" s="58">
        <v>0.03</v>
      </c>
      <c r="M68" s="32"/>
      <c r="N68" s="53">
        <v>0.0</v>
      </c>
      <c r="O68" s="54"/>
      <c r="P68" s="53">
        <v>2.0</v>
      </c>
      <c r="Q68" s="54"/>
      <c r="R68" s="53">
        <v>1.0</v>
      </c>
      <c r="S68" s="54"/>
      <c r="T68" s="57">
        <v>7.0</v>
      </c>
      <c r="U68" s="54"/>
      <c r="V68" s="54"/>
      <c r="W68" s="54"/>
      <c r="X68" s="31">
        <f t="shared" si="4"/>
        <v>11673</v>
      </c>
      <c r="Y68" s="60" t="s">
        <v>89</v>
      </c>
      <c r="Z68" s="32">
        <f t="shared" si="5"/>
        <v>10145</v>
      </c>
      <c r="AA68" s="37">
        <v>0.8691</v>
      </c>
      <c r="AB68" s="32">
        <f t="shared" si="6"/>
        <v>7859</v>
      </c>
      <c r="AC68" s="38">
        <v>0.6733</v>
      </c>
      <c r="AD68" s="32">
        <f t="shared" si="7"/>
        <v>7859</v>
      </c>
      <c r="AE68" s="54"/>
      <c r="AF68" s="32">
        <f t="shared" si="8"/>
        <v>3830</v>
      </c>
      <c r="AG68" s="37">
        <v>0.3281</v>
      </c>
      <c r="AH68" s="39">
        <f t="shared" si="9"/>
        <v>4.949746744</v>
      </c>
      <c r="AI68" s="54"/>
      <c r="AJ68" s="40">
        <f>(271387*SUM($H$3:$H$200)*Sheet7!D68)/(100*H68*10)</f>
        <v>71454.40988</v>
      </c>
      <c r="AK68" s="54"/>
      <c r="AL68" s="41">
        <f>ROUND(IF( V68 = "Rural",  Sheet7!E68/100,(Sheet7!E68 + 10)/100 )*H68, 0)</f>
        <v>22686</v>
      </c>
      <c r="AM68" s="54"/>
      <c r="AN68" s="31">
        <v>0.16</v>
      </c>
      <c r="AO68" s="54"/>
      <c r="AP68" s="53">
        <v>0.996</v>
      </c>
      <c r="AQ68" s="42"/>
      <c r="AR68" s="43">
        <v>0.0395</v>
      </c>
      <c r="AS68" s="31"/>
      <c r="AT68" s="44">
        <f t="shared" si="10"/>
        <v>0.7105575326</v>
      </c>
      <c r="AU68" s="45" t="s">
        <v>90</v>
      </c>
      <c r="AV68" s="64">
        <v>1.130976</v>
      </c>
      <c r="AW68" s="59" t="s">
        <v>91</v>
      </c>
      <c r="AX68" s="54">
        <v>26.0</v>
      </c>
      <c r="AY68" s="54"/>
      <c r="AZ68" s="66">
        <v>23.0</v>
      </c>
      <c r="BA68" s="54"/>
      <c r="BB68" s="67">
        <v>6.0</v>
      </c>
      <c r="BC68" s="54"/>
      <c r="BD68" s="31">
        <v>0.19</v>
      </c>
      <c r="BE68" s="54"/>
      <c r="BF68" s="31">
        <v>0.3</v>
      </c>
      <c r="BG68" s="54"/>
      <c r="BH68" s="31">
        <v>0.11</v>
      </c>
      <c r="BI68" s="54"/>
      <c r="BJ68" s="59">
        <v>0.862</v>
      </c>
      <c r="BK68" s="31"/>
      <c r="BL68" s="31">
        <v>0.25</v>
      </c>
      <c r="BM68" s="54"/>
      <c r="BN68" s="54">
        <v>0.005278415300508439</v>
      </c>
      <c r="BO68" s="54">
        <v>0.08062730055828468</v>
      </c>
      <c r="BP68" s="54">
        <v>7.290793167052823E-5</v>
      </c>
      <c r="BQ68" s="54">
        <v>0.007005579915660535</v>
      </c>
      <c r="BR68" s="54">
        <v>0.030805335853849477</v>
      </c>
      <c r="BS68" s="54">
        <v>0.07873382556602827</v>
      </c>
      <c r="BT68" s="54">
        <v>0.030658751756014273</v>
      </c>
      <c r="BU68" s="54">
        <v>0.18519345706171503</v>
      </c>
      <c r="BV68" s="54">
        <v>0.004677532017294538</v>
      </c>
    </row>
    <row r="69">
      <c r="A69" s="50"/>
      <c r="B69" s="50"/>
      <c r="C69" s="51" t="s">
        <v>85</v>
      </c>
      <c r="D69" s="29" t="s">
        <v>325</v>
      </c>
      <c r="E69" s="52" t="s">
        <v>189</v>
      </c>
      <c r="F69" s="53">
        <v>1.8</v>
      </c>
      <c r="G69" s="54"/>
      <c r="H69" s="56">
        <v>50824.0</v>
      </c>
      <c r="I69" s="54"/>
      <c r="J69" s="57">
        <f t="shared" si="3"/>
        <v>28235.55556</v>
      </c>
      <c r="K69" s="54"/>
      <c r="L69" s="58">
        <v>0.07</v>
      </c>
      <c r="M69" s="32"/>
      <c r="N69" s="53">
        <v>1.0</v>
      </c>
      <c r="O69" s="54"/>
      <c r="P69" s="53">
        <v>1.0</v>
      </c>
      <c r="Q69" s="54"/>
      <c r="R69" s="53">
        <v>1.0</v>
      </c>
      <c r="S69" s="54"/>
      <c r="T69" s="57">
        <v>3.0</v>
      </c>
      <c r="U69" s="54"/>
      <c r="V69" s="54"/>
      <c r="W69" s="54"/>
      <c r="X69" s="31">
        <f t="shared" si="4"/>
        <v>11294</v>
      </c>
      <c r="Y69" s="60" t="s">
        <v>89</v>
      </c>
      <c r="Z69" s="32">
        <f t="shared" si="5"/>
        <v>9816</v>
      </c>
      <c r="AA69" s="37">
        <v>0.8691</v>
      </c>
      <c r="AB69" s="32">
        <f t="shared" si="6"/>
        <v>7604</v>
      </c>
      <c r="AC69" s="38">
        <v>0.6733</v>
      </c>
      <c r="AD69" s="32">
        <f t="shared" si="7"/>
        <v>7604</v>
      </c>
      <c r="AE69" s="54"/>
      <c r="AF69" s="32">
        <f t="shared" si="8"/>
        <v>3706</v>
      </c>
      <c r="AG69" s="37">
        <v>0.3281</v>
      </c>
      <c r="AH69" s="39">
        <f t="shared" si="9"/>
        <v>10.23138675</v>
      </c>
      <c r="AI69" s="54"/>
      <c r="AJ69" s="40">
        <f>(271387*SUM($H$3:$H$200)*Sheet7!D69)/(100*H69*10)</f>
        <v>73850.01091</v>
      </c>
      <c r="AK69" s="54"/>
      <c r="AL69" s="41">
        <f>ROUND(IF( V69 = "Rural",  Sheet7!E69/100,(Sheet7!E69 + 10)/100 )*H69, 0)</f>
        <v>21961</v>
      </c>
      <c r="AM69" s="54"/>
      <c r="AN69" s="31">
        <v>0.16</v>
      </c>
      <c r="AO69" s="54"/>
      <c r="AP69" s="53">
        <v>0.987</v>
      </c>
      <c r="AQ69" s="42"/>
      <c r="AR69" s="43">
        <v>0.0395</v>
      </c>
      <c r="AS69" s="31"/>
      <c r="AT69" s="44">
        <f t="shared" si="10"/>
        <v>0.7105575326</v>
      </c>
      <c r="AU69" s="45" t="s">
        <v>90</v>
      </c>
      <c r="AV69" s="64">
        <v>1.130976</v>
      </c>
      <c r="AW69" s="59" t="s">
        <v>91</v>
      </c>
      <c r="AX69" s="54">
        <v>52.0</v>
      </c>
      <c r="AY69" s="54"/>
      <c r="AZ69" s="66">
        <v>22.0</v>
      </c>
      <c r="BA69" s="54"/>
      <c r="BB69" s="67">
        <v>6.0</v>
      </c>
      <c r="BC69" s="54"/>
      <c r="BD69" s="31">
        <v>0.19</v>
      </c>
      <c r="BE69" s="54"/>
      <c r="BF69" s="31">
        <v>0.3</v>
      </c>
      <c r="BG69" s="54"/>
      <c r="BH69" s="31">
        <v>0.11</v>
      </c>
      <c r="BI69" s="54"/>
      <c r="BJ69" s="59">
        <v>0.87</v>
      </c>
      <c r="BK69" s="31"/>
      <c r="BL69" s="31">
        <v>0.25</v>
      </c>
      <c r="BM69" s="54"/>
      <c r="BN69" s="54">
        <v>0.005107190177894677</v>
      </c>
      <c r="BO69" s="54">
        <v>0.0780118528077488</v>
      </c>
      <c r="BP69" s="54">
        <v>7.054289049262025E-5</v>
      </c>
      <c r="BQ69" s="54">
        <v>0.006778327755353266</v>
      </c>
      <c r="BR69" s="54">
        <v>0.02980604968395954</v>
      </c>
      <c r="BS69" s="54">
        <v>0.0761797997516716</v>
      </c>
      <c r="BT69" s="54">
        <v>0.02966422058903642</v>
      </c>
      <c r="BU69" s="54">
        <v>0.17918601532259984</v>
      </c>
      <c r="BV69" s="54">
        <v>0.0045257987891201825</v>
      </c>
    </row>
    <row r="70">
      <c r="A70" s="50"/>
      <c r="B70" s="50"/>
      <c r="C70" s="51" t="s">
        <v>85</v>
      </c>
      <c r="D70" s="29" t="s">
        <v>325</v>
      </c>
      <c r="E70" s="52" t="s">
        <v>191</v>
      </c>
      <c r="F70" s="53">
        <v>0.9</v>
      </c>
      <c r="G70" s="54"/>
      <c r="H70" s="56">
        <v>65628.67</v>
      </c>
      <c r="I70" s="54"/>
      <c r="J70" s="57">
        <f t="shared" si="3"/>
        <v>72920.74444</v>
      </c>
      <c r="K70" s="54"/>
      <c r="L70" s="58">
        <v>0.05</v>
      </c>
      <c r="M70" s="32"/>
      <c r="N70" s="53">
        <v>0.0</v>
      </c>
      <c r="O70" s="54"/>
      <c r="P70" s="53">
        <v>3.0</v>
      </c>
      <c r="Q70" s="54"/>
      <c r="R70" s="53">
        <v>1.0</v>
      </c>
      <c r="S70" s="54"/>
      <c r="T70" s="57">
        <v>9.0</v>
      </c>
      <c r="U70" s="54"/>
      <c r="V70" s="54"/>
      <c r="W70" s="54"/>
      <c r="X70" s="31">
        <f t="shared" si="4"/>
        <v>14584</v>
      </c>
      <c r="Y70" s="60" t="s">
        <v>89</v>
      </c>
      <c r="Z70" s="32">
        <f t="shared" si="5"/>
        <v>12675</v>
      </c>
      <c r="AA70" s="37">
        <v>0.8691</v>
      </c>
      <c r="AB70" s="32">
        <f t="shared" si="6"/>
        <v>9819</v>
      </c>
      <c r="AC70" s="38">
        <v>0.6733</v>
      </c>
      <c r="AD70" s="32">
        <f t="shared" si="7"/>
        <v>9819</v>
      </c>
      <c r="AE70" s="54"/>
      <c r="AF70" s="32">
        <f t="shared" si="8"/>
        <v>4785</v>
      </c>
      <c r="AG70" s="37">
        <v>0.3281</v>
      </c>
      <c r="AH70" s="39">
        <f t="shared" si="9"/>
        <v>3.961683209</v>
      </c>
      <c r="AI70" s="54"/>
      <c r="AJ70" s="40">
        <f>(271387*SUM($H$3:$H$200)*Sheet7!D70)/(100*H70*10)</f>
        <v>57190.75146</v>
      </c>
      <c r="AK70" s="54"/>
      <c r="AL70" s="41">
        <f>ROUND(IF( V70 = "Rural",  Sheet7!E70/100,(Sheet7!E70 + 10)/100 )*H70, 0)</f>
        <v>28344</v>
      </c>
      <c r="AM70" s="54"/>
      <c r="AN70" s="31">
        <v>0.16</v>
      </c>
      <c r="AO70" s="54"/>
      <c r="AP70" s="53">
        <v>0.932</v>
      </c>
      <c r="AQ70" s="42"/>
      <c r="AR70" s="43">
        <v>0.0395</v>
      </c>
      <c r="AS70" s="31"/>
      <c r="AT70" s="44">
        <f t="shared" si="10"/>
        <v>0.7105575326</v>
      </c>
      <c r="AU70" s="45" t="s">
        <v>90</v>
      </c>
      <c r="AV70" s="64">
        <v>1.130976</v>
      </c>
      <c r="AW70" s="59" t="s">
        <v>91</v>
      </c>
      <c r="AX70" s="54">
        <v>26.0</v>
      </c>
      <c r="AY70" s="54"/>
      <c r="AZ70" s="66">
        <v>29.0</v>
      </c>
      <c r="BA70" s="54"/>
      <c r="BB70" s="67">
        <v>8.0</v>
      </c>
      <c r="BC70" s="54"/>
      <c r="BD70" s="31">
        <v>0.19</v>
      </c>
      <c r="BE70" s="54"/>
      <c r="BF70" s="31">
        <v>0.3</v>
      </c>
      <c r="BG70" s="54"/>
      <c r="BH70" s="31">
        <v>0.11</v>
      </c>
      <c r="BI70" s="54"/>
      <c r="BJ70" s="59">
        <v>0.812</v>
      </c>
      <c r="BK70" s="31"/>
      <c r="BL70" s="31">
        <v>0.25</v>
      </c>
      <c r="BM70" s="54"/>
      <c r="BN70" s="54">
        <v>0.006594878380534611</v>
      </c>
      <c r="BO70" s="54">
        <v>0.10073615110987565</v>
      </c>
      <c r="BP70" s="54">
        <v>9.109153315335886E-5</v>
      </c>
      <c r="BQ70" s="54">
        <v>0.008752806457734932</v>
      </c>
      <c r="BR70" s="54">
        <v>0.03848834012891911</v>
      </c>
      <c r="BS70" s="54">
        <v>0.09837043401874188</v>
      </c>
      <c r="BT70" s="54">
        <v>0.038305197226607045</v>
      </c>
      <c r="BU70" s="54">
        <v>0.2313816281328083</v>
      </c>
      <c r="BV70" s="54">
        <v>0.005844131812088147</v>
      </c>
    </row>
    <row r="71">
      <c r="A71" s="50"/>
      <c r="B71" s="50"/>
      <c r="C71" s="51" t="s">
        <v>85</v>
      </c>
      <c r="D71" s="29" t="s">
        <v>187</v>
      </c>
      <c r="E71" s="52" t="s">
        <v>192</v>
      </c>
      <c r="F71" s="53">
        <v>1.6</v>
      </c>
      <c r="G71" s="54"/>
      <c r="H71" s="56">
        <v>83903.0</v>
      </c>
      <c r="I71" s="54"/>
      <c r="J71" s="57">
        <f t="shared" si="3"/>
        <v>52439.375</v>
      </c>
      <c r="K71" s="54"/>
      <c r="L71" s="58">
        <v>0.07</v>
      </c>
      <c r="M71" s="32"/>
      <c r="N71" s="53">
        <v>0.0</v>
      </c>
      <c r="O71" s="54"/>
      <c r="P71" s="53">
        <v>2.0</v>
      </c>
      <c r="Q71" s="54"/>
      <c r="R71" s="53">
        <v>1.0</v>
      </c>
      <c r="S71" s="54"/>
      <c r="T71" s="57">
        <v>6.0</v>
      </c>
      <c r="U71" s="54"/>
      <c r="V71" s="54"/>
      <c r="W71" s="54"/>
      <c r="X71" s="31">
        <f t="shared" si="4"/>
        <v>18645</v>
      </c>
      <c r="Y71" s="60" t="s">
        <v>190</v>
      </c>
      <c r="Z71" s="32">
        <f t="shared" si="5"/>
        <v>16066</v>
      </c>
      <c r="AA71" s="38">
        <v>0.8617</v>
      </c>
      <c r="AB71" s="32">
        <f t="shared" si="6"/>
        <v>13359</v>
      </c>
      <c r="AC71" s="75">
        <v>0.7165</v>
      </c>
      <c r="AD71" s="32">
        <f t="shared" si="7"/>
        <v>13359</v>
      </c>
      <c r="AE71" s="54"/>
      <c r="AF71" s="32">
        <f t="shared" si="8"/>
        <v>7861</v>
      </c>
      <c r="AG71" s="38">
        <v>0.4216</v>
      </c>
      <c r="AH71" s="39">
        <f t="shared" si="9"/>
        <v>5.482521483</v>
      </c>
      <c r="AI71" s="54"/>
      <c r="AJ71" s="40">
        <f>(271387*SUM($H$3:$H$200)*Sheet7!D71)/(100*H71*10)</f>
        <v>19679.00391</v>
      </c>
      <c r="AK71" s="54"/>
      <c r="AL71" s="41">
        <f>ROUND(IF( V71 = "Rural",  Sheet7!E71/100,(Sheet7!E71 + 10)/100 )*H71, 0)</f>
        <v>36255</v>
      </c>
      <c r="AM71" s="54"/>
      <c r="AN71" s="31">
        <v>0.16</v>
      </c>
      <c r="AO71" s="54"/>
      <c r="AP71" s="53">
        <v>0.914</v>
      </c>
      <c r="AQ71" s="42"/>
      <c r="AR71" s="43">
        <v>0.0395</v>
      </c>
      <c r="AS71" s="31"/>
      <c r="AT71" s="44">
        <f t="shared" si="10"/>
        <v>0.7105575326</v>
      </c>
      <c r="AU71" s="45" t="s">
        <v>90</v>
      </c>
      <c r="AV71" s="64">
        <v>1.130976</v>
      </c>
      <c r="AW71" s="59" t="s">
        <v>91</v>
      </c>
      <c r="AX71" s="54">
        <v>46.0</v>
      </c>
      <c r="AY71" s="54"/>
      <c r="AZ71" s="66">
        <v>37.0</v>
      </c>
      <c r="BA71" s="54"/>
      <c r="BB71" s="67">
        <v>10.0</v>
      </c>
      <c r="BC71" s="54"/>
      <c r="BD71" s="31">
        <v>0.19</v>
      </c>
      <c r="BE71" s="54"/>
      <c r="BF71" s="31">
        <v>0.3</v>
      </c>
      <c r="BG71" s="54"/>
      <c r="BH71" s="31">
        <v>0.11</v>
      </c>
      <c r="BI71" s="54"/>
      <c r="BJ71" s="59">
        <v>0.763</v>
      </c>
      <c r="BK71" s="31"/>
      <c r="BL71" s="31">
        <v>0.25</v>
      </c>
      <c r="BM71" s="54"/>
      <c r="BN71" s="54">
        <v>0.008431224962535358</v>
      </c>
      <c r="BO71" s="54">
        <v>0.12878617358194058</v>
      </c>
      <c r="BP71" s="54">
        <v>1.1645600781131584E-4</v>
      </c>
      <c r="BQ71" s="54">
        <v>0.011190028995305468</v>
      </c>
      <c r="BR71" s="54">
        <v>0.049205434177421244</v>
      </c>
      <c r="BS71" s="54">
        <v>0.12576172159933305</v>
      </c>
      <c r="BT71" s="54">
        <v>0.04897129505906505</v>
      </c>
      <c r="BU71" s="54">
        <v>0.29580993710869063</v>
      </c>
      <c r="BV71" s="54">
        <v>0.007471432705091111</v>
      </c>
    </row>
    <row r="72">
      <c r="A72" s="50"/>
      <c r="B72" s="50"/>
      <c r="C72" s="51" t="s">
        <v>85</v>
      </c>
      <c r="D72" s="29" t="s">
        <v>160</v>
      </c>
      <c r="E72" s="52" t="s">
        <v>193</v>
      </c>
      <c r="F72" s="53">
        <v>2.2</v>
      </c>
      <c r="G72" s="54"/>
      <c r="H72" s="56">
        <v>90435.61</v>
      </c>
      <c r="I72" s="54"/>
      <c r="J72" s="57">
        <f t="shared" si="3"/>
        <v>41107.09545</v>
      </c>
      <c r="K72" s="54"/>
      <c r="L72" s="58">
        <v>0.08</v>
      </c>
      <c r="M72" s="32"/>
      <c r="N72" s="53">
        <v>0.0</v>
      </c>
      <c r="O72" s="54"/>
      <c r="P72" s="53">
        <v>4.0</v>
      </c>
      <c r="Q72" s="54"/>
      <c r="R72" s="53">
        <v>3.0</v>
      </c>
      <c r="S72" s="54"/>
      <c r="T72" s="57">
        <v>5.0</v>
      </c>
      <c r="U72" s="54"/>
      <c r="V72" s="54"/>
      <c r="W72" s="54"/>
      <c r="X72" s="31">
        <f t="shared" si="4"/>
        <v>20097</v>
      </c>
      <c r="Y72" s="60" t="s">
        <v>89</v>
      </c>
      <c r="Z72" s="32">
        <f t="shared" si="5"/>
        <v>17466</v>
      </c>
      <c r="AA72" s="37">
        <v>0.8691</v>
      </c>
      <c r="AB72" s="32">
        <f t="shared" si="6"/>
        <v>13531</v>
      </c>
      <c r="AC72" s="38">
        <v>0.6733</v>
      </c>
      <c r="AD72" s="32">
        <f t="shared" si="7"/>
        <v>13531</v>
      </c>
      <c r="AE72" s="54"/>
      <c r="AF72" s="32">
        <f t="shared" si="8"/>
        <v>6594</v>
      </c>
      <c r="AG72" s="37">
        <v>0.3281</v>
      </c>
      <c r="AH72" s="39">
        <f t="shared" si="9"/>
        <v>7.07685833</v>
      </c>
      <c r="AI72" s="54"/>
      <c r="AJ72" s="40">
        <f>(271387*SUM($H$3:$H$200)*Sheet7!D72)/(100*H72*10)</f>
        <v>41503.04238</v>
      </c>
      <c r="AK72" s="54"/>
      <c r="AL72" s="41">
        <f>ROUND(IF( V72 = "Rural",  Sheet7!E72/100,(Sheet7!E72 + 10)/100 )*H72, 0)</f>
        <v>39058</v>
      </c>
      <c r="AM72" s="54"/>
      <c r="AN72" s="31">
        <v>0.16</v>
      </c>
      <c r="AO72" s="54"/>
      <c r="AP72" s="53">
        <v>0.855</v>
      </c>
      <c r="AQ72" s="42"/>
      <c r="AR72" s="43">
        <v>0.0395</v>
      </c>
      <c r="AS72" s="31"/>
      <c r="AT72" s="44">
        <f t="shared" si="10"/>
        <v>0.7105575326</v>
      </c>
      <c r="AU72" s="45" t="s">
        <v>90</v>
      </c>
      <c r="AV72" s="64">
        <v>1.130976</v>
      </c>
      <c r="AW72" s="59" t="s">
        <v>91</v>
      </c>
      <c r="AX72" s="54">
        <v>64.0</v>
      </c>
      <c r="AY72" s="54"/>
      <c r="AZ72" s="66">
        <v>40.0</v>
      </c>
      <c r="BA72" s="54"/>
      <c r="BB72" s="67">
        <v>11.0</v>
      </c>
      <c r="BC72" s="54"/>
      <c r="BD72" s="31">
        <v>0.19</v>
      </c>
      <c r="BE72" s="54"/>
      <c r="BF72" s="31">
        <v>0.3</v>
      </c>
      <c r="BG72" s="54"/>
      <c r="BH72" s="31">
        <v>0.11</v>
      </c>
      <c r="BI72" s="54"/>
      <c r="BJ72" s="59">
        <v>0.768</v>
      </c>
      <c r="BK72" s="31"/>
      <c r="BL72" s="31">
        <v>0.25</v>
      </c>
      <c r="BM72" s="54"/>
      <c r="BN72" s="54">
        <v>0.009087672342277538</v>
      </c>
      <c r="BO72" s="54">
        <v>0.13881334597629025</v>
      </c>
      <c r="BP72" s="54">
        <v>1.2552316489971888E-4</v>
      </c>
      <c r="BQ72" s="54">
        <v>0.012061274306140866</v>
      </c>
      <c r="BR72" s="54">
        <v>0.05303652378520361</v>
      </c>
      <c r="BS72" s="54">
        <v>0.13555341295884363</v>
      </c>
      <c r="BT72" s="54">
        <v>0.0527841548115864</v>
      </c>
      <c r="BU72" s="54">
        <v>0.3188414252945196</v>
      </c>
      <c r="BV72" s="54">
        <v>0.008053151547130195</v>
      </c>
    </row>
    <row r="73">
      <c r="A73" s="50"/>
      <c r="B73" s="50"/>
      <c r="C73" s="51" t="s">
        <v>85</v>
      </c>
      <c r="D73" s="29" t="s">
        <v>160</v>
      </c>
      <c r="E73" s="52" t="s">
        <v>194</v>
      </c>
      <c r="F73" s="53">
        <v>1.8</v>
      </c>
      <c r="G73" s="54"/>
      <c r="H73" s="56">
        <v>97482.0</v>
      </c>
      <c r="I73" s="54"/>
      <c r="J73" s="57">
        <f t="shared" si="3"/>
        <v>54156.66667</v>
      </c>
      <c r="K73" s="54"/>
      <c r="L73" s="58">
        <v>0.06</v>
      </c>
      <c r="M73" s="32"/>
      <c r="N73" s="53">
        <v>0.0</v>
      </c>
      <c r="O73" s="54"/>
      <c r="P73" s="53">
        <v>6.0</v>
      </c>
      <c r="Q73" s="54"/>
      <c r="R73" s="53">
        <v>2.0</v>
      </c>
      <c r="S73" s="54"/>
      <c r="T73" s="57">
        <v>6.0</v>
      </c>
      <c r="U73" s="54"/>
      <c r="V73" s="54"/>
      <c r="W73" s="54"/>
      <c r="X73" s="31">
        <f t="shared" si="4"/>
        <v>21663</v>
      </c>
      <c r="Y73" s="60" t="s">
        <v>89</v>
      </c>
      <c r="Z73" s="32">
        <f t="shared" si="5"/>
        <v>18827</v>
      </c>
      <c r="AA73" s="37">
        <v>0.8691</v>
      </c>
      <c r="AB73" s="32">
        <f t="shared" si="6"/>
        <v>14586</v>
      </c>
      <c r="AC73" s="38">
        <v>0.6733</v>
      </c>
      <c r="AD73" s="32">
        <f t="shared" si="7"/>
        <v>14586</v>
      </c>
      <c r="AE73" s="54"/>
      <c r="AF73" s="32">
        <f t="shared" si="8"/>
        <v>7108</v>
      </c>
      <c r="AG73" s="37">
        <v>0.3281</v>
      </c>
      <c r="AH73" s="39">
        <f t="shared" si="9"/>
        <v>5.334318131</v>
      </c>
      <c r="AI73" s="54"/>
      <c r="AJ73" s="40">
        <f>(271387*SUM($H$3:$H$200)*Sheet7!D73)/(100*H73*10)</f>
        <v>38503.03599</v>
      </c>
      <c r="AK73" s="54"/>
      <c r="AL73" s="41">
        <f>ROUND(IF( V73 = "Rural",  Sheet7!E73/100,(Sheet7!E73 + 10)/100 )*H73, 0)</f>
        <v>42123</v>
      </c>
      <c r="AM73" s="54"/>
      <c r="AN73" s="31">
        <v>0.16</v>
      </c>
      <c r="AO73" s="54"/>
      <c r="AP73" s="53">
        <v>0.853</v>
      </c>
      <c r="AQ73" s="42"/>
      <c r="AR73" s="43">
        <v>0.0395</v>
      </c>
      <c r="AS73" s="31"/>
      <c r="AT73" s="44">
        <f t="shared" si="10"/>
        <v>0.7105575326</v>
      </c>
      <c r="AU73" s="45" t="s">
        <v>90</v>
      </c>
      <c r="AV73" s="64">
        <v>1.130976</v>
      </c>
      <c r="AW73" s="59" t="s">
        <v>91</v>
      </c>
      <c r="AX73" s="54">
        <v>52.0</v>
      </c>
      <c r="AY73" s="54"/>
      <c r="AZ73" s="66">
        <v>43.0</v>
      </c>
      <c r="BA73" s="54"/>
      <c r="BB73" s="67">
        <v>12.0</v>
      </c>
      <c r="BC73" s="54"/>
      <c r="BD73" s="31">
        <v>0.19</v>
      </c>
      <c r="BE73" s="54"/>
      <c r="BF73" s="31">
        <v>0.3</v>
      </c>
      <c r="BG73" s="54"/>
      <c r="BH73" s="31">
        <v>0.11</v>
      </c>
      <c r="BI73" s="54"/>
      <c r="BJ73" s="85">
        <v>0.769</v>
      </c>
      <c r="BK73" s="31"/>
      <c r="BL73" s="31">
        <v>0.25</v>
      </c>
      <c r="BM73" s="54"/>
      <c r="BN73" s="54">
        <v>0.009795748326017805</v>
      </c>
      <c r="BO73" s="54">
        <v>0.14962914047310266</v>
      </c>
      <c r="BP73" s="54">
        <v>1.3530344032350083E-4</v>
      </c>
      <c r="BQ73" s="54">
        <v>0.01300104175679496</v>
      </c>
      <c r="BR73" s="54">
        <v>0.057168922857149064</v>
      </c>
      <c r="BS73" s="54">
        <v>0.14611520618984045</v>
      </c>
      <c r="BT73" s="54">
        <v>0.056896890277436794</v>
      </c>
      <c r="BU73" s="54">
        <v>0.3436843055579584</v>
      </c>
      <c r="BV73" s="54">
        <v>0.008680621705513411</v>
      </c>
    </row>
    <row r="74">
      <c r="A74" s="50"/>
      <c r="B74" s="50"/>
      <c r="C74" s="51" t="s">
        <v>85</v>
      </c>
      <c r="D74" s="29" t="s">
        <v>187</v>
      </c>
      <c r="E74" s="52" t="s">
        <v>195</v>
      </c>
      <c r="F74" s="53">
        <v>7.8</v>
      </c>
      <c r="G74" s="54"/>
      <c r="H74" s="56">
        <v>91602.11</v>
      </c>
      <c r="I74" s="54"/>
      <c r="J74" s="57">
        <f t="shared" si="3"/>
        <v>11743.86026</v>
      </c>
      <c r="K74" s="54"/>
      <c r="L74" s="58">
        <v>0.07</v>
      </c>
      <c r="M74" s="32"/>
      <c r="N74" s="53">
        <v>0.0</v>
      </c>
      <c r="O74" s="54"/>
      <c r="P74" s="53">
        <v>4.0</v>
      </c>
      <c r="Q74" s="54"/>
      <c r="R74" s="53">
        <v>1.0</v>
      </c>
      <c r="S74" s="54"/>
      <c r="T74" s="57">
        <v>1.0</v>
      </c>
      <c r="U74" s="54"/>
      <c r="V74" s="54"/>
      <c r="W74" s="54"/>
      <c r="X74" s="31">
        <f t="shared" si="4"/>
        <v>20356</v>
      </c>
      <c r="Y74" s="60" t="s">
        <v>89</v>
      </c>
      <c r="Z74" s="32">
        <f t="shared" si="5"/>
        <v>17691</v>
      </c>
      <c r="AA74" s="37">
        <v>0.8691</v>
      </c>
      <c r="AB74" s="32">
        <f t="shared" si="6"/>
        <v>13706</v>
      </c>
      <c r="AC74" s="38">
        <v>0.6733</v>
      </c>
      <c r="AD74" s="32">
        <f t="shared" si="7"/>
        <v>13706</v>
      </c>
      <c r="AE74" s="54"/>
      <c r="AF74" s="32">
        <f t="shared" si="8"/>
        <v>6679</v>
      </c>
      <c r="AG74" s="37">
        <v>0.3281</v>
      </c>
      <c r="AH74" s="39">
        <f t="shared" si="9"/>
        <v>24.67192077</v>
      </c>
      <c r="AI74" s="54"/>
      <c r="AJ74" s="40">
        <f>(271387*SUM($H$3:$H$200)*Sheet7!D74)/(100*H74*10)</f>
        <v>40974.52509</v>
      </c>
      <c r="AK74" s="54"/>
      <c r="AL74" s="41">
        <f>ROUND(IF( V74 = "Rural",  Sheet7!E74/100,(Sheet7!E74 + 10)/100 )*H74, 0)</f>
        <v>39561</v>
      </c>
      <c r="AM74" s="54"/>
      <c r="AN74" s="31">
        <v>0.16</v>
      </c>
      <c r="AO74" s="54"/>
      <c r="AP74" s="53">
        <v>0.883</v>
      </c>
      <c r="AQ74" s="42"/>
      <c r="AR74" s="43">
        <v>0.0395</v>
      </c>
      <c r="AS74" s="31"/>
      <c r="AT74" s="44">
        <f t="shared" si="10"/>
        <v>0.7105575326</v>
      </c>
      <c r="AU74" s="45" t="s">
        <v>90</v>
      </c>
      <c r="AV74" s="64">
        <v>1.130976</v>
      </c>
      <c r="AW74" s="59" t="s">
        <v>91</v>
      </c>
      <c r="AX74" s="54">
        <v>226.0</v>
      </c>
      <c r="AY74" s="54"/>
      <c r="AZ74" s="66">
        <v>40.0</v>
      </c>
      <c r="BA74" s="54"/>
      <c r="BB74" s="67">
        <v>11.0</v>
      </c>
      <c r="BC74" s="54"/>
      <c r="BD74" s="31">
        <v>0.19</v>
      </c>
      <c r="BE74" s="54"/>
      <c r="BF74" s="31">
        <v>0.3</v>
      </c>
      <c r="BG74" s="54"/>
      <c r="BH74" s="31">
        <v>0.11</v>
      </c>
      <c r="BI74" s="54"/>
      <c r="BJ74" s="96">
        <v>0.7829999999999999</v>
      </c>
      <c r="BK74" s="31"/>
      <c r="BL74" s="31">
        <v>0.25</v>
      </c>
      <c r="BM74" s="54"/>
      <c r="BN74" s="54">
        <v>0.009204891320368875</v>
      </c>
      <c r="BO74" s="54">
        <v>0.14060385491498534</v>
      </c>
      <c r="BP74" s="54">
        <v>1.271422480446827E-4</v>
      </c>
      <c r="BQ74" s="54">
        <v>0.012216848824608904</v>
      </c>
      <c r="BR74" s="54">
        <v>0.053720624937343135</v>
      </c>
      <c r="BS74" s="54">
        <v>0.1373018730645088</v>
      </c>
      <c r="BT74" s="54">
        <v>0.053465000737076544</v>
      </c>
      <c r="BU74" s="54">
        <v>0.32295405883130957</v>
      </c>
      <c r="BV74" s="54">
        <v>0.008157026572462887</v>
      </c>
    </row>
    <row r="75">
      <c r="A75" s="50"/>
      <c r="B75" s="50"/>
      <c r="C75" s="51" t="s">
        <v>85</v>
      </c>
      <c r="D75" s="29" t="s">
        <v>187</v>
      </c>
      <c r="E75" s="52" t="s">
        <v>196</v>
      </c>
      <c r="F75" s="53">
        <v>5.8</v>
      </c>
      <c r="G75" s="54"/>
      <c r="H75" s="56">
        <v>101315.0</v>
      </c>
      <c r="I75" s="54"/>
      <c r="J75" s="57">
        <f t="shared" si="3"/>
        <v>17468.10345</v>
      </c>
      <c r="K75" s="54"/>
      <c r="L75" s="58">
        <v>0.08</v>
      </c>
      <c r="M75" s="32"/>
      <c r="N75" s="53">
        <v>0.0</v>
      </c>
      <c r="O75" s="54"/>
      <c r="P75" s="53">
        <v>1.0</v>
      </c>
      <c r="Q75" s="54"/>
      <c r="R75" s="53">
        <v>1.0</v>
      </c>
      <c r="S75" s="54"/>
      <c r="T75" s="57">
        <v>2.0</v>
      </c>
      <c r="U75" s="54"/>
      <c r="V75" s="54"/>
      <c r="W75" s="54"/>
      <c r="X75" s="31">
        <f t="shared" si="4"/>
        <v>22514</v>
      </c>
      <c r="Y75" s="60" t="s">
        <v>190</v>
      </c>
      <c r="Z75" s="32">
        <f t="shared" si="5"/>
        <v>19400</v>
      </c>
      <c r="AA75" s="38">
        <v>0.8617</v>
      </c>
      <c r="AB75" s="32">
        <f t="shared" si="6"/>
        <v>16131</v>
      </c>
      <c r="AC75" s="75">
        <v>0.7165</v>
      </c>
      <c r="AD75" s="32">
        <f t="shared" si="7"/>
        <v>16131</v>
      </c>
      <c r="AE75" s="54"/>
      <c r="AF75" s="32">
        <f t="shared" si="8"/>
        <v>9492</v>
      </c>
      <c r="AG75" s="38">
        <v>0.4216</v>
      </c>
      <c r="AH75" s="39">
        <f t="shared" si="9"/>
        <v>16.58194739</v>
      </c>
      <c r="AI75" s="54"/>
      <c r="AJ75" s="40">
        <f>(271387*SUM($H$3:$H$200)*Sheet7!D75)/(100*H75*10)</f>
        <v>16296.96951</v>
      </c>
      <c r="AK75" s="54"/>
      <c r="AL75" s="41">
        <f>ROUND(IF( V75 = "Rural",  Sheet7!E75/100,(Sheet7!E75 + 10)/100 )*H75, 0)</f>
        <v>43779</v>
      </c>
      <c r="AM75" s="54"/>
      <c r="AN75" s="31">
        <v>0.16</v>
      </c>
      <c r="AO75" s="54"/>
      <c r="AP75" s="53">
        <v>0.907</v>
      </c>
      <c r="AQ75" s="42"/>
      <c r="AR75" s="43">
        <v>0.0395</v>
      </c>
      <c r="AS75" s="31"/>
      <c r="AT75" s="44">
        <f t="shared" si="10"/>
        <v>0.7105575326</v>
      </c>
      <c r="AU75" s="45" t="s">
        <v>90</v>
      </c>
      <c r="AV75" s="64">
        <v>1.130976</v>
      </c>
      <c r="AW75" s="59" t="s">
        <v>91</v>
      </c>
      <c r="AX75" s="54">
        <v>168.0</v>
      </c>
      <c r="AY75" s="54"/>
      <c r="AZ75" s="66">
        <v>45.0</v>
      </c>
      <c r="BA75" s="54"/>
      <c r="BB75" s="67">
        <v>13.0</v>
      </c>
      <c r="BC75" s="54"/>
      <c r="BD75" s="31">
        <v>0.19</v>
      </c>
      <c r="BE75" s="54"/>
      <c r="BF75" s="31">
        <v>0.3</v>
      </c>
      <c r="BG75" s="54"/>
      <c r="BH75" s="31">
        <v>0.11</v>
      </c>
      <c r="BI75" s="54"/>
      <c r="BJ75" s="96">
        <v>0.784</v>
      </c>
      <c r="BK75" s="31"/>
      <c r="BL75" s="31">
        <v>0.25</v>
      </c>
      <c r="BM75" s="54"/>
      <c r="BN75" s="54">
        <v>0.010180917929981883</v>
      </c>
      <c r="BO75" s="54">
        <v>0.15551257018764894</v>
      </c>
      <c r="BP75" s="54">
        <v>1.4062358236777546E-4</v>
      </c>
      <c r="BQ75" s="54">
        <v>0.013512243753612782</v>
      </c>
      <c r="BR75" s="54">
        <v>0.05941680945479224</v>
      </c>
      <c r="BS75" s="54">
        <v>0.1518604677286441</v>
      </c>
      <c r="BT75" s="54">
        <v>0.059134080532390686</v>
      </c>
      <c r="BU75" s="54">
        <v>0.3571979998112939</v>
      </c>
      <c r="BV75" s="54">
        <v>0.009021944441990226</v>
      </c>
    </row>
    <row r="76">
      <c r="A76" s="50"/>
      <c r="B76" s="50"/>
      <c r="C76" s="51" t="s">
        <v>85</v>
      </c>
      <c r="D76" s="29" t="s">
        <v>325</v>
      </c>
      <c r="E76" s="52" t="s">
        <v>197</v>
      </c>
      <c r="F76" s="53">
        <v>0.7</v>
      </c>
      <c r="G76" s="54"/>
      <c r="H76" s="56">
        <v>64494.52</v>
      </c>
      <c r="I76" s="54"/>
      <c r="J76" s="57">
        <f t="shared" si="3"/>
        <v>92135.02857</v>
      </c>
      <c r="K76" s="54"/>
      <c r="L76" s="58">
        <v>0.18</v>
      </c>
      <c r="M76" s="32"/>
      <c r="N76" s="53">
        <v>0.0</v>
      </c>
      <c r="O76" s="54"/>
      <c r="P76" s="53">
        <v>3.0</v>
      </c>
      <c r="Q76" s="54"/>
      <c r="R76" s="53">
        <v>1.0</v>
      </c>
      <c r="S76" s="54"/>
      <c r="T76" s="57">
        <v>11.0</v>
      </c>
      <c r="U76" s="54"/>
      <c r="V76" s="54"/>
      <c r="W76" s="54"/>
      <c r="X76" s="31">
        <f t="shared" si="4"/>
        <v>14332</v>
      </c>
      <c r="Y76" s="60" t="s">
        <v>89</v>
      </c>
      <c r="Z76" s="32">
        <f t="shared" si="5"/>
        <v>12456</v>
      </c>
      <c r="AA76" s="37">
        <v>0.8691</v>
      </c>
      <c r="AB76" s="32">
        <f t="shared" si="6"/>
        <v>9650</v>
      </c>
      <c r="AC76" s="38">
        <v>0.6733</v>
      </c>
      <c r="AD76" s="32">
        <f t="shared" si="7"/>
        <v>9650</v>
      </c>
      <c r="AE76" s="54"/>
      <c r="AF76" s="32">
        <f t="shared" si="8"/>
        <v>4702</v>
      </c>
      <c r="AG76" s="37">
        <v>0.3281</v>
      </c>
      <c r="AH76" s="39">
        <f t="shared" si="9"/>
        <v>3.101038662</v>
      </c>
      <c r="AI76" s="54"/>
      <c r="AJ76" s="40">
        <f>(271387*SUM($H$3:$H$200)*Sheet7!D76)/(100*H76*10)</f>
        <v>58196.46312</v>
      </c>
      <c r="AK76" s="54"/>
      <c r="AL76" s="41">
        <f>ROUND(IF( V76 = "Rural",  Sheet7!E76/100,(Sheet7!E76 + 10)/100 )*H76, 0)</f>
        <v>27854</v>
      </c>
      <c r="AM76" s="54"/>
      <c r="AN76" s="31">
        <v>0.16</v>
      </c>
      <c r="AO76" s="54"/>
      <c r="AP76" s="53">
        <v>0.95</v>
      </c>
      <c r="AQ76" s="42"/>
      <c r="AR76" s="43">
        <v>0.0395</v>
      </c>
      <c r="AS76" s="31"/>
      <c r="AT76" s="44">
        <f t="shared" si="10"/>
        <v>0.7105575326</v>
      </c>
      <c r="AU76" s="45" t="s">
        <v>90</v>
      </c>
      <c r="AV76" s="64">
        <v>1.130976</v>
      </c>
      <c r="AW76" s="59" t="s">
        <v>91</v>
      </c>
      <c r="AX76" s="54">
        <v>20.0</v>
      </c>
      <c r="AY76" s="54"/>
      <c r="AZ76" s="66">
        <v>28.0</v>
      </c>
      <c r="BA76" s="54"/>
      <c r="BB76" s="67">
        <v>8.0</v>
      </c>
      <c r="BC76" s="54"/>
      <c r="BD76" s="31">
        <v>0.19</v>
      </c>
      <c r="BE76" s="54"/>
      <c r="BF76" s="31">
        <v>0.3</v>
      </c>
      <c r="BG76" s="54"/>
      <c r="BH76" s="31">
        <v>0.11</v>
      </c>
      <c r="BI76" s="54"/>
      <c r="BJ76" s="59">
        <v>0.7659999999999999</v>
      </c>
      <c r="BK76" s="31"/>
      <c r="BL76" s="31">
        <v>0.25</v>
      </c>
      <c r="BM76" s="54"/>
      <c r="BN76" s="54">
        <v>0.006480910181647091</v>
      </c>
      <c r="BO76" s="54">
        <v>0.09899529751980188</v>
      </c>
      <c r="BP76" s="54">
        <v>8.951735128549711E-5</v>
      </c>
      <c r="BQ76" s="54">
        <v>0.008601546414768343</v>
      </c>
      <c r="BR76" s="54">
        <v>0.037823210834706474</v>
      </c>
      <c r="BS76" s="54">
        <v>0.09667046314103925</v>
      </c>
      <c r="BT76" s="54">
        <v>0.0376432328833626</v>
      </c>
      <c r="BU76" s="54">
        <v>0.22738304834219505</v>
      </c>
      <c r="BV76" s="54">
        <v>0.005743137504346124</v>
      </c>
    </row>
    <row r="77">
      <c r="A77" s="50"/>
      <c r="B77" s="50"/>
      <c r="C77" s="51" t="s">
        <v>85</v>
      </c>
      <c r="D77" s="29" t="s">
        <v>325</v>
      </c>
      <c r="E77" s="52" t="s">
        <v>198</v>
      </c>
      <c r="F77" s="53">
        <v>1.1</v>
      </c>
      <c r="G77" s="54"/>
      <c r="H77" s="56">
        <v>71639.0</v>
      </c>
      <c r="I77" s="54"/>
      <c r="J77" s="57">
        <f t="shared" si="3"/>
        <v>65126.36364</v>
      </c>
      <c r="K77" s="54"/>
      <c r="L77" s="58">
        <v>0.04</v>
      </c>
      <c r="M77" s="32"/>
      <c r="N77" s="53">
        <v>0.0</v>
      </c>
      <c r="O77" s="54"/>
      <c r="P77" s="53">
        <v>1.0</v>
      </c>
      <c r="Q77" s="54"/>
      <c r="R77" s="53">
        <v>1.0</v>
      </c>
      <c r="S77" s="54"/>
      <c r="T77" s="57">
        <v>8.0</v>
      </c>
      <c r="U77" s="54"/>
      <c r="V77" s="54"/>
      <c r="W77" s="54"/>
      <c r="X77" s="31">
        <f t="shared" si="4"/>
        <v>15920</v>
      </c>
      <c r="Y77" s="60" t="s">
        <v>89</v>
      </c>
      <c r="Z77" s="32">
        <f t="shared" si="5"/>
        <v>13836</v>
      </c>
      <c r="AA77" s="37">
        <v>0.8691</v>
      </c>
      <c r="AB77" s="32">
        <f t="shared" si="6"/>
        <v>10719</v>
      </c>
      <c r="AC77" s="38">
        <v>0.6733</v>
      </c>
      <c r="AD77" s="32">
        <f t="shared" si="7"/>
        <v>10719</v>
      </c>
      <c r="AE77" s="54"/>
      <c r="AF77" s="32">
        <f t="shared" si="8"/>
        <v>5223</v>
      </c>
      <c r="AG77" s="37">
        <v>0.3281</v>
      </c>
      <c r="AH77" s="39">
        <f t="shared" si="9"/>
        <v>4.466840687</v>
      </c>
      <c r="AI77" s="54"/>
      <c r="AJ77" s="40">
        <f>(271387*SUM($H$3:$H$200)*Sheet7!D77)/(100*H77*10)</f>
        <v>52392.59279</v>
      </c>
      <c r="AK77" s="54"/>
      <c r="AL77" s="41">
        <f>ROUND(IF( V77 = "Rural",  Sheet7!E77/100,(Sheet7!E77 + 10)/100 )*H77, 0)</f>
        <v>30956</v>
      </c>
      <c r="AM77" s="54"/>
      <c r="AN77" s="31">
        <v>0.16</v>
      </c>
      <c r="AO77" s="54"/>
      <c r="AP77" s="53">
        <v>0.93</v>
      </c>
      <c r="AQ77" s="42"/>
      <c r="AR77" s="43">
        <v>0.0395</v>
      </c>
      <c r="AS77" s="31"/>
      <c r="AT77" s="44">
        <f t="shared" si="10"/>
        <v>0.7105575326</v>
      </c>
      <c r="AU77" s="45" t="s">
        <v>90</v>
      </c>
      <c r="AV77" s="64">
        <v>1.130976</v>
      </c>
      <c r="AW77" s="59" t="s">
        <v>91</v>
      </c>
      <c r="AX77" s="54">
        <v>32.0</v>
      </c>
      <c r="AY77" s="54"/>
      <c r="AZ77" s="66">
        <v>32.0</v>
      </c>
      <c r="BA77" s="54"/>
      <c r="BB77" s="67">
        <v>9.0</v>
      </c>
      <c r="BC77" s="54"/>
      <c r="BD77" s="31">
        <v>0.19</v>
      </c>
      <c r="BE77" s="54"/>
      <c r="BF77" s="31">
        <v>0.3</v>
      </c>
      <c r="BG77" s="54"/>
      <c r="BH77" s="31">
        <v>0.11</v>
      </c>
      <c r="BI77" s="54"/>
      <c r="BJ77" s="59">
        <v>0.797</v>
      </c>
      <c r="BK77" s="31"/>
      <c r="BL77" s="31">
        <v>0.25</v>
      </c>
      <c r="BM77" s="54"/>
      <c r="BN77" s="54">
        <v>0.007198843010274609</v>
      </c>
      <c r="BO77" s="54">
        <v>0.10996165440135205</v>
      </c>
      <c r="BP77" s="54">
        <v>9.943377404377503E-5</v>
      </c>
      <c r="BQ77" s="54">
        <v>0.009554395995312305</v>
      </c>
      <c r="BR77" s="54">
        <v>0.042013135394876</v>
      </c>
      <c r="BS77" s="54">
        <v>0.10737928290591063</v>
      </c>
      <c r="BT77" s="54">
        <v>0.04181322010817684</v>
      </c>
      <c r="BU77" s="54">
        <v>0.2525717564870087</v>
      </c>
      <c r="BV77" s="54">
        <v>0.006379342425896835</v>
      </c>
    </row>
    <row r="78">
      <c r="A78" s="50"/>
      <c r="B78" s="50"/>
      <c r="C78" s="51" t="s">
        <v>85</v>
      </c>
      <c r="D78" s="29" t="s">
        <v>325</v>
      </c>
      <c r="E78" s="52" t="s">
        <v>199</v>
      </c>
      <c r="F78" s="53">
        <v>0.6</v>
      </c>
      <c r="G78" s="54"/>
      <c r="H78" s="56">
        <v>48890.16</v>
      </c>
      <c r="I78" s="54"/>
      <c r="J78" s="57">
        <f t="shared" si="3"/>
        <v>81483.6</v>
      </c>
      <c r="K78" s="54"/>
      <c r="L78" s="58">
        <v>0.03</v>
      </c>
      <c r="M78" s="32"/>
      <c r="N78" s="53">
        <v>0.0</v>
      </c>
      <c r="O78" s="54"/>
      <c r="P78" s="53">
        <v>0.0</v>
      </c>
      <c r="Q78" s="54"/>
      <c r="R78" s="53">
        <v>1.0</v>
      </c>
      <c r="S78" s="54"/>
      <c r="T78" s="57">
        <v>10.0</v>
      </c>
      <c r="U78" s="54"/>
      <c r="V78" s="54"/>
      <c r="W78" s="54"/>
      <c r="X78" s="31">
        <f t="shared" si="4"/>
        <v>10864</v>
      </c>
      <c r="Y78" s="60" t="s">
        <v>89</v>
      </c>
      <c r="Z78" s="32">
        <f t="shared" si="5"/>
        <v>9442</v>
      </c>
      <c r="AA78" s="37">
        <v>0.8691</v>
      </c>
      <c r="AB78" s="32">
        <f t="shared" si="6"/>
        <v>7315</v>
      </c>
      <c r="AC78" s="38">
        <v>0.6733</v>
      </c>
      <c r="AD78" s="32">
        <f t="shared" si="7"/>
        <v>7315</v>
      </c>
      <c r="AE78" s="54"/>
      <c r="AF78" s="32">
        <f t="shared" si="8"/>
        <v>3564</v>
      </c>
      <c r="AG78" s="37">
        <v>0.3281</v>
      </c>
      <c r="AH78" s="39">
        <f t="shared" si="9"/>
        <v>3.477182321</v>
      </c>
      <c r="AI78" s="54"/>
      <c r="AJ78" s="40">
        <f>(271387*SUM($H$3:$H$200)*Sheet7!D78)/(100*H78*10)</f>
        <v>76771.13257</v>
      </c>
      <c r="AK78" s="54"/>
      <c r="AL78" s="41">
        <f>ROUND(IF( V78 = "Rural",  Sheet7!E78/100,(Sheet7!E78 + 10)/100 )*H78, 0)</f>
        <v>21115</v>
      </c>
      <c r="AM78" s="54"/>
      <c r="AN78" s="31">
        <v>0.16</v>
      </c>
      <c r="AO78" s="54"/>
      <c r="AP78" s="53">
        <v>0.963</v>
      </c>
      <c r="AQ78" s="42"/>
      <c r="AR78" s="43">
        <v>0.0395</v>
      </c>
      <c r="AS78" s="31"/>
      <c r="AT78" s="44">
        <f t="shared" si="10"/>
        <v>0.7105575326</v>
      </c>
      <c r="AU78" s="45" t="s">
        <v>90</v>
      </c>
      <c r="AV78" s="64">
        <v>1.130976</v>
      </c>
      <c r="AW78" s="59" t="s">
        <v>91</v>
      </c>
      <c r="AX78" s="54">
        <v>17.0</v>
      </c>
      <c r="AY78" s="54"/>
      <c r="AZ78" s="66">
        <v>22.0</v>
      </c>
      <c r="BA78" s="54"/>
      <c r="BB78" s="67">
        <v>6.0</v>
      </c>
      <c r="BC78" s="54"/>
      <c r="BD78" s="31">
        <v>0.19</v>
      </c>
      <c r="BE78" s="54"/>
      <c r="BF78" s="31">
        <v>0.3</v>
      </c>
      <c r="BG78" s="54"/>
      <c r="BH78" s="31">
        <v>0.11</v>
      </c>
      <c r="BI78" s="54"/>
      <c r="BJ78" s="59">
        <v>0.857</v>
      </c>
      <c r="BK78" s="31"/>
      <c r="BL78" s="31">
        <v>0.25</v>
      </c>
      <c r="BM78" s="54"/>
      <c r="BN78" s="54">
        <v>0.004912862918064285</v>
      </c>
      <c r="BO78" s="54">
        <v>0.07504352206963813</v>
      </c>
      <c r="BP78" s="54">
        <v>6.785875183076269E-5</v>
      </c>
      <c r="BQ78" s="54">
        <v>0.0065204141447281205</v>
      </c>
      <c r="BR78" s="54">
        <v>0.02867193723470666</v>
      </c>
      <c r="BS78" s="54">
        <v>0.07328117815652417</v>
      </c>
      <c r="BT78" s="54">
        <v>0.028535504700009533</v>
      </c>
      <c r="BU78" s="54">
        <v>0.1723680339777341</v>
      </c>
      <c r="BV78" s="54">
        <v>0.004353593320633795</v>
      </c>
    </row>
    <row r="79">
      <c r="A79" s="50"/>
      <c r="B79" s="50"/>
      <c r="C79" s="51" t="s">
        <v>85</v>
      </c>
      <c r="D79" s="29" t="s">
        <v>325</v>
      </c>
      <c r="E79" s="52" t="s">
        <v>200</v>
      </c>
      <c r="F79" s="53">
        <v>0.7</v>
      </c>
      <c r="G79" s="54"/>
      <c r="H79" s="56">
        <v>49080.0</v>
      </c>
      <c r="I79" s="54"/>
      <c r="J79" s="57">
        <f t="shared" si="3"/>
        <v>70114.28571</v>
      </c>
      <c r="K79" s="54"/>
      <c r="L79" s="58">
        <v>0.1</v>
      </c>
      <c r="M79" s="32"/>
      <c r="N79" s="53">
        <v>0.0</v>
      </c>
      <c r="O79" s="54"/>
      <c r="P79" s="53">
        <v>2.0</v>
      </c>
      <c r="Q79" s="54"/>
      <c r="R79" s="53">
        <v>1.0</v>
      </c>
      <c r="S79" s="54"/>
      <c r="T79" s="57">
        <v>8.0</v>
      </c>
      <c r="U79" s="54"/>
      <c r="V79" s="54"/>
      <c r="W79" s="54"/>
      <c r="X79" s="31">
        <f t="shared" si="4"/>
        <v>10907</v>
      </c>
      <c r="Y79" s="60" t="s">
        <v>254</v>
      </c>
      <c r="Z79" s="32">
        <f t="shared" si="5"/>
        <v>9275</v>
      </c>
      <c r="AA79" s="38">
        <v>0.8504</v>
      </c>
      <c r="AB79" s="32">
        <f t="shared" si="6"/>
        <v>6647</v>
      </c>
      <c r="AC79" s="38">
        <v>0.6094</v>
      </c>
      <c r="AD79" s="32">
        <f t="shared" si="7"/>
        <v>6647</v>
      </c>
      <c r="AE79" s="54"/>
      <c r="AF79" s="32">
        <f t="shared" si="8"/>
        <v>4695</v>
      </c>
      <c r="AG79" s="38">
        <v>0.4305</v>
      </c>
      <c r="AH79" s="39">
        <f t="shared" si="9"/>
        <v>4.074979625</v>
      </c>
      <c r="AI79" s="54"/>
      <c r="AJ79" s="40">
        <f>(271387*SUM($H$3:$H$200)*Sheet7!D79)/(100*H79*10)</f>
        <v>5918.640728</v>
      </c>
      <c r="AK79" s="54"/>
      <c r="AL79" s="41">
        <f>ROUND(IF( V79 = "Rural",  Sheet7!E79/100,(Sheet7!E79 + 10)/100 )*H79, 0)</f>
        <v>21208</v>
      </c>
      <c r="AM79" s="54"/>
      <c r="AN79" s="31">
        <v>0.16</v>
      </c>
      <c r="AO79" s="54"/>
      <c r="AP79" s="53">
        <v>0.953</v>
      </c>
      <c r="AQ79" s="42"/>
      <c r="AR79" s="43">
        <v>0.0395</v>
      </c>
      <c r="AS79" s="31"/>
      <c r="AT79" s="44">
        <f t="shared" si="10"/>
        <v>0.7105575326</v>
      </c>
      <c r="AU79" s="45" t="s">
        <v>90</v>
      </c>
      <c r="AV79" s="64">
        <v>1.130976</v>
      </c>
      <c r="AW79" s="59" t="s">
        <v>91</v>
      </c>
      <c r="AX79" s="54">
        <v>20.0</v>
      </c>
      <c r="AY79" s="54"/>
      <c r="AZ79" s="66">
        <v>22.0</v>
      </c>
      <c r="BA79" s="54"/>
      <c r="BB79" s="67">
        <v>6.0</v>
      </c>
      <c r="BC79" s="54"/>
      <c r="BD79" s="31">
        <v>0.19</v>
      </c>
      <c r="BE79" s="54"/>
      <c r="BF79" s="31">
        <v>0.3</v>
      </c>
      <c r="BG79" s="54"/>
      <c r="BH79" s="31">
        <v>0.11</v>
      </c>
      <c r="BI79" s="54"/>
      <c r="BJ79" s="59">
        <v>0.825</v>
      </c>
      <c r="BK79" s="31"/>
      <c r="BL79" s="31">
        <v>0.25</v>
      </c>
      <c r="BM79" s="54"/>
      <c r="BN79" s="54">
        <v>0.004931939515407499</v>
      </c>
      <c r="BO79" s="54">
        <v>0.07533491531174862</v>
      </c>
      <c r="BP79" s="54">
        <v>6.812224668223282E-5</v>
      </c>
      <c r="BQ79" s="54">
        <v>0.0065457328473307545</v>
      </c>
      <c r="BR79" s="54">
        <v>0.02878327007887483</v>
      </c>
      <c r="BS79" s="54">
        <v>0.07356572823492921</v>
      </c>
      <c r="BT79" s="54">
        <v>0.028646307778016435</v>
      </c>
      <c r="BU79" s="54">
        <v>0.17303733732160398</v>
      </c>
      <c r="BV79" s="54">
        <v>0.004370498279750089</v>
      </c>
    </row>
    <row r="80">
      <c r="A80" s="50"/>
      <c r="B80" s="50"/>
      <c r="C80" s="51" t="s">
        <v>85</v>
      </c>
      <c r="D80" s="29" t="s">
        <v>205</v>
      </c>
      <c r="E80" s="52" t="s">
        <v>201</v>
      </c>
      <c r="F80" s="53">
        <v>1.7</v>
      </c>
      <c r="G80" s="54"/>
      <c r="H80" s="56">
        <v>42416.29</v>
      </c>
      <c r="I80" s="54"/>
      <c r="J80" s="57">
        <f t="shared" si="3"/>
        <v>24950.75882</v>
      </c>
      <c r="K80" s="54"/>
      <c r="L80" s="58">
        <v>0.08</v>
      </c>
      <c r="M80" s="32"/>
      <c r="N80" s="53">
        <v>1.0</v>
      </c>
      <c r="O80" s="54"/>
      <c r="P80" s="53">
        <v>3.0</v>
      </c>
      <c r="Q80" s="54"/>
      <c r="R80" s="53">
        <v>1.0</v>
      </c>
      <c r="S80" s="54"/>
      <c r="T80" s="57">
        <v>3.0</v>
      </c>
      <c r="U80" s="54"/>
      <c r="V80" s="54"/>
      <c r="W80" s="54"/>
      <c r="X80" s="31">
        <f t="shared" si="4"/>
        <v>9426</v>
      </c>
      <c r="Y80" s="60" t="s">
        <v>89</v>
      </c>
      <c r="Z80" s="32">
        <f t="shared" si="5"/>
        <v>8192</v>
      </c>
      <c r="AA80" s="37">
        <v>0.8691</v>
      </c>
      <c r="AB80" s="32">
        <f t="shared" si="6"/>
        <v>6347</v>
      </c>
      <c r="AC80" s="38">
        <v>0.6733</v>
      </c>
      <c r="AD80" s="32">
        <f t="shared" si="7"/>
        <v>6347</v>
      </c>
      <c r="AE80" s="54"/>
      <c r="AF80" s="32">
        <f t="shared" si="8"/>
        <v>3093</v>
      </c>
      <c r="AG80" s="37">
        <v>0.3281</v>
      </c>
      <c r="AH80" s="39">
        <f t="shared" si="9"/>
        <v>11.55216545</v>
      </c>
      <c r="AI80" s="54"/>
      <c r="AJ80" s="40">
        <f>(271387*SUM($H$3:$H$200)*Sheet7!D80)/(100*H80*10)</f>
        <v>88488.47824</v>
      </c>
      <c r="AK80" s="54"/>
      <c r="AL80" s="41">
        <f>ROUND(IF( V80 = "Rural",  Sheet7!E80/100,(Sheet7!E80 + 10)/100 )*H80, 0)</f>
        <v>18319</v>
      </c>
      <c r="AM80" s="54"/>
      <c r="AN80" s="31">
        <v>0.16</v>
      </c>
      <c r="AO80" s="54"/>
      <c r="AP80" s="53">
        <v>0.998</v>
      </c>
      <c r="AQ80" s="42"/>
      <c r="AR80" s="43">
        <v>0.0395</v>
      </c>
      <c r="AS80" s="31"/>
      <c r="AT80" s="44">
        <f t="shared" si="10"/>
        <v>0.7105575326</v>
      </c>
      <c r="AU80" s="45" t="s">
        <v>90</v>
      </c>
      <c r="AV80" s="64">
        <v>1.130976</v>
      </c>
      <c r="AW80" s="59" t="s">
        <v>91</v>
      </c>
      <c r="AX80" s="54">
        <v>49.0</v>
      </c>
      <c r="AY80" s="54"/>
      <c r="AZ80" s="66">
        <v>19.0</v>
      </c>
      <c r="BA80" s="54"/>
      <c r="BB80" s="67">
        <v>5.0</v>
      </c>
      <c r="BC80" s="54"/>
      <c r="BD80" s="31">
        <v>0.19</v>
      </c>
      <c r="BE80" s="54"/>
      <c r="BF80" s="31">
        <v>0.3</v>
      </c>
      <c r="BG80" s="54"/>
      <c r="BH80" s="31">
        <v>0.11</v>
      </c>
      <c r="BI80" s="54"/>
      <c r="BJ80" s="59">
        <v>0.857</v>
      </c>
      <c r="BK80" s="31"/>
      <c r="BL80" s="31">
        <v>0.25</v>
      </c>
      <c r="BM80" s="54"/>
      <c r="BN80" s="54">
        <v>0.0042623181896492245</v>
      </c>
      <c r="BO80" s="54">
        <v>0.06510651212283149</v>
      </c>
      <c r="BP80" s="54">
        <v>5.887312491289987E-5</v>
      </c>
      <c r="BQ80" s="54">
        <v>0.005657002907801692</v>
      </c>
      <c r="BR80" s="54">
        <v>0.02487529606385244</v>
      </c>
      <c r="BS80" s="54">
        <v>0.06357753184339741</v>
      </c>
      <c r="BT80" s="54">
        <v>0.024756929464987792</v>
      </c>
      <c r="BU80" s="54">
        <v>0.1495436406002644</v>
      </c>
      <c r="BV80" s="54">
        <v>0.003777105184971087</v>
      </c>
    </row>
    <row r="81">
      <c r="A81" s="50"/>
      <c r="B81" s="50"/>
      <c r="C81" s="51" t="s">
        <v>85</v>
      </c>
      <c r="D81" s="29" t="s">
        <v>205</v>
      </c>
      <c r="E81" s="52" t="s">
        <v>202</v>
      </c>
      <c r="F81" s="53">
        <v>3.6</v>
      </c>
      <c r="G81" s="54"/>
      <c r="H81" s="56">
        <v>54818.0</v>
      </c>
      <c r="I81" s="54"/>
      <c r="J81" s="57">
        <f t="shared" si="3"/>
        <v>15227.22222</v>
      </c>
      <c r="K81" s="54"/>
      <c r="L81" s="58">
        <v>0.36</v>
      </c>
      <c r="M81" s="32"/>
      <c r="N81" s="53">
        <v>0.0</v>
      </c>
      <c r="O81" s="54"/>
      <c r="P81" s="53">
        <v>4.0</v>
      </c>
      <c r="Q81" s="54"/>
      <c r="R81" s="53">
        <v>2.0</v>
      </c>
      <c r="S81" s="54"/>
      <c r="T81" s="57">
        <v>2.0</v>
      </c>
      <c r="U81" s="54"/>
      <c r="V81" s="54"/>
      <c r="W81" s="54"/>
      <c r="X81" s="31">
        <f t="shared" si="4"/>
        <v>12182</v>
      </c>
      <c r="Y81" s="60" t="s">
        <v>254</v>
      </c>
      <c r="Z81" s="32">
        <f t="shared" si="5"/>
        <v>10360</v>
      </c>
      <c r="AA81" s="38">
        <v>0.8504</v>
      </c>
      <c r="AB81" s="32">
        <f t="shared" si="6"/>
        <v>7424</v>
      </c>
      <c r="AC81" s="38">
        <v>0.6094</v>
      </c>
      <c r="AD81" s="32">
        <f t="shared" si="7"/>
        <v>7424</v>
      </c>
      <c r="AE81" s="54"/>
      <c r="AF81" s="32">
        <f t="shared" si="8"/>
        <v>5244</v>
      </c>
      <c r="AG81" s="38">
        <v>0.4305</v>
      </c>
      <c r="AH81" s="39">
        <f t="shared" si="9"/>
        <v>18.97187055</v>
      </c>
      <c r="AI81" s="54"/>
      <c r="AJ81" s="40">
        <f>(271387*SUM($H$3:$H$200)*Sheet7!D81)/(100*H81*10)</f>
        <v>5299.115016</v>
      </c>
      <c r="AK81" s="54"/>
      <c r="AL81" s="41">
        <f>ROUND(IF( V81 = "Rural",  Sheet7!E81/100,(Sheet7!E81 + 10)/100 )*H81, 0)</f>
        <v>23687</v>
      </c>
      <c r="AM81" s="54"/>
      <c r="AN81" s="31">
        <v>0.16</v>
      </c>
      <c r="AO81" s="54"/>
      <c r="AP81" s="53">
        <v>0.972</v>
      </c>
      <c r="AQ81" s="42"/>
      <c r="AR81" s="43">
        <v>0.0395</v>
      </c>
      <c r="AS81" s="31"/>
      <c r="AT81" s="44">
        <f t="shared" si="10"/>
        <v>0.7105575326</v>
      </c>
      <c r="AU81" s="45" t="s">
        <v>90</v>
      </c>
      <c r="AV81" s="64">
        <v>1.130976</v>
      </c>
      <c r="AW81" s="59" t="s">
        <v>91</v>
      </c>
      <c r="AX81" s="54">
        <v>104.0</v>
      </c>
      <c r="AY81" s="54"/>
      <c r="AZ81" s="66">
        <v>24.0</v>
      </c>
      <c r="BA81" s="54"/>
      <c r="BB81" s="67">
        <v>7.0</v>
      </c>
      <c r="BC81" s="54"/>
      <c r="BD81" s="31">
        <v>0.19</v>
      </c>
      <c r="BE81" s="54"/>
      <c r="BF81" s="31">
        <v>0.3</v>
      </c>
      <c r="BG81" s="54"/>
      <c r="BH81" s="31">
        <v>0.11</v>
      </c>
      <c r="BI81" s="54"/>
      <c r="BJ81" s="59">
        <v>0.78</v>
      </c>
      <c r="BK81" s="31"/>
      <c r="BL81" s="31">
        <v>0.25</v>
      </c>
      <c r="BM81" s="54"/>
      <c r="BN81" s="54">
        <v>0.0055085383120539585</v>
      </c>
      <c r="BO81" s="54">
        <v>0.0841424080594832</v>
      </c>
      <c r="BP81" s="54">
        <v>7.60864979345281E-5</v>
      </c>
      <c r="BQ81" s="54">
        <v>0.007311002103198397</v>
      </c>
      <c r="BR81" s="54">
        <v>0.032148355729090465</v>
      </c>
      <c r="BS81" s="54">
        <v>0.08216638325962407</v>
      </c>
      <c r="BT81" s="54">
        <v>0.0319953810060168</v>
      </c>
      <c r="BU81" s="54">
        <v>0.19326733409322913</v>
      </c>
      <c r="BV81" s="54">
        <v>0.004881458327207424</v>
      </c>
    </row>
    <row r="82">
      <c r="A82" s="50"/>
      <c r="B82" s="50"/>
      <c r="C82" s="51" t="s">
        <v>85</v>
      </c>
      <c r="D82" s="29" t="s">
        <v>205</v>
      </c>
      <c r="E82" s="52" t="s">
        <v>203</v>
      </c>
      <c r="F82" s="53">
        <v>2.1</v>
      </c>
      <c r="G82" s="54"/>
      <c r="H82" s="56">
        <v>51820.39</v>
      </c>
      <c r="I82" s="54"/>
      <c r="J82" s="57">
        <f t="shared" si="3"/>
        <v>24676.37619</v>
      </c>
      <c r="K82" s="54"/>
      <c r="L82" s="58">
        <v>0.32</v>
      </c>
      <c r="M82" s="32"/>
      <c r="N82" s="53">
        <v>1.0</v>
      </c>
      <c r="O82" s="54"/>
      <c r="P82" s="53">
        <v>0.0</v>
      </c>
      <c r="Q82" s="54"/>
      <c r="R82" s="53">
        <v>2.0</v>
      </c>
      <c r="S82" s="54"/>
      <c r="T82" s="57">
        <v>3.0</v>
      </c>
      <c r="U82" s="54"/>
      <c r="V82" s="54"/>
      <c r="W82" s="54"/>
      <c r="X82" s="31">
        <f t="shared" si="4"/>
        <v>11516</v>
      </c>
      <c r="Y82" s="60" t="s">
        <v>254</v>
      </c>
      <c r="Z82" s="32">
        <f t="shared" si="5"/>
        <v>9793</v>
      </c>
      <c r="AA82" s="38">
        <v>0.8504</v>
      </c>
      <c r="AB82" s="32">
        <f t="shared" si="6"/>
        <v>7018</v>
      </c>
      <c r="AC82" s="38">
        <v>0.6094</v>
      </c>
      <c r="AD82" s="32">
        <f t="shared" si="7"/>
        <v>7018</v>
      </c>
      <c r="AE82" s="54"/>
      <c r="AF82" s="32">
        <f t="shared" si="8"/>
        <v>4958</v>
      </c>
      <c r="AG82" s="38">
        <v>0.4305</v>
      </c>
      <c r="AH82" s="39">
        <f t="shared" si="9"/>
        <v>11.7714282</v>
      </c>
      <c r="AI82" s="54"/>
      <c r="AJ82" s="40">
        <f>(271387*SUM($H$3:$H$200)*Sheet7!D82)/(100*H82*10)</f>
        <v>5605.648413</v>
      </c>
      <c r="AK82" s="54"/>
      <c r="AL82" s="41">
        <f>ROUND(IF( V82 = "Rural",  Sheet7!E82/100,(Sheet7!E82 + 10)/100 )*H82, 0)</f>
        <v>22380</v>
      </c>
      <c r="AM82" s="54"/>
      <c r="AN82" s="31">
        <v>0.16</v>
      </c>
      <c r="AO82" s="54"/>
      <c r="AP82" s="53">
        <v>1.016</v>
      </c>
      <c r="AQ82" s="42"/>
      <c r="AR82" s="43">
        <v>0.0395</v>
      </c>
      <c r="AS82" s="31"/>
      <c r="AT82" s="44">
        <f t="shared" si="10"/>
        <v>0.7105575326</v>
      </c>
      <c r="AU82" s="45" t="s">
        <v>90</v>
      </c>
      <c r="AV82" s="64">
        <v>1.130976</v>
      </c>
      <c r="AW82" s="59" t="s">
        <v>91</v>
      </c>
      <c r="AX82" s="54">
        <v>61.0</v>
      </c>
      <c r="AY82" s="54"/>
      <c r="AZ82" s="66">
        <v>23.0</v>
      </c>
      <c r="BA82" s="54"/>
      <c r="BB82" s="67">
        <v>6.0</v>
      </c>
      <c r="BC82" s="54"/>
      <c r="BD82" s="31">
        <v>0.19</v>
      </c>
      <c r="BE82" s="54"/>
      <c r="BF82" s="31">
        <v>0.3</v>
      </c>
      <c r="BG82" s="54"/>
      <c r="BH82" s="31">
        <v>0.11</v>
      </c>
      <c r="BI82" s="54"/>
      <c r="BJ82" s="59">
        <v>0.845</v>
      </c>
      <c r="BK82" s="31"/>
      <c r="BL82" s="31">
        <v>0.25</v>
      </c>
      <c r="BM82" s="54"/>
      <c r="BN82" s="54">
        <v>0.005207315182249951</v>
      </c>
      <c r="BO82" s="54">
        <v>0.07954125289469813</v>
      </c>
      <c r="BP82" s="54">
        <v>7.192586370720275E-5</v>
      </c>
      <c r="BQ82" s="54">
        <v>0.006911214934484314</v>
      </c>
      <c r="BR82" s="54">
        <v>0.030390388772669603</v>
      </c>
      <c r="BS82" s="54">
        <v>0.07767328296185906</v>
      </c>
      <c r="BT82" s="54">
        <v>0.03024577915885992</v>
      </c>
      <c r="BU82" s="54">
        <v>0.18269890596102428</v>
      </c>
      <c r="BV82" s="54">
        <v>0.004614525781397284</v>
      </c>
    </row>
    <row r="83">
      <c r="A83" s="50"/>
      <c r="B83" s="50"/>
      <c r="C83" s="51" t="s">
        <v>85</v>
      </c>
      <c r="D83" s="29" t="s">
        <v>277</v>
      </c>
      <c r="E83" s="52" t="s">
        <v>204</v>
      </c>
      <c r="F83" s="53">
        <v>5.7</v>
      </c>
      <c r="G83" s="54"/>
      <c r="H83" s="56">
        <v>83881.0</v>
      </c>
      <c r="I83" s="54"/>
      <c r="J83" s="57">
        <f t="shared" si="3"/>
        <v>14715.96491</v>
      </c>
      <c r="K83" s="54"/>
      <c r="L83" s="58">
        <v>0.11</v>
      </c>
      <c r="M83" s="32"/>
      <c r="N83" s="53">
        <v>0.0</v>
      </c>
      <c r="O83" s="54"/>
      <c r="P83" s="53">
        <v>3.0</v>
      </c>
      <c r="Q83" s="54"/>
      <c r="R83" s="53">
        <v>4.0</v>
      </c>
      <c r="S83" s="54"/>
      <c r="T83" s="57">
        <v>2.0</v>
      </c>
      <c r="U83" s="54"/>
      <c r="V83" s="54"/>
      <c r="W83" s="54"/>
      <c r="X83" s="31">
        <f t="shared" si="4"/>
        <v>18640</v>
      </c>
      <c r="Y83" s="60" t="s">
        <v>89</v>
      </c>
      <c r="Z83" s="32">
        <f t="shared" si="5"/>
        <v>16200</v>
      </c>
      <c r="AA83" s="37">
        <v>0.8691</v>
      </c>
      <c r="AB83" s="32">
        <f t="shared" si="6"/>
        <v>12550</v>
      </c>
      <c r="AC83" s="38">
        <v>0.6733</v>
      </c>
      <c r="AD83" s="32">
        <f t="shared" si="7"/>
        <v>12550</v>
      </c>
      <c r="AE83" s="54"/>
      <c r="AF83" s="32">
        <f t="shared" si="8"/>
        <v>6116</v>
      </c>
      <c r="AG83" s="37">
        <v>0.3281</v>
      </c>
      <c r="AH83" s="39">
        <f t="shared" si="9"/>
        <v>19.670724</v>
      </c>
      <c r="AI83" s="54"/>
      <c r="AJ83" s="40">
        <f>(271387*SUM($H$3:$H$200)*Sheet7!D83)/(100*H83*10)</f>
        <v>44746.16367</v>
      </c>
      <c r="AK83" s="54"/>
      <c r="AL83" s="41">
        <f>ROUND(IF( V83 = "Rural",  Sheet7!E83/100,(Sheet7!E83 + 10)/100 )*H83, 0)</f>
        <v>36246</v>
      </c>
      <c r="AM83" s="54"/>
      <c r="AN83" s="31">
        <v>0.16</v>
      </c>
      <c r="AO83" s="54"/>
      <c r="AP83" s="53">
        <v>0.914</v>
      </c>
      <c r="AQ83" s="42"/>
      <c r="AR83" s="43">
        <v>0.0395</v>
      </c>
      <c r="AS83" s="31"/>
      <c r="AT83" s="44">
        <f t="shared" si="10"/>
        <v>0.7105575326</v>
      </c>
      <c r="AU83" s="45" t="s">
        <v>90</v>
      </c>
      <c r="AV83" s="64">
        <v>1.130976</v>
      </c>
      <c r="AW83" s="59" t="s">
        <v>91</v>
      </c>
      <c r="AX83" s="54">
        <v>165.0</v>
      </c>
      <c r="AY83" s="54"/>
      <c r="AZ83" s="66">
        <v>37.0</v>
      </c>
      <c r="BA83" s="54"/>
      <c r="BB83" s="67">
        <v>10.0</v>
      </c>
      <c r="BC83" s="54"/>
      <c r="BD83" s="31">
        <v>0.19</v>
      </c>
      <c r="BE83" s="54"/>
      <c r="BF83" s="31">
        <v>0.3</v>
      </c>
      <c r="BG83" s="54"/>
      <c r="BH83" s="31">
        <v>0.11</v>
      </c>
      <c r="BI83" s="54"/>
      <c r="BJ83" s="59">
        <v>0.799</v>
      </c>
      <c r="BK83" s="31"/>
      <c r="BL83" s="31">
        <v>0.25</v>
      </c>
      <c r="BM83" s="54"/>
      <c r="BN83" s="54">
        <v>0.008429014231701231</v>
      </c>
      <c r="BO83" s="54">
        <v>0.12875240487499562</v>
      </c>
      <c r="BP83" s="54">
        <v>1.1642547216691876E-4</v>
      </c>
      <c r="BQ83" s="54">
        <v>0.011187094885227202</v>
      </c>
      <c r="BR83" s="54">
        <v>0.04919253214111857</v>
      </c>
      <c r="BS83" s="54">
        <v>0.1257287459265301</v>
      </c>
      <c r="BT83" s="54">
        <v>0.04895845441580677</v>
      </c>
      <c r="BU83" s="54">
        <v>0.29573237351005427</v>
      </c>
      <c r="BV83" s="54">
        <v>0.007469473639032544</v>
      </c>
    </row>
    <row r="84">
      <c r="A84" s="50"/>
      <c r="B84" s="50"/>
      <c r="C84" s="51" t="s">
        <v>85</v>
      </c>
      <c r="D84" s="29" t="s">
        <v>277</v>
      </c>
      <c r="E84" s="52" t="s">
        <v>206</v>
      </c>
      <c r="F84" s="53">
        <v>6.8</v>
      </c>
      <c r="G84" s="54"/>
      <c r="H84" s="56">
        <v>73007.2</v>
      </c>
      <c r="I84" s="54"/>
      <c r="J84" s="57">
        <f t="shared" si="3"/>
        <v>10736.35294</v>
      </c>
      <c r="K84" s="54"/>
      <c r="L84" s="58">
        <v>0.13</v>
      </c>
      <c r="M84" s="32"/>
      <c r="N84" s="53">
        <v>1.0</v>
      </c>
      <c r="O84" s="54"/>
      <c r="P84" s="53">
        <v>6.0</v>
      </c>
      <c r="Q84" s="54"/>
      <c r="R84" s="53">
        <v>5.0</v>
      </c>
      <c r="S84" s="54"/>
      <c r="T84" s="57">
        <v>1.0</v>
      </c>
      <c r="U84" s="54"/>
      <c r="V84" s="54"/>
      <c r="W84" s="54"/>
      <c r="X84" s="31">
        <f t="shared" si="4"/>
        <v>16224</v>
      </c>
      <c r="Y84" s="60" t="s">
        <v>254</v>
      </c>
      <c r="Z84" s="32">
        <f t="shared" si="5"/>
        <v>13797</v>
      </c>
      <c r="AA84" s="38">
        <v>0.8504</v>
      </c>
      <c r="AB84" s="32">
        <f t="shared" si="6"/>
        <v>9887</v>
      </c>
      <c r="AC84" s="38">
        <v>0.6094</v>
      </c>
      <c r="AD84" s="32">
        <f t="shared" si="7"/>
        <v>9887</v>
      </c>
      <c r="AE84" s="54"/>
      <c r="AF84" s="32">
        <f t="shared" si="8"/>
        <v>6984</v>
      </c>
      <c r="AG84" s="38">
        <v>0.4305</v>
      </c>
      <c r="AH84" s="39">
        <f t="shared" si="9"/>
        <v>26.98363997</v>
      </c>
      <c r="AI84" s="54"/>
      <c r="AJ84" s="40">
        <f>(271387*SUM($H$3:$H$200)*Sheet7!D84)/(100*H84*10)</f>
        <v>3978.879987</v>
      </c>
      <c r="AK84" s="54"/>
      <c r="AL84" s="41">
        <f>ROUND(IF( V84 = "Rural",  Sheet7!E84/100,(Sheet7!E84 + 10)/100 )*H84, 0)</f>
        <v>31531</v>
      </c>
      <c r="AM84" s="54"/>
      <c r="AN84" s="31">
        <v>0.16</v>
      </c>
      <c r="AO84" s="54"/>
      <c r="AP84" s="53">
        <v>0.778</v>
      </c>
      <c r="AQ84" s="42"/>
      <c r="AR84" s="43">
        <v>0.0395</v>
      </c>
      <c r="AS84" s="31"/>
      <c r="AT84" s="44">
        <f t="shared" si="10"/>
        <v>0.7105575326</v>
      </c>
      <c r="AU84" s="45" t="s">
        <v>90</v>
      </c>
      <c r="AV84" s="64">
        <v>1.130976</v>
      </c>
      <c r="AW84" s="59" t="s">
        <v>91</v>
      </c>
      <c r="AX84" s="54">
        <v>197.0</v>
      </c>
      <c r="AY84" s="54"/>
      <c r="AZ84" s="66">
        <v>32.0</v>
      </c>
      <c r="BA84" s="54"/>
      <c r="BB84" s="67">
        <v>9.0</v>
      </c>
      <c r="BC84" s="54"/>
      <c r="BD84" s="31">
        <v>0.19</v>
      </c>
      <c r="BE84" s="54"/>
      <c r="BF84" s="31">
        <v>0.3</v>
      </c>
      <c r="BG84" s="54"/>
      <c r="BH84" s="31">
        <v>0.11</v>
      </c>
      <c r="BI84" s="54"/>
      <c r="BJ84" s="59">
        <v>0.762</v>
      </c>
      <c r="BK84" s="31"/>
      <c r="BL84" s="31">
        <v>0.25</v>
      </c>
      <c r="BM84" s="54"/>
      <c r="BN84" s="54">
        <v>0.007336330370604285</v>
      </c>
      <c r="BO84" s="54">
        <v>0.11206176098508339</v>
      </c>
      <c r="BP84" s="54">
        <v>1.0133281352850668E-4</v>
      </c>
      <c r="BQ84" s="54">
        <v>0.009736870968452443</v>
      </c>
      <c r="BR84" s="54">
        <v>0.042815524761663205</v>
      </c>
      <c r="BS84" s="54">
        <v>0.10943006997541001</v>
      </c>
      <c r="BT84" s="54">
        <v>0.04261179138572129</v>
      </c>
      <c r="BU84" s="54">
        <v>0.25739550719856974</v>
      </c>
      <c r="BV84" s="54">
        <v>0.006501178525048302</v>
      </c>
    </row>
    <row r="85">
      <c r="A85" s="50"/>
      <c r="B85" s="50"/>
      <c r="C85" s="51" t="s">
        <v>85</v>
      </c>
      <c r="D85" s="29" t="s">
        <v>277</v>
      </c>
      <c r="E85" s="52" t="s">
        <v>207</v>
      </c>
      <c r="F85" s="53">
        <v>11.0</v>
      </c>
      <c r="G85" s="54"/>
      <c r="H85" s="56">
        <v>64595.0</v>
      </c>
      <c r="I85" s="54"/>
      <c r="J85" s="57">
        <f t="shared" si="3"/>
        <v>5872.272727</v>
      </c>
      <c r="K85" s="54"/>
      <c r="L85" s="58">
        <v>0.19</v>
      </c>
      <c r="M85" s="32"/>
      <c r="N85" s="53">
        <v>0.0</v>
      </c>
      <c r="O85" s="54"/>
      <c r="P85" s="53">
        <v>7.0</v>
      </c>
      <c r="Q85" s="54"/>
      <c r="R85" s="53">
        <v>4.0</v>
      </c>
      <c r="S85" s="54"/>
      <c r="T85" s="57">
        <v>1.0</v>
      </c>
      <c r="U85" s="54"/>
      <c r="V85" s="54"/>
      <c r="W85" s="54"/>
      <c r="X85" s="31">
        <f t="shared" si="4"/>
        <v>14354</v>
      </c>
      <c r="Y85" s="60" t="s">
        <v>254</v>
      </c>
      <c r="Z85" s="32">
        <f t="shared" si="5"/>
        <v>12207</v>
      </c>
      <c r="AA85" s="38">
        <v>0.8504</v>
      </c>
      <c r="AB85" s="32">
        <f t="shared" si="6"/>
        <v>8747</v>
      </c>
      <c r="AC85" s="38">
        <v>0.6094</v>
      </c>
      <c r="AD85" s="32">
        <f t="shared" si="7"/>
        <v>8747</v>
      </c>
      <c r="AE85" s="54"/>
      <c r="AF85" s="32">
        <f t="shared" si="8"/>
        <v>6179</v>
      </c>
      <c r="AG85" s="38">
        <v>0.4305</v>
      </c>
      <c r="AH85" s="39">
        <f t="shared" si="9"/>
        <v>50.31349176</v>
      </c>
      <c r="AI85" s="54"/>
      <c r="AJ85" s="40">
        <f>(271387*SUM($H$3:$H$200)*Sheet7!D85)/(100*H85*10)</f>
        <v>4497.049105</v>
      </c>
      <c r="AK85" s="54"/>
      <c r="AL85" s="41">
        <f>ROUND(IF( V85 = "Rural",  Sheet7!E85/100,(Sheet7!E85 + 10)/100 )*H85, 0)</f>
        <v>27912</v>
      </c>
      <c r="AM85" s="54"/>
      <c r="AN85" s="31">
        <v>0.16</v>
      </c>
      <c r="AO85" s="54"/>
      <c r="AP85" s="53">
        <v>0.862</v>
      </c>
      <c r="AQ85" s="42"/>
      <c r="AR85" s="43">
        <v>0.0395</v>
      </c>
      <c r="AS85" s="31"/>
      <c r="AT85" s="44">
        <f t="shared" si="10"/>
        <v>0.7105575326</v>
      </c>
      <c r="AU85" s="45" t="s">
        <v>90</v>
      </c>
      <c r="AV85" s="64">
        <v>1.130976</v>
      </c>
      <c r="AW85" s="59" t="s">
        <v>91</v>
      </c>
      <c r="AX85" s="54">
        <v>325.0</v>
      </c>
      <c r="AY85" s="54"/>
      <c r="AZ85" s="66">
        <v>29.0</v>
      </c>
      <c r="BA85" s="54"/>
      <c r="BB85" s="67">
        <v>8.0</v>
      </c>
      <c r="BC85" s="54"/>
      <c r="BD85" s="31">
        <v>0.19</v>
      </c>
      <c r="BE85" s="54"/>
      <c r="BF85" s="31">
        <v>0.3</v>
      </c>
      <c r="BG85" s="54"/>
      <c r="BH85" s="31">
        <v>0.11</v>
      </c>
      <c r="BI85" s="54"/>
      <c r="BJ85" s="59">
        <v>0.78</v>
      </c>
      <c r="BK85" s="31"/>
      <c r="BL85" s="31">
        <v>0.25</v>
      </c>
      <c r="BM85" s="54"/>
      <c r="BN85" s="54">
        <v>0.006491007192293142</v>
      </c>
      <c r="BO85" s="54">
        <v>0.09914952841406686</v>
      </c>
      <c r="BP85" s="54">
        <v>8.965681590136165E-5</v>
      </c>
      <c r="BQ85" s="54">
        <v>0.008614947295707623</v>
      </c>
      <c r="BR85" s="54">
        <v>0.03788213795323797</v>
      </c>
      <c r="BS85" s="54">
        <v>0.09682107203209561</v>
      </c>
      <c r="BT85" s="54">
        <v>0.03770187960311678</v>
      </c>
      <c r="BU85" s="54">
        <v>0.2277373024508763</v>
      </c>
      <c r="BV85" s="54">
        <v>0.005752085093326346</v>
      </c>
    </row>
    <row r="86">
      <c r="A86" s="50"/>
      <c r="B86" s="50"/>
      <c r="C86" s="51" t="s">
        <v>85</v>
      </c>
      <c r="D86" s="29" t="s">
        <v>277</v>
      </c>
      <c r="E86" s="52" t="s">
        <v>208</v>
      </c>
      <c r="F86" s="53">
        <v>13.0</v>
      </c>
      <c r="G86" s="54"/>
      <c r="H86" s="56">
        <v>74367.88</v>
      </c>
      <c r="I86" s="54"/>
      <c r="J86" s="57">
        <f t="shared" si="3"/>
        <v>5720.606154</v>
      </c>
      <c r="K86" s="54"/>
      <c r="L86" s="58">
        <v>0.11</v>
      </c>
      <c r="M86" s="32"/>
      <c r="N86" s="53">
        <v>6.0</v>
      </c>
      <c r="O86" s="54"/>
      <c r="P86" s="53">
        <v>2.0</v>
      </c>
      <c r="Q86" s="54"/>
      <c r="R86" s="53">
        <v>1.0</v>
      </c>
      <c r="S86" s="54"/>
      <c r="T86" s="57">
        <v>1.0</v>
      </c>
      <c r="U86" s="54"/>
      <c r="V86" s="54"/>
      <c r="W86" s="54"/>
      <c r="X86" s="31">
        <f t="shared" si="4"/>
        <v>16526</v>
      </c>
      <c r="Y86" s="60" t="s">
        <v>254</v>
      </c>
      <c r="Z86" s="32">
        <f t="shared" si="5"/>
        <v>14054</v>
      </c>
      <c r="AA86" s="38">
        <v>0.8504</v>
      </c>
      <c r="AB86" s="32">
        <f t="shared" si="6"/>
        <v>10071</v>
      </c>
      <c r="AC86" s="38">
        <v>0.6094</v>
      </c>
      <c r="AD86" s="32">
        <f t="shared" si="7"/>
        <v>10071</v>
      </c>
      <c r="AE86" s="54"/>
      <c r="AF86" s="32">
        <f t="shared" si="8"/>
        <v>7114</v>
      </c>
      <c r="AG86" s="38">
        <v>0.4305</v>
      </c>
      <c r="AH86" s="39">
        <f t="shared" si="9"/>
        <v>49.08032877</v>
      </c>
      <c r="AI86" s="54"/>
      <c r="AJ86" s="40">
        <f>(271387*SUM($H$3:$H$200)*Sheet7!D86)/(100*H86*10)</f>
        <v>3906.079976</v>
      </c>
      <c r="AK86" s="54"/>
      <c r="AL86" s="41">
        <f>ROUND(IF( V86 = "Rural",  Sheet7!E86/100,(Sheet7!E86 + 10)/100 )*H86, 0)</f>
        <v>32118</v>
      </c>
      <c r="AM86" s="54"/>
      <c r="AN86" s="31">
        <v>0.16</v>
      </c>
      <c r="AO86" s="54"/>
      <c r="AP86" s="53">
        <v>0.916</v>
      </c>
      <c r="AQ86" s="42"/>
      <c r="AR86" s="43">
        <v>0.0395</v>
      </c>
      <c r="AS86" s="31"/>
      <c r="AT86" s="44">
        <f t="shared" si="10"/>
        <v>0.7105575326</v>
      </c>
      <c r="AU86" s="45" t="s">
        <v>90</v>
      </c>
      <c r="AV86" s="64">
        <v>1.130976</v>
      </c>
      <c r="AW86" s="59" t="s">
        <v>91</v>
      </c>
      <c r="AX86" s="54">
        <v>365.0</v>
      </c>
      <c r="AY86" s="54"/>
      <c r="AZ86" s="66">
        <v>33.0</v>
      </c>
      <c r="BA86" s="54"/>
      <c r="BB86" s="67">
        <v>9.0</v>
      </c>
      <c r="BC86" s="54"/>
      <c r="BD86" s="31">
        <v>0.19</v>
      </c>
      <c r="BE86" s="54"/>
      <c r="BF86" s="31">
        <v>0.3</v>
      </c>
      <c r="BG86" s="54"/>
      <c r="BH86" s="31">
        <v>0.11</v>
      </c>
      <c r="BI86" s="54"/>
      <c r="BJ86" s="59">
        <v>0.764</v>
      </c>
      <c r="BK86" s="31"/>
      <c r="BL86" s="31">
        <v>0.25</v>
      </c>
      <c r="BM86" s="54"/>
      <c r="BN86" s="54">
        <v>0.007473062062939753</v>
      </c>
      <c r="BO86" s="54">
        <v>0.11415032481080448</v>
      </c>
      <c r="BP86" s="54">
        <v>1.0322141537478992E-4</v>
      </c>
      <c r="BQ86" s="54">
        <v>0.009918343009420374</v>
      </c>
      <c r="BR86" s="54">
        <v>0.043613503977859694</v>
      </c>
      <c r="BS86" s="54">
        <v>0.11146958536038767</v>
      </c>
      <c r="BT86" s="54">
        <v>0.04340597349793384</v>
      </c>
      <c r="BU86" s="54">
        <v>0.26219274526186975</v>
      </c>
      <c r="BV86" s="54">
        <v>0.006622344979801571</v>
      </c>
    </row>
    <row r="87">
      <c r="A87" s="50"/>
      <c r="B87" s="50"/>
      <c r="C87" s="51" t="s">
        <v>85</v>
      </c>
      <c r="D87" s="29" t="s">
        <v>277</v>
      </c>
      <c r="E87" s="52" t="s">
        <v>209</v>
      </c>
      <c r="F87" s="53">
        <v>12.0</v>
      </c>
      <c r="G87" s="54"/>
      <c r="H87" s="56">
        <v>92732.0</v>
      </c>
      <c r="I87" s="54"/>
      <c r="J87" s="57">
        <f t="shared" si="3"/>
        <v>7727.666667</v>
      </c>
      <c r="K87" s="54"/>
      <c r="L87" s="58">
        <v>0.09</v>
      </c>
      <c r="M87" s="32"/>
      <c r="N87" s="53">
        <v>0.0</v>
      </c>
      <c r="O87" s="54"/>
      <c r="P87" s="53">
        <v>0.0</v>
      </c>
      <c r="Q87" s="54"/>
      <c r="R87" s="53">
        <v>2.0</v>
      </c>
      <c r="S87" s="54"/>
      <c r="T87" s="57">
        <v>1.0</v>
      </c>
      <c r="U87" s="54"/>
      <c r="V87" s="54"/>
      <c r="W87" s="54"/>
      <c r="X87" s="31">
        <f t="shared" si="4"/>
        <v>20607</v>
      </c>
      <c r="Y87" s="60" t="s">
        <v>254</v>
      </c>
      <c r="Z87" s="32">
        <f t="shared" si="5"/>
        <v>17524</v>
      </c>
      <c r="AA87" s="38">
        <v>0.8504</v>
      </c>
      <c r="AB87" s="32">
        <f t="shared" si="6"/>
        <v>12558</v>
      </c>
      <c r="AC87" s="38">
        <v>0.6094</v>
      </c>
      <c r="AD87" s="32">
        <f t="shared" si="7"/>
        <v>12558</v>
      </c>
      <c r="AE87" s="54"/>
      <c r="AF87" s="32">
        <f t="shared" si="8"/>
        <v>8871</v>
      </c>
      <c r="AG87" s="38">
        <v>0.4305</v>
      </c>
      <c r="AH87" s="39">
        <f t="shared" si="9"/>
        <v>37.5274986</v>
      </c>
      <c r="AI87" s="54"/>
      <c r="AJ87" s="40">
        <f>(271387*SUM($H$3:$H$200)*Sheet7!D87)/(100*H87*10)</f>
        <v>3132.542024</v>
      </c>
      <c r="AK87" s="54"/>
      <c r="AL87" s="41">
        <f>ROUND(IF( V87 = "Rural",  Sheet7!E87/100,(Sheet7!E87 + 10)/100 )*H87, 0)</f>
        <v>40070</v>
      </c>
      <c r="AM87" s="54"/>
      <c r="AN87" s="31">
        <v>0.16</v>
      </c>
      <c r="AO87" s="54"/>
      <c r="AP87" s="53">
        <v>0.918</v>
      </c>
      <c r="AQ87" s="42"/>
      <c r="AR87" s="43">
        <v>0.0395</v>
      </c>
      <c r="AS87" s="31"/>
      <c r="AT87" s="44">
        <f t="shared" si="10"/>
        <v>0.7105575326</v>
      </c>
      <c r="AU87" s="45" t="s">
        <v>90</v>
      </c>
      <c r="AV87" s="64">
        <v>1.130976</v>
      </c>
      <c r="AW87" s="59" t="s">
        <v>91</v>
      </c>
      <c r="AX87" s="54">
        <v>348.0</v>
      </c>
      <c r="AY87" s="54"/>
      <c r="AZ87" s="66">
        <v>41.0</v>
      </c>
      <c r="BA87" s="54"/>
      <c r="BB87" s="67">
        <v>11.0</v>
      </c>
      <c r="BC87" s="54"/>
      <c r="BD87" s="31">
        <v>0.19</v>
      </c>
      <c r="BE87" s="54"/>
      <c r="BF87" s="31">
        <v>0.3</v>
      </c>
      <c r="BG87" s="54"/>
      <c r="BH87" s="31">
        <v>0.11</v>
      </c>
      <c r="BI87" s="54"/>
      <c r="BJ87" s="59">
        <v>0.777</v>
      </c>
      <c r="BK87" s="31"/>
      <c r="BL87" s="31">
        <v>0.25</v>
      </c>
      <c r="BM87" s="54"/>
      <c r="BN87" s="54">
        <v>0.009318431441376696</v>
      </c>
      <c r="BO87" s="54">
        <v>0.14233816965544158</v>
      </c>
      <c r="BP87" s="54">
        <v>1.287105171014021E-4</v>
      </c>
      <c r="BQ87" s="54">
        <v>0.01236754071716943</v>
      </c>
      <c r="BR87" s="54">
        <v>0.05438325592816261</v>
      </c>
      <c r="BS87" s="54">
        <v>0.13899545865284138</v>
      </c>
      <c r="BT87" s="54">
        <v>0.05412447866485371</v>
      </c>
      <c r="BU87" s="54">
        <v>0.32693761948873223</v>
      </c>
      <c r="BV87" s="54">
        <v>0.008257641533777208</v>
      </c>
    </row>
    <row r="88">
      <c r="A88" s="50"/>
      <c r="B88" s="50"/>
      <c r="C88" s="51" t="s">
        <v>85</v>
      </c>
      <c r="D88" s="29" t="s">
        <v>277</v>
      </c>
      <c r="E88" s="52" t="s">
        <v>210</v>
      </c>
      <c r="F88" s="53">
        <v>3.1</v>
      </c>
      <c r="G88" s="54"/>
      <c r="H88" s="56">
        <v>58498.73</v>
      </c>
      <c r="I88" s="54"/>
      <c r="J88" s="57">
        <f t="shared" si="3"/>
        <v>18870.55806</v>
      </c>
      <c r="K88" s="54"/>
      <c r="L88" s="58">
        <v>0.14</v>
      </c>
      <c r="M88" s="32"/>
      <c r="N88" s="53">
        <v>0.0</v>
      </c>
      <c r="O88" s="54"/>
      <c r="P88" s="53">
        <v>6.0</v>
      </c>
      <c r="Q88" s="54"/>
      <c r="R88" s="53">
        <v>1.0</v>
      </c>
      <c r="S88" s="54"/>
      <c r="T88" s="57">
        <v>2.0</v>
      </c>
      <c r="U88" s="54"/>
      <c r="V88" s="54"/>
      <c r="W88" s="54"/>
      <c r="X88" s="31">
        <f t="shared" si="4"/>
        <v>13000</v>
      </c>
      <c r="Y88" s="60" t="s">
        <v>254</v>
      </c>
      <c r="Z88" s="32">
        <f t="shared" si="5"/>
        <v>11055</v>
      </c>
      <c r="AA88" s="38">
        <v>0.8504</v>
      </c>
      <c r="AB88" s="32">
        <f t="shared" si="6"/>
        <v>7922</v>
      </c>
      <c r="AC88" s="38">
        <v>0.6094</v>
      </c>
      <c r="AD88" s="32">
        <f t="shared" si="7"/>
        <v>7922</v>
      </c>
      <c r="AE88" s="54"/>
      <c r="AF88" s="32">
        <f t="shared" si="8"/>
        <v>5597</v>
      </c>
      <c r="AG88" s="38">
        <v>0.4305</v>
      </c>
      <c r="AH88" s="39">
        <f t="shared" si="9"/>
        <v>15.38494938</v>
      </c>
      <c r="AI88" s="54"/>
      <c r="AJ88" s="40">
        <f>(271387*SUM($H$3:$H$200)*Sheet7!D88)/(100*H88*10)</f>
        <v>4965.695613</v>
      </c>
      <c r="AK88" s="54"/>
      <c r="AL88" s="41">
        <f>ROUND(IF( V88 = "Rural",  Sheet7!E88/100,(Sheet7!E88 + 10)/100 )*H88, 0)</f>
        <v>25265</v>
      </c>
      <c r="AM88" s="54"/>
      <c r="AN88" s="31">
        <v>0.16</v>
      </c>
      <c r="AO88" s="54"/>
      <c r="AP88" s="53">
        <v>0.763</v>
      </c>
      <c r="AQ88" s="42"/>
      <c r="AR88" s="43">
        <v>0.0395</v>
      </c>
      <c r="AS88" s="31"/>
      <c r="AT88" s="44">
        <f t="shared" si="10"/>
        <v>0.7105575326</v>
      </c>
      <c r="AU88" s="45" t="s">
        <v>90</v>
      </c>
      <c r="AV88" s="64">
        <v>1.130976</v>
      </c>
      <c r="AW88" s="59" t="s">
        <v>91</v>
      </c>
      <c r="AX88" s="54">
        <v>90.0</v>
      </c>
      <c r="AY88" s="54"/>
      <c r="AZ88" s="66">
        <v>26.0</v>
      </c>
      <c r="BA88" s="54"/>
      <c r="BB88" s="67">
        <v>7.0</v>
      </c>
      <c r="BC88" s="54"/>
      <c r="BD88" s="31">
        <v>0.19</v>
      </c>
      <c r="BE88" s="54"/>
      <c r="BF88" s="31">
        <v>0.3</v>
      </c>
      <c r="BG88" s="54"/>
      <c r="BH88" s="31">
        <v>0.11</v>
      </c>
      <c r="BI88" s="54"/>
      <c r="BJ88" s="59">
        <v>0.7979999999999999</v>
      </c>
      <c r="BK88" s="31"/>
      <c r="BL88" s="31">
        <v>0.25</v>
      </c>
      <c r="BM88" s="54"/>
      <c r="BN88" s="54">
        <v>0.00587840664401292</v>
      </c>
      <c r="BO88" s="54">
        <v>0.08979211227373367</v>
      </c>
      <c r="BP88" s="54">
        <v>8.11952916800598E-5</v>
      </c>
      <c r="BQ88" s="54">
        <v>0.007801896057215426</v>
      </c>
      <c r="BR88" s="54">
        <v>0.03430694264183328</v>
      </c>
      <c r="BS88" s="54">
        <v>0.08768340817580482</v>
      </c>
      <c r="BT88" s="54">
        <v>0.03414369649965533</v>
      </c>
      <c r="BU88" s="54">
        <v>0.2062441824754571</v>
      </c>
      <c r="BV88" s="54">
        <v>0.005209221655105236</v>
      </c>
    </row>
    <row r="89">
      <c r="A89" s="50"/>
      <c r="B89" s="50"/>
      <c r="C89" s="51" t="s">
        <v>85</v>
      </c>
      <c r="D89" s="29" t="s">
        <v>277</v>
      </c>
      <c r="E89" s="52" t="s">
        <v>211</v>
      </c>
      <c r="F89" s="53">
        <v>6.8</v>
      </c>
      <c r="G89" s="54"/>
      <c r="H89" s="56">
        <v>58691.0</v>
      </c>
      <c r="I89" s="54"/>
      <c r="J89" s="57">
        <f t="shared" si="3"/>
        <v>8631.029412</v>
      </c>
      <c r="K89" s="54"/>
      <c r="L89" s="58">
        <v>0.17</v>
      </c>
      <c r="M89" s="32"/>
      <c r="N89" s="53">
        <v>0.0</v>
      </c>
      <c r="O89" s="54"/>
      <c r="P89" s="53">
        <v>3.0</v>
      </c>
      <c r="Q89" s="54"/>
      <c r="R89" s="53">
        <v>1.0</v>
      </c>
      <c r="S89" s="54"/>
      <c r="T89" s="57">
        <v>1.0</v>
      </c>
      <c r="U89" s="54"/>
      <c r="V89" s="54"/>
      <c r="W89" s="54"/>
      <c r="X89" s="31">
        <f t="shared" si="4"/>
        <v>13042</v>
      </c>
      <c r="Y89" s="60" t="s">
        <v>89</v>
      </c>
      <c r="Z89" s="32">
        <f t="shared" si="5"/>
        <v>11335</v>
      </c>
      <c r="AA89" s="37">
        <v>0.8691</v>
      </c>
      <c r="AB89" s="32">
        <f t="shared" si="6"/>
        <v>8781</v>
      </c>
      <c r="AC89" s="38">
        <v>0.6733</v>
      </c>
      <c r="AD89" s="32">
        <f t="shared" si="7"/>
        <v>8781</v>
      </c>
      <c r="AE89" s="54"/>
      <c r="AF89" s="32">
        <f t="shared" si="8"/>
        <v>4279</v>
      </c>
      <c r="AG89" s="37">
        <v>0.3281</v>
      </c>
      <c r="AH89" s="39">
        <f t="shared" si="9"/>
        <v>33.56562335</v>
      </c>
      <c r="AI89" s="54"/>
      <c r="AJ89" s="40">
        <f>(271387*SUM($H$3:$H$200)*Sheet7!D89)/(100*H89*10)</f>
        <v>63951.08202</v>
      </c>
      <c r="AK89" s="54"/>
      <c r="AL89" s="41">
        <f>ROUND(IF( V89 = "Rural",  Sheet7!E89/100,(Sheet7!E89 + 10)/100 )*H89, 0)</f>
        <v>25361</v>
      </c>
      <c r="AM89" s="54"/>
      <c r="AN89" s="31">
        <v>0.16</v>
      </c>
      <c r="AO89" s="54"/>
      <c r="AP89" s="53">
        <v>0.908</v>
      </c>
      <c r="AQ89" s="42"/>
      <c r="AR89" s="43">
        <v>0.0395</v>
      </c>
      <c r="AS89" s="31"/>
      <c r="AT89" s="44">
        <f t="shared" si="10"/>
        <v>0.7105575326</v>
      </c>
      <c r="AU89" s="45" t="s">
        <v>90</v>
      </c>
      <c r="AV89" s="64">
        <v>1.130976</v>
      </c>
      <c r="AW89" s="59" t="s">
        <v>91</v>
      </c>
      <c r="AX89" s="54">
        <v>197.0</v>
      </c>
      <c r="AY89" s="54"/>
      <c r="AZ89" s="66">
        <v>26.0</v>
      </c>
      <c r="BA89" s="54"/>
      <c r="BB89" s="67">
        <v>7.0</v>
      </c>
      <c r="BC89" s="54"/>
      <c r="BD89" s="31">
        <v>0.19</v>
      </c>
      <c r="BE89" s="54"/>
      <c r="BF89" s="31">
        <v>0.3</v>
      </c>
      <c r="BG89" s="54"/>
      <c r="BH89" s="31">
        <v>0.11</v>
      </c>
      <c r="BI89" s="54"/>
      <c r="BJ89" s="59">
        <v>0.789</v>
      </c>
      <c r="BK89" s="31"/>
      <c r="BL89" s="31">
        <v>0.25</v>
      </c>
      <c r="BM89" s="54"/>
      <c r="BN89" s="54">
        <v>0.005897727426625541</v>
      </c>
      <c r="BO89" s="54">
        <v>0.09008723542302033</v>
      </c>
      <c r="BP89" s="54">
        <v>8.146215933225198E-5</v>
      </c>
      <c r="BQ89" s="54">
        <v>0.007827538845613068</v>
      </c>
      <c r="BR89" s="54">
        <v>0.03441970057455669</v>
      </c>
      <c r="BS89" s="54">
        <v>0.08797160056716036</v>
      </c>
      <c r="BT89" s="54">
        <v>0.03425591788507666</v>
      </c>
      <c r="BU89" s="54">
        <v>0.20692205307135816</v>
      </c>
      <c r="BV89" s="54">
        <v>0.005226343001972545</v>
      </c>
    </row>
    <row r="90">
      <c r="A90" s="50"/>
      <c r="B90" s="50"/>
      <c r="C90" s="51" t="s">
        <v>85</v>
      </c>
      <c r="D90" s="29" t="s">
        <v>205</v>
      </c>
      <c r="E90" s="52" t="s">
        <v>212</v>
      </c>
      <c r="F90" s="53">
        <v>1.9</v>
      </c>
      <c r="G90" s="54"/>
      <c r="H90" s="56">
        <v>56267.22</v>
      </c>
      <c r="I90" s="54"/>
      <c r="J90" s="57">
        <f t="shared" si="3"/>
        <v>29614.32632</v>
      </c>
      <c r="K90" s="54"/>
      <c r="L90" s="58">
        <v>0.24</v>
      </c>
      <c r="M90" s="32"/>
      <c r="N90" s="53">
        <v>0.0</v>
      </c>
      <c r="O90" s="54"/>
      <c r="P90" s="53">
        <v>4.0</v>
      </c>
      <c r="Q90" s="54"/>
      <c r="R90" s="53">
        <v>1.0</v>
      </c>
      <c r="S90" s="54"/>
      <c r="T90" s="57">
        <v>4.0</v>
      </c>
      <c r="U90" s="54"/>
      <c r="V90" s="54"/>
      <c r="W90" s="54"/>
      <c r="X90" s="31">
        <f t="shared" si="4"/>
        <v>12504</v>
      </c>
      <c r="Y90" s="60" t="s">
        <v>254</v>
      </c>
      <c r="Z90" s="32">
        <f t="shared" si="5"/>
        <v>10633</v>
      </c>
      <c r="AA90" s="38">
        <v>0.8504</v>
      </c>
      <c r="AB90" s="32">
        <f t="shared" si="6"/>
        <v>7620</v>
      </c>
      <c r="AC90" s="38">
        <v>0.6094</v>
      </c>
      <c r="AD90" s="32">
        <f t="shared" si="7"/>
        <v>7620</v>
      </c>
      <c r="AE90" s="54"/>
      <c r="AF90" s="32">
        <f t="shared" si="8"/>
        <v>5383</v>
      </c>
      <c r="AG90" s="38">
        <v>0.4305</v>
      </c>
      <c r="AH90" s="39">
        <f t="shared" si="9"/>
        <v>9.77478539</v>
      </c>
      <c r="AI90" s="54"/>
      <c r="AJ90" s="40">
        <f>(271387*SUM($H$3:$H$200)*Sheet7!D90)/(100*H90*10)</f>
        <v>5162.63087</v>
      </c>
      <c r="AK90" s="54"/>
      <c r="AL90" s="41">
        <f>ROUND(IF( V90 = "Rural",  Sheet7!E90/100,(Sheet7!E90 + 10)/100 )*H90, 0)</f>
        <v>24301</v>
      </c>
      <c r="AM90" s="54"/>
      <c r="AN90" s="31">
        <v>0.16</v>
      </c>
      <c r="AO90" s="54"/>
      <c r="AP90" s="53">
        <v>0.969</v>
      </c>
      <c r="AQ90" s="42"/>
      <c r="AR90" s="43">
        <v>0.0395</v>
      </c>
      <c r="AS90" s="31"/>
      <c r="AT90" s="44">
        <f t="shared" si="10"/>
        <v>0.7105575326</v>
      </c>
      <c r="AU90" s="45" t="s">
        <v>90</v>
      </c>
      <c r="AV90" s="64">
        <v>1.130976</v>
      </c>
      <c r="AW90" s="59" t="s">
        <v>91</v>
      </c>
      <c r="AX90" s="54">
        <v>55.0</v>
      </c>
      <c r="AY90" s="54"/>
      <c r="AZ90" s="66">
        <v>25.0</v>
      </c>
      <c r="BA90" s="54"/>
      <c r="BB90" s="67">
        <v>7.0</v>
      </c>
      <c r="BC90" s="54"/>
      <c r="BD90" s="31">
        <v>0.19</v>
      </c>
      <c r="BE90" s="54"/>
      <c r="BF90" s="31">
        <v>0.3</v>
      </c>
      <c r="BG90" s="54"/>
      <c r="BH90" s="31">
        <v>0.11</v>
      </c>
      <c r="BI90" s="54"/>
      <c r="BJ90" s="59">
        <v>0.805</v>
      </c>
      <c r="BK90" s="31"/>
      <c r="BL90" s="31">
        <v>0.25</v>
      </c>
      <c r="BM90" s="54"/>
      <c r="BN90" s="54">
        <v>0.005654167191119135</v>
      </c>
      <c r="BO90" s="54">
        <v>0.08636687558124548</v>
      </c>
      <c r="BP90" s="54">
        <v>7.809799186967124E-5</v>
      </c>
      <c r="BQ90" s="54">
        <v>0.007504282603544948</v>
      </c>
      <c r="BR90" s="54">
        <v>0.03299825977684326</v>
      </c>
      <c r="BS90" s="54">
        <v>0.0843386107386914</v>
      </c>
      <c r="BT90" s="54">
        <v>0.03284124087068789</v>
      </c>
      <c r="BU90" s="54">
        <v>0.19837673038485942</v>
      </c>
      <c r="BV90" s="54">
        <v>0.005010509132361855</v>
      </c>
    </row>
    <row r="91">
      <c r="A91" s="50"/>
      <c r="B91" s="50"/>
      <c r="C91" s="51" t="s">
        <v>85</v>
      </c>
      <c r="D91" s="29" t="s">
        <v>205</v>
      </c>
      <c r="E91" s="52" t="s">
        <v>213</v>
      </c>
      <c r="F91" s="53">
        <v>0.9</v>
      </c>
      <c r="G91" s="54"/>
      <c r="H91" s="56">
        <v>49676.0</v>
      </c>
      <c r="I91" s="54"/>
      <c r="J91" s="57">
        <f t="shared" si="3"/>
        <v>55195.55556</v>
      </c>
      <c r="K91" s="54"/>
      <c r="L91" s="58">
        <v>0.11</v>
      </c>
      <c r="M91" s="32"/>
      <c r="N91" s="53">
        <v>0.0</v>
      </c>
      <c r="O91" s="54"/>
      <c r="P91" s="53">
        <v>0.0</v>
      </c>
      <c r="Q91" s="54"/>
      <c r="R91" s="53">
        <v>1.0</v>
      </c>
      <c r="S91" s="54"/>
      <c r="T91" s="57">
        <v>7.0</v>
      </c>
      <c r="U91" s="54"/>
      <c r="V91" s="54"/>
      <c r="W91" s="54"/>
      <c r="X91" s="31">
        <f t="shared" si="4"/>
        <v>11039</v>
      </c>
      <c r="Y91" s="60" t="s">
        <v>254</v>
      </c>
      <c r="Z91" s="32">
        <f t="shared" si="5"/>
        <v>9388</v>
      </c>
      <c r="AA91" s="38">
        <v>0.8504</v>
      </c>
      <c r="AB91" s="32">
        <f t="shared" si="6"/>
        <v>6727</v>
      </c>
      <c r="AC91" s="38">
        <v>0.6094</v>
      </c>
      <c r="AD91" s="32">
        <f t="shared" si="7"/>
        <v>6727</v>
      </c>
      <c r="AE91" s="54"/>
      <c r="AF91" s="32">
        <f t="shared" si="8"/>
        <v>4752</v>
      </c>
      <c r="AG91" s="38">
        <v>0.4305</v>
      </c>
      <c r="AH91" s="39">
        <f t="shared" si="9"/>
        <v>5.233915774</v>
      </c>
      <c r="AI91" s="54"/>
      <c r="AJ91" s="40">
        <f>(271387*SUM($H$3:$H$200)*Sheet7!D91)/(100*H91*10)</f>
        <v>5847.630384</v>
      </c>
      <c r="AK91" s="54"/>
      <c r="AL91" s="41">
        <f>ROUND(IF( V91 = "Rural",  Sheet7!E91/100,(Sheet7!E91 + 10)/100 )*H91, 0)</f>
        <v>21465</v>
      </c>
      <c r="AM91" s="54"/>
      <c r="AN91" s="31">
        <v>0.16</v>
      </c>
      <c r="AO91" s="54"/>
      <c r="AP91" s="53">
        <v>0.989</v>
      </c>
      <c r="AQ91" s="42"/>
      <c r="AR91" s="43">
        <v>0.0395</v>
      </c>
      <c r="AS91" s="31"/>
      <c r="AT91" s="44">
        <f t="shared" si="10"/>
        <v>0.7105575326</v>
      </c>
      <c r="AU91" s="45" t="s">
        <v>90</v>
      </c>
      <c r="AV91" s="64">
        <v>1.130976</v>
      </c>
      <c r="AW91" s="59" t="s">
        <v>91</v>
      </c>
      <c r="AX91" s="54">
        <v>26.0</v>
      </c>
      <c r="AY91" s="54"/>
      <c r="AZ91" s="66">
        <v>22.0</v>
      </c>
      <c r="BA91" s="54"/>
      <c r="BB91" s="67">
        <v>6.0</v>
      </c>
      <c r="BC91" s="54"/>
      <c r="BD91" s="31">
        <v>0.19</v>
      </c>
      <c r="BE91" s="54"/>
      <c r="BF91" s="31">
        <v>0.3</v>
      </c>
      <c r="BG91" s="54"/>
      <c r="BH91" s="31">
        <v>0.11</v>
      </c>
      <c r="BI91" s="54"/>
      <c r="BJ91" s="59">
        <v>0.845</v>
      </c>
      <c r="BK91" s="31"/>
      <c r="BL91" s="31">
        <v>0.25</v>
      </c>
      <c r="BM91" s="54"/>
      <c r="BN91" s="54">
        <v>0.00499183022345931</v>
      </c>
      <c r="BO91" s="54">
        <v>0.07624974028171198</v>
      </c>
      <c r="BP91" s="54">
        <v>6.89494850486267E-5</v>
      </c>
      <c r="BQ91" s="54">
        <v>0.006625220556723769</v>
      </c>
      <c r="BR91" s="54">
        <v>0.029132797971438182</v>
      </c>
      <c r="BS91" s="54">
        <v>0.0744590691890453</v>
      </c>
      <c r="BT91" s="54">
        <v>0.02899417247719528</v>
      </c>
      <c r="BU91" s="54">
        <v>0.17513860572102688</v>
      </c>
      <c r="BV91" s="54">
        <v>0.004423571160245832</v>
      </c>
    </row>
    <row r="92">
      <c r="A92" s="50"/>
      <c r="B92" s="50"/>
      <c r="C92" s="51" t="s">
        <v>85</v>
      </c>
      <c r="D92" s="29" t="s">
        <v>205</v>
      </c>
      <c r="E92" s="52" t="s">
        <v>214</v>
      </c>
      <c r="F92" s="53">
        <v>1.7</v>
      </c>
      <c r="G92" s="54"/>
      <c r="H92" s="56">
        <v>51617.39</v>
      </c>
      <c r="I92" s="54"/>
      <c r="J92" s="57">
        <f t="shared" si="3"/>
        <v>30363.17059</v>
      </c>
      <c r="K92" s="54"/>
      <c r="L92" s="58">
        <v>0.24</v>
      </c>
      <c r="M92" s="32"/>
      <c r="N92" s="53">
        <v>0.0</v>
      </c>
      <c r="O92" s="54"/>
      <c r="P92" s="53">
        <v>4.0</v>
      </c>
      <c r="Q92" s="54"/>
      <c r="R92" s="53">
        <v>1.0</v>
      </c>
      <c r="S92" s="54"/>
      <c r="T92" s="57">
        <v>4.0</v>
      </c>
      <c r="U92" s="54"/>
      <c r="V92" s="54"/>
      <c r="W92" s="54"/>
      <c r="X92" s="31">
        <f t="shared" si="4"/>
        <v>11471</v>
      </c>
      <c r="Y92" s="60" t="s">
        <v>254</v>
      </c>
      <c r="Z92" s="32">
        <f t="shared" si="5"/>
        <v>9755</v>
      </c>
      <c r="AA92" s="38">
        <v>0.8504</v>
      </c>
      <c r="AB92" s="32">
        <f t="shared" si="6"/>
        <v>6990</v>
      </c>
      <c r="AC92" s="38">
        <v>0.6094</v>
      </c>
      <c r="AD92" s="32">
        <f t="shared" si="7"/>
        <v>6990</v>
      </c>
      <c r="AE92" s="54"/>
      <c r="AF92" s="32">
        <f t="shared" si="8"/>
        <v>4938</v>
      </c>
      <c r="AG92" s="38">
        <v>0.4305</v>
      </c>
      <c r="AH92" s="39">
        <f t="shared" si="9"/>
        <v>9.492924768</v>
      </c>
      <c r="AI92" s="54"/>
      <c r="AJ92" s="40">
        <f>(271387*SUM($H$3:$H$200)*Sheet7!D92)/(100*H92*10)</f>
        <v>5627.694212</v>
      </c>
      <c r="AK92" s="54"/>
      <c r="AL92" s="41">
        <f>ROUND(IF( V92 = "Rural",  Sheet7!E92/100,(Sheet7!E92 + 10)/100 )*H92, 0)</f>
        <v>22293</v>
      </c>
      <c r="AM92" s="54"/>
      <c r="AN92" s="31">
        <v>0.16</v>
      </c>
      <c r="AO92" s="54"/>
      <c r="AP92" s="53">
        <v>0.788</v>
      </c>
      <c r="AQ92" s="42"/>
      <c r="AR92" s="43">
        <v>0.0395</v>
      </c>
      <c r="AS92" s="31"/>
      <c r="AT92" s="44">
        <f t="shared" si="10"/>
        <v>0.7105575326</v>
      </c>
      <c r="AU92" s="45" t="s">
        <v>90</v>
      </c>
      <c r="AV92" s="64">
        <v>1.130976</v>
      </c>
      <c r="AW92" s="59" t="s">
        <v>91</v>
      </c>
      <c r="AX92" s="54">
        <v>49.0</v>
      </c>
      <c r="AY92" s="54"/>
      <c r="AZ92" s="66">
        <v>23.0</v>
      </c>
      <c r="BA92" s="54"/>
      <c r="BB92" s="67">
        <v>6.0</v>
      </c>
      <c r="BC92" s="54"/>
      <c r="BD92" s="31">
        <v>0.19</v>
      </c>
      <c r="BE92" s="54"/>
      <c r="BF92" s="31">
        <v>0.3</v>
      </c>
      <c r="BG92" s="54"/>
      <c r="BH92" s="31">
        <v>0.11</v>
      </c>
      <c r="BI92" s="54"/>
      <c r="BJ92" s="59">
        <v>0.85</v>
      </c>
      <c r="BK92" s="31"/>
      <c r="BL92" s="31">
        <v>0.25</v>
      </c>
      <c r="BM92" s="54"/>
      <c r="BN92" s="54">
        <v>0.005186916165916868</v>
      </c>
      <c r="BO92" s="54">
        <v>0.07922965982606966</v>
      </c>
      <c r="BP92" s="54">
        <v>7.16441029884478E-5</v>
      </c>
      <c r="BQ92" s="54">
        <v>0.006884141100580317</v>
      </c>
      <c r="BR92" s="54">
        <v>0.030271338164967656</v>
      </c>
      <c r="BS92" s="54">
        <v>0.077369007435541</v>
      </c>
      <c r="BT92" s="54">
        <v>0.030127295041522156</v>
      </c>
      <c r="BU92" s="54">
        <v>0.18198320548269736</v>
      </c>
      <c r="BV92" s="54">
        <v>0.004596448944584137</v>
      </c>
    </row>
    <row r="93">
      <c r="A93" s="50"/>
      <c r="B93" s="50"/>
      <c r="C93" s="51" t="s">
        <v>85</v>
      </c>
      <c r="D93" s="29" t="s">
        <v>205</v>
      </c>
      <c r="E93" s="52" t="s">
        <v>215</v>
      </c>
      <c r="F93" s="53">
        <v>0.8</v>
      </c>
      <c r="G93" s="54"/>
      <c r="H93" s="56">
        <v>48053.0</v>
      </c>
      <c r="I93" s="54"/>
      <c r="J93" s="57">
        <f t="shared" si="3"/>
        <v>60066.25</v>
      </c>
      <c r="K93" s="54"/>
      <c r="L93" s="58">
        <v>0.06</v>
      </c>
      <c r="M93" s="32"/>
      <c r="N93" s="53">
        <v>0.0</v>
      </c>
      <c r="O93" s="54"/>
      <c r="P93" s="53">
        <v>2.0</v>
      </c>
      <c r="Q93" s="54"/>
      <c r="R93" s="53">
        <v>1.0</v>
      </c>
      <c r="S93" s="54"/>
      <c r="T93" s="57">
        <v>7.0</v>
      </c>
      <c r="U93" s="54"/>
      <c r="V93" s="54"/>
      <c r="W93" s="54"/>
      <c r="X93" s="31">
        <f t="shared" si="4"/>
        <v>10678</v>
      </c>
      <c r="Y93" s="60" t="s">
        <v>254</v>
      </c>
      <c r="Z93" s="32">
        <f t="shared" si="5"/>
        <v>9081</v>
      </c>
      <c r="AA93" s="38">
        <v>0.8504</v>
      </c>
      <c r="AB93" s="32">
        <f t="shared" si="6"/>
        <v>6507</v>
      </c>
      <c r="AC93" s="38">
        <v>0.6094</v>
      </c>
      <c r="AD93" s="32">
        <f t="shared" si="7"/>
        <v>6507</v>
      </c>
      <c r="AE93" s="54"/>
      <c r="AF93" s="32">
        <f t="shared" si="8"/>
        <v>4597</v>
      </c>
      <c r="AG93" s="38">
        <v>0.4305</v>
      </c>
      <c r="AH93" s="39">
        <f t="shared" si="9"/>
        <v>4.786381704</v>
      </c>
      <c r="AI93" s="54"/>
      <c r="AJ93" s="40">
        <f>(271387*SUM($H$3:$H$200)*Sheet7!D93)/(100*H93*10)</f>
        <v>6045.135308</v>
      </c>
      <c r="AK93" s="54"/>
      <c r="AL93" s="41">
        <f>ROUND(IF( V93 = "Rural",  Sheet7!E93/100,(Sheet7!E93 + 10)/100 )*H93, 0)</f>
        <v>20764</v>
      </c>
      <c r="AM93" s="54"/>
      <c r="AN93" s="31">
        <v>0.16</v>
      </c>
      <c r="AO93" s="54"/>
      <c r="AP93" s="53">
        <v>0.982</v>
      </c>
      <c r="AQ93" s="42"/>
      <c r="AR93" s="43">
        <v>0.0395</v>
      </c>
      <c r="AS93" s="31"/>
      <c r="AT93" s="44">
        <f t="shared" si="10"/>
        <v>0.7105575326</v>
      </c>
      <c r="AU93" s="45" t="s">
        <v>90</v>
      </c>
      <c r="AV93" s="64">
        <v>1.130976</v>
      </c>
      <c r="AW93" s="59" t="s">
        <v>91</v>
      </c>
      <c r="AX93" s="54">
        <v>23.0</v>
      </c>
      <c r="AY93" s="54"/>
      <c r="AZ93" s="66">
        <v>21.0</v>
      </c>
      <c r="BA93" s="54"/>
      <c r="BB93" s="67">
        <v>6.0</v>
      </c>
      <c r="BC93" s="54"/>
      <c r="BD93" s="31">
        <v>0.19</v>
      </c>
      <c r="BE93" s="54"/>
      <c r="BF93" s="31">
        <v>0.3</v>
      </c>
      <c r="BG93" s="54"/>
      <c r="BH93" s="31">
        <v>0.11</v>
      </c>
      <c r="BI93" s="54"/>
      <c r="BJ93" s="59">
        <v>0.8270000000000001</v>
      </c>
      <c r="BK93" s="31"/>
      <c r="BL93" s="31">
        <v>0.25</v>
      </c>
      <c r="BM93" s="54"/>
      <c r="BN93" s="54">
        <v>0.004828738580559832</v>
      </c>
      <c r="BO93" s="54">
        <v>0.07375853067390904</v>
      </c>
      <c r="BP93" s="54">
        <v>6.669678728242327E-5</v>
      </c>
      <c r="BQ93" s="54">
        <v>0.006408763254131719</v>
      </c>
      <c r="BR93" s="54">
        <v>0.02818097956601818</v>
      </c>
      <c r="BS93" s="54">
        <v>0.0720263638727191</v>
      </c>
      <c r="BT93" s="54">
        <v>0.028046883204095836</v>
      </c>
      <c r="BU93" s="54">
        <v>0.16941652751253128</v>
      </c>
      <c r="BV93" s="54">
        <v>0.004279045514197861</v>
      </c>
    </row>
    <row r="94">
      <c r="A94" s="50"/>
      <c r="B94" s="50"/>
      <c r="C94" s="51" t="s">
        <v>85</v>
      </c>
      <c r="D94" s="29" t="s">
        <v>205</v>
      </c>
      <c r="E94" s="52" t="s">
        <v>216</v>
      </c>
      <c r="F94" s="53">
        <v>0.4</v>
      </c>
      <c r="G94" s="54"/>
      <c r="H94" s="56">
        <v>55171.33</v>
      </c>
      <c r="I94" s="54"/>
      <c r="J94" s="57">
        <f t="shared" si="3"/>
        <v>137928.325</v>
      </c>
      <c r="K94" s="54"/>
      <c r="L94" s="58">
        <v>0.06</v>
      </c>
      <c r="M94" s="32"/>
      <c r="N94" s="53">
        <v>1.0</v>
      </c>
      <c r="O94" s="54"/>
      <c r="P94" s="53">
        <v>3.0</v>
      </c>
      <c r="Q94" s="54"/>
      <c r="R94" s="53">
        <v>1.0</v>
      </c>
      <c r="S94" s="54"/>
      <c r="T94" s="57">
        <v>16.0</v>
      </c>
      <c r="U94" s="54"/>
      <c r="V94" s="54"/>
      <c r="W94" s="54"/>
      <c r="X94" s="31">
        <f t="shared" si="4"/>
        <v>12260</v>
      </c>
      <c r="Y94" s="60" t="s">
        <v>254</v>
      </c>
      <c r="Z94" s="32">
        <f t="shared" si="5"/>
        <v>10426</v>
      </c>
      <c r="AA94" s="38">
        <v>0.8504</v>
      </c>
      <c r="AB94" s="32">
        <f t="shared" si="6"/>
        <v>7471</v>
      </c>
      <c r="AC94" s="38">
        <v>0.6094</v>
      </c>
      <c r="AD94" s="32">
        <f t="shared" si="7"/>
        <v>7471</v>
      </c>
      <c r="AE94" s="54"/>
      <c r="AF94" s="32">
        <f t="shared" si="8"/>
        <v>5278</v>
      </c>
      <c r="AG94" s="38">
        <v>0.4305</v>
      </c>
      <c r="AH94" s="39">
        <f t="shared" si="9"/>
        <v>2.175042726</v>
      </c>
      <c r="AI94" s="54"/>
      <c r="AJ94" s="40">
        <f>(271387*SUM($H$3:$H$200)*Sheet7!D94)/(100*H94*10)</f>
        <v>5265.178254</v>
      </c>
      <c r="AK94" s="54"/>
      <c r="AL94" s="41">
        <f>ROUND(IF( V94 = "Rural",  Sheet7!E94/100,(Sheet7!E94 + 10)/100 )*H94, 0)</f>
        <v>23828</v>
      </c>
      <c r="AM94" s="54"/>
      <c r="AN94" s="31">
        <v>0.16</v>
      </c>
      <c r="AO94" s="54"/>
      <c r="AP94" s="53">
        <v>0.941</v>
      </c>
      <c r="AQ94" s="42"/>
      <c r="AR94" s="43">
        <v>0.0395</v>
      </c>
      <c r="AS94" s="31"/>
      <c r="AT94" s="44">
        <f t="shared" si="10"/>
        <v>0.7105575326</v>
      </c>
      <c r="AU94" s="45" t="s">
        <v>90</v>
      </c>
      <c r="AV94" s="64">
        <v>1.130976</v>
      </c>
      <c r="AW94" s="59" t="s">
        <v>91</v>
      </c>
      <c r="AX94" s="54">
        <v>12.0</v>
      </c>
      <c r="AY94" s="54"/>
      <c r="AZ94" s="66">
        <v>24.0</v>
      </c>
      <c r="BA94" s="54"/>
      <c r="BB94" s="67">
        <v>7.0</v>
      </c>
      <c r="BC94" s="54"/>
      <c r="BD94" s="31">
        <v>0.19</v>
      </c>
      <c r="BE94" s="54"/>
      <c r="BF94" s="31">
        <v>0.3</v>
      </c>
      <c r="BG94" s="54"/>
      <c r="BH94" s="31">
        <v>0.11</v>
      </c>
      <c r="BI94" s="54"/>
      <c r="BJ94" s="59">
        <v>0.785</v>
      </c>
      <c r="BK94" s="31"/>
      <c r="BL94" s="31">
        <v>0.25</v>
      </c>
      <c r="BM94" s="54"/>
      <c r="BN94" s="54">
        <v>0.005544043654127694</v>
      </c>
      <c r="BO94" s="54">
        <v>0.08468474884243145</v>
      </c>
      <c r="BP94" s="54">
        <v>7.657691426338372E-5</v>
      </c>
      <c r="BQ94" s="54">
        <v>0.007358125244741742</v>
      </c>
      <c r="BR94" s="54">
        <v>0.03235556829667338</v>
      </c>
      <c r="BS94" s="54">
        <v>0.08269598755378152</v>
      </c>
      <c r="BT94" s="54">
        <v>0.032201607573400806</v>
      </c>
      <c r="BU94" s="54">
        <v>0.1945130407435112</v>
      </c>
      <c r="BV94" s="54">
        <v>0.004912921818592594</v>
      </c>
    </row>
    <row r="95">
      <c r="A95" s="50"/>
      <c r="B95" s="50"/>
      <c r="C95" s="51" t="s">
        <v>85</v>
      </c>
      <c r="D95" s="29" t="s">
        <v>205</v>
      </c>
      <c r="E95" s="52" t="s">
        <v>217</v>
      </c>
      <c r="F95" s="53">
        <v>3.1</v>
      </c>
      <c r="G95" s="54"/>
      <c r="H95" s="56">
        <v>33538.0</v>
      </c>
      <c r="I95" s="54"/>
      <c r="J95" s="57">
        <f t="shared" si="3"/>
        <v>10818.70968</v>
      </c>
      <c r="K95" s="54"/>
      <c r="L95" s="58">
        <v>0.12</v>
      </c>
      <c r="M95" s="32"/>
      <c r="N95" s="53">
        <v>2.0</v>
      </c>
      <c r="O95" s="54"/>
      <c r="P95" s="53">
        <v>7.0</v>
      </c>
      <c r="Q95" s="54"/>
      <c r="R95" s="53">
        <v>1.0</v>
      </c>
      <c r="S95" s="54"/>
      <c r="T95" s="57">
        <v>1.0</v>
      </c>
      <c r="U95" s="54"/>
      <c r="V95" s="54"/>
      <c r="W95" s="54"/>
      <c r="X95" s="31">
        <f t="shared" si="4"/>
        <v>7453</v>
      </c>
      <c r="Y95" s="60" t="s">
        <v>254</v>
      </c>
      <c r="Z95" s="32">
        <f t="shared" si="5"/>
        <v>6338</v>
      </c>
      <c r="AA95" s="38">
        <v>0.8504</v>
      </c>
      <c r="AB95" s="32">
        <f t="shared" si="6"/>
        <v>4542</v>
      </c>
      <c r="AC95" s="38">
        <v>0.6094</v>
      </c>
      <c r="AD95" s="32">
        <f t="shared" si="7"/>
        <v>4542</v>
      </c>
      <c r="AE95" s="54"/>
      <c r="AF95" s="32">
        <f t="shared" si="8"/>
        <v>3209</v>
      </c>
      <c r="AG95" s="38">
        <v>0.4305</v>
      </c>
      <c r="AH95" s="39">
        <f t="shared" si="9"/>
        <v>26.83523168</v>
      </c>
      <c r="AI95" s="54"/>
      <c r="AJ95" s="40">
        <f>(271387*SUM($H$3:$H$200)*Sheet7!D95)/(100*H95*10)</f>
        <v>8661.425456</v>
      </c>
      <c r="AK95" s="54"/>
      <c r="AL95" s="41">
        <f>ROUND(IF( V95 = "Rural",  Sheet7!E95/100,(Sheet7!E95 + 10)/100 )*H95, 0)</f>
        <v>14492</v>
      </c>
      <c r="AM95" s="54"/>
      <c r="AN95" s="31">
        <v>0.16</v>
      </c>
      <c r="AO95" s="54"/>
      <c r="AP95" s="53">
        <v>1.067</v>
      </c>
      <c r="AQ95" s="42"/>
      <c r="AR95" s="43">
        <v>0.0395</v>
      </c>
      <c r="AS95" s="31"/>
      <c r="AT95" s="44">
        <f t="shared" si="10"/>
        <v>0.7105575326</v>
      </c>
      <c r="AU95" s="45" t="s">
        <v>90</v>
      </c>
      <c r="AV95" s="64">
        <v>1.130976</v>
      </c>
      <c r="AW95" s="59" t="s">
        <v>91</v>
      </c>
      <c r="AX95" s="54">
        <v>90.0</v>
      </c>
      <c r="AY95" s="54"/>
      <c r="AZ95" s="66">
        <v>15.0</v>
      </c>
      <c r="BA95" s="54"/>
      <c r="BB95" s="67">
        <v>4.0</v>
      </c>
      <c r="BC95" s="54"/>
      <c r="BD95" s="31">
        <v>0.19</v>
      </c>
      <c r="BE95" s="54"/>
      <c r="BF95" s="31">
        <v>0.3</v>
      </c>
      <c r="BG95" s="54"/>
      <c r="BH95" s="31">
        <v>0.11</v>
      </c>
      <c r="BI95" s="54"/>
      <c r="BJ95" s="59">
        <v>0.871</v>
      </c>
      <c r="BK95" s="31"/>
      <c r="BL95" s="31">
        <v>0.25</v>
      </c>
      <c r="BM95" s="54"/>
      <c r="BN95" s="54">
        <v>0.003370158668861791</v>
      </c>
      <c r="BO95" s="54">
        <v>0.05147885879636155</v>
      </c>
      <c r="BP95" s="54">
        <v>4.6550201899525764E-5</v>
      </c>
      <c r="BQ95" s="54">
        <v>0.004472917445676016</v>
      </c>
      <c r="BR95" s="54">
        <v>0.019668567887231134</v>
      </c>
      <c r="BS95" s="54">
        <v>0.05026991429386829</v>
      </c>
      <c r="BT95" s="54">
        <v>0.019574976981644565</v>
      </c>
      <c r="BU95" s="54">
        <v>0.11824218050309604</v>
      </c>
      <c r="BV95" s="54">
        <v>0.0029865071578292278</v>
      </c>
    </row>
    <row r="96">
      <c r="A96" s="50"/>
      <c r="B96" s="50"/>
      <c r="C96" s="51" t="s">
        <v>85</v>
      </c>
      <c r="D96" s="29" t="s">
        <v>325</v>
      </c>
      <c r="E96" s="52" t="s">
        <v>218</v>
      </c>
      <c r="F96" s="53">
        <v>1.9</v>
      </c>
      <c r="G96" s="54"/>
      <c r="H96" s="56">
        <v>45906.97</v>
      </c>
      <c r="I96" s="54"/>
      <c r="J96" s="57">
        <f t="shared" si="3"/>
        <v>24161.56316</v>
      </c>
      <c r="K96" s="54"/>
      <c r="L96" s="58">
        <v>0.2</v>
      </c>
      <c r="M96" s="32"/>
      <c r="N96" s="53">
        <v>0.0</v>
      </c>
      <c r="O96" s="54"/>
      <c r="P96" s="53">
        <v>6.0</v>
      </c>
      <c r="Q96" s="54"/>
      <c r="R96" s="53">
        <v>1.0</v>
      </c>
      <c r="S96" s="54"/>
      <c r="T96" s="57">
        <v>3.0</v>
      </c>
      <c r="U96" s="54"/>
      <c r="V96" s="54"/>
      <c r="W96" s="54"/>
      <c r="X96" s="31">
        <f t="shared" si="4"/>
        <v>10202</v>
      </c>
      <c r="Y96" s="60" t="s">
        <v>254</v>
      </c>
      <c r="Z96" s="32">
        <f t="shared" si="5"/>
        <v>8676</v>
      </c>
      <c r="AA96" s="38">
        <v>0.8504</v>
      </c>
      <c r="AB96" s="32">
        <f t="shared" si="6"/>
        <v>6217</v>
      </c>
      <c r="AC96" s="38">
        <v>0.6094</v>
      </c>
      <c r="AD96" s="32">
        <f t="shared" si="7"/>
        <v>6217</v>
      </c>
      <c r="AE96" s="54"/>
      <c r="AF96" s="32">
        <f t="shared" si="8"/>
        <v>4392</v>
      </c>
      <c r="AG96" s="38">
        <v>0.4305</v>
      </c>
      <c r="AH96" s="39">
        <f t="shared" si="9"/>
        <v>11.98075151</v>
      </c>
      <c r="AI96" s="54"/>
      <c r="AJ96" s="40">
        <f>(271387*SUM($H$3:$H$200)*Sheet7!D96)/(100*H96*10)</f>
        <v>6327.72947</v>
      </c>
      <c r="AK96" s="54"/>
      <c r="AL96" s="41">
        <f>ROUND(IF( V96 = "Rural",  Sheet7!E96/100,(Sheet7!E96 + 10)/100 )*H96, 0)</f>
        <v>19826</v>
      </c>
      <c r="AM96" s="54"/>
      <c r="AN96" s="31">
        <v>0.16</v>
      </c>
      <c r="AO96" s="54"/>
      <c r="AP96" s="53">
        <v>0.803</v>
      </c>
      <c r="AQ96" s="42"/>
      <c r="AR96" s="43">
        <v>0.0395</v>
      </c>
      <c r="AS96" s="31"/>
      <c r="AT96" s="44">
        <f t="shared" si="10"/>
        <v>0.7105575326</v>
      </c>
      <c r="AU96" s="45" t="s">
        <v>90</v>
      </c>
      <c r="AV96" s="64">
        <v>1.130976</v>
      </c>
      <c r="AW96" s="59" t="s">
        <v>91</v>
      </c>
      <c r="AX96" s="54">
        <v>55.0</v>
      </c>
      <c r="AY96" s="54"/>
      <c r="AZ96" s="66">
        <v>20.0</v>
      </c>
      <c r="BA96" s="54"/>
      <c r="BB96" s="67">
        <v>6.0</v>
      </c>
      <c r="BC96" s="54"/>
      <c r="BD96" s="31">
        <v>0.19</v>
      </c>
      <c r="BE96" s="54"/>
      <c r="BF96" s="31">
        <v>0.3</v>
      </c>
      <c r="BG96" s="54"/>
      <c r="BH96" s="31">
        <v>0.11</v>
      </c>
      <c r="BI96" s="54"/>
      <c r="BJ96" s="59">
        <v>0.815</v>
      </c>
      <c r="BK96" s="31"/>
      <c r="BL96" s="31">
        <v>0.25</v>
      </c>
      <c r="BM96" s="54"/>
      <c r="BN96" s="54">
        <v>0.004613088821834283</v>
      </c>
      <c r="BO96" s="54">
        <v>0.07046450075731427</v>
      </c>
      <c r="BP96" s="54">
        <v>6.37181323303558E-5</v>
      </c>
      <c r="BQ96" s="54">
        <v>0.006122550151801702</v>
      </c>
      <c r="BR96" s="54">
        <v>0.026922426976626005</v>
      </c>
      <c r="BS96" s="54">
        <v>0.06880969191338729</v>
      </c>
      <c r="BT96" s="54">
        <v>0.02679431931084285</v>
      </c>
      <c r="BU96" s="54">
        <v>0.1618504452588173</v>
      </c>
      <c r="BV96" s="54">
        <v>0.004087944853576588</v>
      </c>
    </row>
    <row r="97">
      <c r="A97" s="50"/>
      <c r="B97" s="50"/>
      <c r="C97" s="51" t="s">
        <v>85</v>
      </c>
      <c r="D97" s="29" t="s">
        <v>325</v>
      </c>
      <c r="E97" s="52" t="s">
        <v>219</v>
      </c>
      <c r="F97" s="53">
        <v>1.3</v>
      </c>
      <c r="G97" s="54"/>
      <c r="H97" s="56">
        <v>55409.0</v>
      </c>
      <c r="I97" s="54"/>
      <c r="J97" s="57">
        <f t="shared" si="3"/>
        <v>42622.30769</v>
      </c>
      <c r="K97" s="54"/>
      <c r="L97" s="58">
        <v>0.43</v>
      </c>
      <c r="M97" s="32"/>
      <c r="N97" s="53">
        <v>0.0</v>
      </c>
      <c r="O97" s="54"/>
      <c r="P97" s="53">
        <v>3.0</v>
      </c>
      <c r="Q97" s="54"/>
      <c r="R97" s="53">
        <v>1.0</v>
      </c>
      <c r="S97" s="54"/>
      <c r="T97" s="57">
        <v>5.0</v>
      </c>
      <c r="U97" s="54"/>
      <c r="V97" s="54"/>
      <c r="W97" s="54"/>
      <c r="X97" s="31">
        <f t="shared" si="4"/>
        <v>12313</v>
      </c>
      <c r="Y97" s="60" t="s">
        <v>254</v>
      </c>
      <c r="Z97" s="32">
        <f t="shared" si="5"/>
        <v>10471</v>
      </c>
      <c r="AA97" s="38">
        <v>0.8504</v>
      </c>
      <c r="AB97" s="32">
        <f t="shared" si="6"/>
        <v>7504</v>
      </c>
      <c r="AC97" s="38">
        <v>0.6094</v>
      </c>
      <c r="AD97" s="32">
        <f t="shared" si="7"/>
        <v>7504</v>
      </c>
      <c r="AE97" s="54"/>
      <c r="AF97" s="32">
        <f t="shared" si="8"/>
        <v>5301</v>
      </c>
      <c r="AG97" s="38">
        <v>0.4305</v>
      </c>
      <c r="AH97" s="39">
        <f t="shared" si="9"/>
        <v>6.858091646</v>
      </c>
      <c r="AI97" s="54"/>
      <c r="AJ97" s="40">
        <f>(271387*SUM($H$3:$H$200)*Sheet7!D97)/(100*H97*10)</f>
        <v>5242.593928</v>
      </c>
      <c r="AK97" s="54"/>
      <c r="AL97" s="41">
        <f>ROUND(IF( V97 = "Rural",  Sheet7!E97/100,(Sheet7!E97 + 10)/100 )*H97, 0)</f>
        <v>23943</v>
      </c>
      <c r="AM97" s="54"/>
      <c r="AN97" s="31">
        <v>0.16</v>
      </c>
      <c r="AO97" s="54"/>
      <c r="AP97" s="53">
        <v>0.952</v>
      </c>
      <c r="AQ97" s="42"/>
      <c r="AR97" s="43">
        <v>0.0395</v>
      </c>
      <c r="AS97" s="31"/>
      <c r="AT97" s="44">
        <f t="shared" si="10"/>
        <v>0.7105575326</v>
      </c>
      <c r="AU97" s="45" t="s">
        <v>90</v>
      </c>
      <c r="AV97" s="64">
        <v>1.130976</v>
      </c>
      <c r="AW97" s="59" t="s">
        <v>91</v>
      </c>
      <c r="AX97" s="54">
        <v>38.0</v>
      </c>
      <c r="AY97" s="54"/>
      <c r="AZ97" s="66">
        <v>24.0</v>
      </c>
      <c r="BA97" s="54"/>
      <c r="BB97" s="67">
        <v>7.0</v>
      </c>
      <c r="BC97" s="54"/>
      <c r="BD97" s="31">
        <v>0.19</v>
      </c>
      <c r="BE97" s="54"/>
      <c r="BF97" s="31">
        <v>0.3</v>
      </c>
      <c r="BG97" s="54"/>
      <c r="BH97" s="31">
        <v>0.11</v>
      </c>
      <c r="BI97" s="54"/>
      <c r="BJ97" s="59">
        <v>0.74</v>
      </c>
      <c r="BK97" s="31"/>
      <c r="BL97" s="31">
        <v>0.25</v>
      </c>
      <c r="BM97" s="54"/>
      <c r="BN97" s="54">
        <v>0.0055679265812798315</v>
      </c>
      <c r="BO97" s="54">
        <v>0.08504955832332271</v>
      </c>
      <c r="BP97" s="54">
        <v>7.690679638174081E-5</v>
      </c>
      <c r="BQ97" s="54">
        <v>0.007389822969391805</v>
      </c>
      <c r="BR97" s="54">
        <v>0.03249495134067594</v>
      </c>
      <c r="BS97" s="54">
        <v>0.08305222974264857</v>
      </c>
      <c r="BT97" s="54">
        <v>0.032340327377182405</v>
      </c>
      <c r="BU97" s="54">
        <v>0.19535097440205287</v>
      </c>
      <c r="BV97" s="54">
        <v>0.004934085965417129</v>
      </c>
    </row>
    <row r="98">
      <c r="A98" s="50"/>
      <c r="B98" s="50"/>
      <c r="C98" s="51" t="s">
        <v>85</v>
      </c>
      <c r="D98" s="29" t="s">
        <v>325</v>
      </c>
      <c r="E98" s="52" t="s">
        <v>220</v>
      </c>
      <c r="F98" s="53">
        <v>0.8</v>
      </c>
      <c r="G98" s="54"/>
      <c r="H98" s="56">
        <v>56059.81</v>
      </c>
      <c r="I98" s="54"/>
      <c r="J98" s="57">
        <f t="shared" si="3"/>
        <v>70074.7625</v>
      </c>
      <c r="K98" s="54"/>
      <c r="L98" s="58">
        <v>0.17</v>
      </c>
      <c r="M98" s="32"/>
      <c r="N98" s="53">
        <v>0.0</v>
      </c>
      <c r="O98" s="54"/>
      <c r="P98" s="53">
        <v>3.0</v>
      </c>
      <c r="Q98" s="54"/>
      <c r="R98" s="53">
        <v>1.0</v>
      </c>
      <c r="S98" s="54"/>
      <c r="T98" s="57">
        <v>8.0</v>
      </c>
      <c r="U98" s="54"/>
      <c r="V98" s="54"/>
      <c r="W98" s="54"/>
      <c r="X98" s="31">
        <f t="shared" si="4"/>
        <v>12458</v>
      </c>
      <c r="Y98" s="60" t="s">
        <v>254</v>
      </c>
      <c r="Z98" s="32">
        <f t="shared" si="5"/>
        <v>10594</v>
      </c>
      <c r="AA98" s="38">
        <v>0.8504</v>
      </c>
      <c r="AB98" s="32">
        <f t="shared" si="6"/>
        <v>7592</v>
      </c>
      <c r="AC98" s="38">
        <v>0.6094</v>
      </c>
      <c r="AD98" s="32">
        <f t="shared" si="7"/>
        <v>7592</v>
      </c>
      <c r="AE98" s="54"/>
      <c r="AF98" s="32">
        <f t="shared" si="8"/>
        <v>5363</v>
      </c>
      <c r="AG98" s="38">
        <v>0.4305</v>
      </c>
      <c r="AH98" s="39">
        <f t="shared" si="9"/>
        <v>4.102760962</v>
      </c>
      <c r="AI98" s="54"/>
      <c r="AJ98" s="40">
        <f>(271387*SUM($H$3:$H$200)*Sheet7!D98)/(100*H98*10)</f>
        <v>5181.731564</v>
      </c>
      <c r="AK98" s="54"/>
      <c r="AL98" s="41">
        <f>ROUND(IF( V98 = "Rural",  Sheet7!E98/100,(Sheet7!E98 + 10)/100 )*H98, 0)</f>
        <v>24211</v>
      </c>
      <c r="AM98" s="54"/>
      <c r="AN98" s="31">
        <v>0.16</v>
      </c>
      <c r="AO98" s="54"/>
      <c r="AP98" s="53">
        <v>0.956</v>
      </c>
      <c r="AQ98" s="42"/>
      <c r="AR98" s="43">
        <v>0.0395</v>
      </c>
      <c r="AS98" s="31"/>
      <c r="AT98" s="44">
        <f t="shared" si="10"/>
        <v>0.7105575326</v>
      </c>
      <c r="AU98" s="45" t="s">
        <v>90</v>
      </c>
      <c r="AV98" s="64">
        <v>1.130976</v>
      </c>
      <c r="AW98" s="59" t="s">
        <v>91</v>
      </c>
      <c r="AX98" s="54">
        <v>23.0</v>
      </c>
      <c r="AY98" s="54"/>
      <c r="AZ98" s="66">
        <v>25.0</v>
      </c>
      <c r="BA98" s="54"/>
      <c r="BB98" s="67">
        <v>7.0</v>
      </c>
      <c r="BC98" s="54"/>
      <c r="BD98" s="31">
        <v>0.19</v>
      </c>
      <c r="BE98" s="54"/>
      <c r="BF98" s="31">
        <v>0.3</v>
      </c>
      <c r="BG98" s="54"/>
      <c r="BH98" s="31">
        <v>0.11</v>
      </c>
      <c r="BI98" s="54"/>
      <c r="BJ98" s="59">
        <v>0.758</v>
      </c>
      <c r="BK98" s="31"/>
      <c r="BL98" s="31">
        <v>0.25</v>
      </c>
      <c r="BM98" s="54"/>
      <c r="BN98" s="54">
        <v>0.0056333250237415745</v>
      </c>
      <c r="BO98" s="54">
        <v>0.08604851342181577</v>
      </c>
      <c r="BP98" s="54">
        <v>7.78101101421985E-5</v>
      </c>
      <c r="BQ98" s="54">
        <v>0.007476620613938898</v>
      </c>
      <c r="BR98" s="54">
        <v>0.03287662289731882</v>
      </c>
      <c r="BS98" s="54">
        <v>0.08402772508887055</v>
      </c>
      <c r="BT98" s="54">
        <v>0.03272018278804245</v>
      </c>
      <c r="BU98" s="54">
        <v>0.19764548193062403</v>
      </c>
      <c r="BV98" s="54">
        <v>0.0049920395918524214</v>
      </c>
    </row>
    <row r="99">
      <c r="A99" s="50"/>
      <c r="B99" s="50"/>
      <c r="C99" s="51" t="s">
        <v>85</v>
      </c>
      <c r="D99" s="29" t="s">
        <v>325</v>
      </c>
      <c r="E99" s="52" t="s">
        <v>221</v>
      </c>
      <c r="F99" s="53">
        <v>0.4</v>
      </c>
      <c r="G99" s="54"/>
      <c r="H99" s="56">
        <v>52510.0</v>
      </c>
      <c r="I99" s="54"/>
      <c r="J99" s="57">
        <f t="shared" si="3"/>
        <v>131275</v>
      </c>
      <c r="K99" s="54"/>
      <c r="L99" s="58">
        <v>0.31</v>
      </c>
      <c r="M99" s="32"/>
      <c r="N99" s="53">
        <v>0.0</v>
      </c>
      <c r="O99" s="54"/>
      <c r="P99" s="53">
        <v>3.0</v>
      </c>
      <c r="Q99" s="54"/>
      <c r="R99" s="53">
        <v>1.0</v>
      </c>
      <c r="S99" s="54"/>
      <c r="T99" s="57">
        <v>16.0</v>
      </c>
      <c r="U99" s="54"/>
      <c r="V99" s="54"/>
      <c r="W99" s="54"/>
      <c r="X99" s="31">
        <f t="shared" si="4"/>
        <v>11669</v>
      </c>
      <c r="Y99" s="60" t="s">
        <v>254</v>
      </c>
      <c r="Z99" s="32">
        <f t="shared" si="5"/>
        <v>9923</v>
      </c>
      <c r="AA99" s="38">
        <v>0.8504</v>
      </c>
      <c r="AB99" s="32">
        <f t="shared" si="6"/>
        <v>7111</v>
      </c>
      <c r="AC99" s="38">
        <v>0.6094</v>
      </c>
      <c r="AD99" s="32">
        <f t="shared" si="7"/>
        <v>7111</v>
      </c>
      <c r="AE99" s="54"/>
      <c r="AF99" s="32">
        <f t="shared" si="8"/>
        <v>5024</v>
      </c>
      <c r="AG99" s="38">
        <v>0.4305</v>
      </c>
      <c r="AH99" s="39">
        <f t="shared" si="9"/>
        <v>2.285278994</v>
      </c>
      <c r="AI99" s="54"/>
      <c r="AJ99" s="40">
        <f>(271387*SUM($H$3:$H$200)*Sheet7!D99)/(100*H99*10)</f>
        <v>5532.029841</v>
      </c>
      <c r="AK99" s="54"/>
      <c r="AL99" s="41">
        <f>ROUND(IF( V99 = "Rural",  Sheet7!E99/100,(Sheet7!E99 + 10)/100 )*H99, 0)</f>
        <v>22690</v>
      </c>
      <c r="AM99" s="54"/>
      <c r="AN99" s="31">
        <v>0.16</v>
      </c>
      <c r="AO99" s="54"/>
      <c r="AP99" s="53">
        <v>0.967</v>
      </c>
      <c r="AQ99" s="42"/>
      <c r="AR99" s="43">
        <v>0.0395</v>
      </c>
      <c r="AS99" s="31"/>
      <c r="AT99" s="44">
        <f t="shared" si="10"/>
        <v>0.7105575326</v>
      </c>
      <c r="AU99" s="45" t="s">
        <v>90</v>
      </c>
      <c r="AV99" s="64">
        <v>1.130976</v>
      </c>
      <c r="AW99" s="59" t="s">
        <v>91</v>
      </c>
      <c r="AX99" s="54">
        <v>12.0</v>
      </c>
      <c r="AY99" s="54"/>
      <c r="AZ99" s="66">
        <v>23.0</v>
      </c>
      <c r="BA99" s="54"/>
      <c r="BB99" s="67">
        <v>6.0</v>
      </c>
      <c r="BC99" s="54"/>
      <c r="BD99" s="31">
        <v>0.19</v>
      </c>
      <c r="BE99" s="54"/>
      <c r="BF99" s="31">
        <v>0.3</v>
      </c>
      <c r="BG99" s="54"/>
      <c r="BH99" s="31">
        <v>0.11</v>
      </c>
      <c r="BI99" s="54"/>
      <c r="BJ99" s="59">
        <v>0.797</v>
      </c>
      <c r="BK99" s="31"/>
      <c r="BL99" s="31">
        <v>0.25</v>
      </c>
      <c r="BM99" s="54"/>
      <c r="BN99" s="54">
        <v>0.005276612550000974</v>
      </c>
      <c r="BO99" s="54">
        <v>0.0805997637127123</v>
      </c>
      <c r="BP99" s="54">
        <v>7.288303124050623E-5</v>
      </c>
      <c r="BQ99" s="54">
        <v>0.00700318728226035</v>
      </c>
      <c r="BR99" s="54">
        <v>0.03079481482970084</v>
      </c>
      <c r="BS99" s="54">
        <v>0.07870693540375169</v>
      </c>
      <c r="BT99" s="54">
        <v>0.030648280795102747</v>
      </c>
      <c r="BU99" s="54">
        <v>0.18513020747264516</v>
      </c>
      <c r="BV99" s="54">
        <v>0.0046759344879722334</v>
      </c>
    </row>
    <row r="100">
      <c r="A100" s="50"/>
      <c r="B100" s="50"/>
      <c r="C100" s="51" t="s">
        <v>85</v>
      </c>
      <c r="D100" s="29" t="s">
        <v>325</v>
      </c>
      <c r="E100" s="52" t="s">
        <v>222</v>
      </c>
      <c r="F100" s="53">
        <v>0.6</v>
      </c>
      <c r="G100" s="54"/>
      <c r="H100" s="56">
        <v>48415.02</v>
      </c>
      <c r="I100" s="54"/>
      <c r="J100" s="57">
        <f t="shared" si="3"/>
        <v>80691.7</v>
      </c>
      <c r="K100" s="54"/>
      <c r="L100" s="58">
        <v>0.06</v>
      </c>
      <c r="M100" s="32"/>
      <c r="N100" s="53">
        <v>0.0</v>
      </c>
      <c r="O100" s="54"/>
      <c r="P100" s="53">
        <v>4.0</v>
      </c>
      <c r="Q100" s="54"/>
      <c r="R100" s="53">
        <v>1.0</v>
      </c>
      <c r="S100" s="54"/>
      <c r="T100" s="57">
        <v>10.0</v>
      </c>
      <c r="U100" s="54"/>
      <c r="V100" s="54"/>
      <c r="W100" s="54"/>
      <c r="X100" s="31">
        <f t="shared" si="4"/>
        <v>10759</v>
      </c>
      <c r="Y100" s="60" t="s">
        <v>254</v>
      </c>
      <c r="Z100" s="32">
        <f t="shared" si="5"/>
        <v>9149</v>
      </c>
      <c r="AA100" s="38">
        <v>0.8504</v>
      </c>
      <c r="AB100" s="32">
        <f t="shared" si="6"/>
        <v>6557</v>
      </c>
      <c r="AC100" s="38">
        <v>0.6094</v>
      </c>
      <c r="AD100" s="32">
        <f t="shared" si="7"/>
        <v>6557</v>
      </c>
      <c r="AE100" s="54"/>
      <c r="AF100" s="32">
        <f t="shared" si="8"/>
        <v>4632</v>
      </c>
      <c r="AG100" s="38">
        <v>0.4305</v>
      </c>
      <c r="AH100" s="39">
        <f t="shared" si="9"/>
        <v>3.511307028</v>
      </c>
      <c r="AI100" s="54"/>
      <c r="AJ100" s="40">
        <f>(271387*SUM($H$3:$H$200)*Sheet7!D100)/(100*H100*10)</f>
        <v>5999.933222</v>
      </c>
      <c r="AK100" s="54"/>
      <c r="AL100" s="41">
        <f>ROUND(IF( V100 = "Rural",  Sheet7!E100/100,(Sheet7!E100 + 10)/100 )*H100, 0)</f>
        <v>20910</v>
      </c>
      <c r="AM100" s="54"/>
      <c r="AN100" s="31">
        <v>0.16</v>
      </c>
      <c r="AO100" s="54"/>
      <c r="AP100" s="53">
        <v>0.955</v>
      </c>
      <c r="AQ100" s="42"/>
      <c r="AR100" s="43">
        <v>0.0395</v>
      </c>
      <c r="AS100" s="31"/>
      <c r="AT100" s="44">
        <f t="shared" si="10"/>
        <v>0.7105575326</v>
      </c>
      <c r="AU100" s="45" t="s">
        <v>90</v>
      </c>
      <c r="AV100" s="64">
        <v>1.130976</v>
      </c>
      <c r="AW100" s="59" t="s">
        <v>91</v>
      </c>
      <c r="AX100" s="54">
        <v>17.0</v>
      </c>
      <c r="AY100" s="54"/>
      <c r="AZ100" s="66">
        <v>21.0</v>
      </c>
      <c r="BA100" s="54"/>
      <c r="BB100" s="67">
        <v>6.0</v>
      </c>
      <c r="BC100" s="54"/>
      <c r="BD100" s="31">
        <v>0.19</v>
      </c>
      <c r="BE100" s="54"/>
      <c r="BF100" s="31">
        <v>0.3</v>
      </c>
      <c r="BG100" s="54"/>
      <c r="BH100" s="31">
        <v>0.11</v>
      </c>
      <c r="BI100" s="54"/>
      <c r="BJ100" s="59">
        <v>0.825</v>
      </c>
      <c r="BK100" s="31"/>
      <c r="BL100" s="31">
        <v>0.25</v>
      </c>
      <c r="BM100" s="54"/>
      <c r="BN100" s="54">
        <v>0.004865117161313047</v>
      </c>
      <c r="BO100" s="54">
        <v>0.07431421009610055</v>
      </c>
      <c r="BP100" s="54">
        <v>6.719926519081572E-5</v>
      </c>
      <c r="BQ100" s="54">
        <v>0.006457045369155978</v>
      </c>
      <c r="BR100" s="54">
        <v>0.028393288437940634</v>
      </c>
      <c r="BS100" s="54">
        <v>0.0725689935576337</v>
      </c>
      <c r="BT100" s="54">
        <v>0.02825818182556685</v>
      </c>
      <c r="BU100" s="54">
        <v>0.1706928717842747</v>
      </c>
      <c r="BV100" s="54">
        <v>0.004311282836676165</v>
      </c>
    </row>
    <row r="101">
      <c r="A101" s="50"/>
      <c r="B101" s="50"/>
      <c r="C101" s="51" t="s">
        <v>85</v>
      </c>
      <c r="D101" s="29" t="s">
        <v>325</v>
      </c>
      <c r="E101" s="52" t="s">
        <v>223</v>
      </c>
      <c r="F101" s="53">
        <v>0.9</v>
      </c>
      <c r="G101" s="54"/>
      <c r="H101" s="56">
        <v>48633.0</v>
      </c>
      <c r="I101" s="54"/>
      <c r="J101" s="57">
        <f t="shared" si="3"/>
        <v>54036.66667</v>
      </c>
      <c r="K101" s="54"/>
      <c r="L101" s="58">
        <v>0.07</v>
      </c>
      <c r="M101" s="32"/>
      <c r="N101" s="53">
        <v>0.0</v>
      </c>
      <c r="O101" s="54"/>
      <c r="P101" s="53">
        <v>1.0</v>
      </c>
      <c r="Q101" s="54"/>
      <c r="R101" s="53">
        <v>1.0</v>
      </c>
      <c r="S101" s="54"/>
      <c r="T101" s="57">
        <v>6.0</v>
      </c>
      <c r="U101" s="54"/>
      <c r="V101" s="54"/>
      <c r="W101" s="54"/>
      <c r="X101" s="31">
        <f t="shared" si="4"/>
        <v>10807</v>
      </c>
      <c r="Y101" s="60" t="s">
        <v>254</v>
      </c>
      <c r="Z101" s="32">
        <f t="shared" si="5"/>
        <v>9190</v>
      </c>
      <c r="AA101" s="38">
        <v>0.8504</v>
      </c>
      <c r="AB101" s="32">
        <f t="shared" si="6"/>
        <v>6586</v>
      </c>
      <c r="AC101" s="38">
        <v>0.6094</v>
      </c>
      <c r="AD101" s="32">
        <f t="shared" si="7"/>
        <v>6586</v>
      </c>
      <c r="AE101" s="54"/>
      <c r="AF101" s="32">
        <f t="shared" si="8"/>
        <v>4652</v>
      </c>
      <c r="AG101" s="38">
        <v>0.4305</v>
      </c>
      <c r="AH101" s="39">
        <f t="shared" si="9"/>
        <v>5.346164127</v>
      </c>
      <c r="AI101" s="54"/>
      <c r="AJ101" s="40">
        <f>(271387*SUM($H$3:$H$200)*Sheet7!D101)/(100*H101*10)</f>
        <v>5973.040671</v>
      </c>
      <c r="AK101" s="54"/>
      <c r="AL101" s="41">
        <f>ROUND(IF( V101 = "Rural",  Sheet7!E101/100,(Sheet7!E101 + 10)/100 )*H101, 0)</f>
        <v>21015</v>
      </c>
      <c r="AM101" s="54"/>
      <c r="AN101" s="31">
        <v>0.16</v>
      </c>
      <c r="AO101" s="54"/>
      <c r="AP101" s="53">
        <v>0.95</v>
      </c>
      <c r="AQ101" s="42"/>
      <c r="AR101" s="43">
        <v>0.0395</v>
      </c>
      <c r="AS101" s="31"/>
      <c r="AT101" s="44">
        <f t="shared" si="10"/>
        <v>0.7105575326</v>
      </c>
      <c r="AU101" s="45" t="s">
        <v>90</v>
      </c>
      <c r="AV101" s="64">
        <v>1.130976</v>
      </c>
      <c r="AW101" s="59" t="s">
        <v>91</v>
      </c>
      <c r="AX101" s="54">
        <v>26.0</v>
      </c>
      <c r="AY101" s="54"/>
      <c r="AZ101" s="66">
        <v>21.0</v>
      </c>
      <c r="BA101" s="54"/>
      <c r="BB101" s="67">
        <v>6.0</v>
      </c>
      <c r="BC101" s="54"/>
      <c r="BD101" s="31">
        <v>0.19</v>
      </c>
      <c r="BE101" s="54"/>
      <c r="BF101" s="31">
        <v>0.3</v>
      </c>
      <c r="BG101" s="54"/>
      <c r="BH101" s="31">
        <v>0.11</v>
      </c>
      <c r="BI101" s="54"/>
      <c r="BJ101" s="59">
        <v>0.831</v>
      </c>
      <c r="BK101" s="31"/>
      <c r="BL101" s="31">
        <v>0.25</v>
      </c>
      <c r="BM101" s="54"/>
      <c r="BN101" s="54">
        <v>0.004887021484368641</v>
      </c>
      <c r="BO101" s="54">
        <v>0.07464879658427608</v>
      </c>
      <c r="BP101" s="54">
        <v>6.750181790743742E-5</v>
      </c>
      <c r="BQ101" s="54">
        <v>0.006486117065285994</v>
      </c>
      <c r="BR101" s="54">
        <v>0.028521124159452307</v>
      </c>
      <c r="BS101" s="54">
        <v>0.07289572251934213</v>
      </c>
      <c r="BT101" s="54">
        <v>0.028385409253632296</v>
      </c>
      <c r="BU101" s="54">
        <v>0.17146138602203678</v>
      </c>
      <c r="BV101" s="54">
        <v>0.004330693619378281</v>
      </c>
    </row>
    <row r="102">
      <c r="A102" s="50"/>
      <c r="B102" s="50"/>
      <c r="C102" s="51" t="s">
        <v>85</v>
      </c>
      <c r="D102" s="29" t="s">
        <v>325</v>
      </c>
      <c r="E102" s="52" t="s">
        <v>224</v>
      </c>
      <c r="F102" s="53">
        <v>0.8</v>
      </c>
      <c r="G102" s="54"/>
      <c r="H102" s="56">
        <v>44619.84</v>
      </c>
      <c r="I102" s="54"/>
      <c r="J102" s="57">
        <f t="shared" si="3"/>
        <v>55774.8</v>
      </c>
      <c r="K102" s="54"/>
      <c r="L102" s="58">
        <v>0.06</v>
      </c>
      <c r="M102" s="32"/>
      <c r="N102" s="53">
        <v>0.0</v>
      </c>
      <c r="O102" s="54"/>
      <c r="P102" s="53">
        <v>1.0</v>
      </c>
      <c r="Q102" s="54"/>
      <c r="R102" s="53">
        <v>1.0</v>
      </c>
      <c r="S102" s="54"/>
      <c r="T102" s="57">
        <v>7.0</v>
      </c>
      <c r="U102" s="54"/>
      <c r="V102" s="54"/>
      <c r="W102" s="54"/>
      <c r="X102" s="31">
        <f t="shared" si="4"/>
        <v>9916</v>
      </c>
      <c r="Y102" s="60" t="s">
        <v>254</v>
      </c>
      <c r="Z102" s="32">
        <f t="shared" si="5"/>
        <v>8433</v>
      </c>
      <c r="AA102" s="38">
        <v>0.8504</v>
      </c>
      <c r="AB102" s="32">
        <f t="shared" si="6"/>
        <v>6043</v>
      </c>
      <c r="AC102" s="38">
        <v>0.6094</v>
      </c>
      <c r="AD102" s="32">
        <f t="shared" si="7"/>
        <v>6043</v>
      </c>
      <c r="AE102" s="54"/>
      <c r="AF102" s="32">
        <f t="shared" si="8"/>
        <v>4269</v>
      </c>
      <c r="AG102" s="38">
        <v>0.4305</v>
      </c>
      <c r="AH102" s="39">
        <f t="shared" si="9"/>
        <v>5.154657659</v>
      </c>
      <c r="AI102" s="54"/>
      <c r="AJ102" s="40">
        <f>(271387*SUM($H$3:$H$200)*Sheet7!D102)/(100*H102*10)</f>
        <v>6510.262855</v>
      </c>
      <c r="AK102" s="54"/>
      <c r="AL102" s="41">
        <f>ROUND(IF( V102 = "Rural",  Sheet7!E102/100,(Sheet7!E102 + 10)/100 )*H102, 0)</f>
        <v>19271</v>
      </c>
      <c r="AM102" s="54"/>
      <c r="AN102" s="31">
        <v>0.16</v>
      </c>
      <c r="AO102" s="54"/>
      <c r="AP102" s="53">
        <v>0.961</v>
      </c>
      <c r="AQ102" s="42"/>
      <c r="AR102" s="43">
        <v>0.0395</v>
      </c>
      <c r="AS102" s="31"/>
      <c r="AT102" s="44">
        <f t="shared" si="10"/>
        <v>0.7105575326</v>
      </c>
      <c r="AU102" s="45" t="s">
        <v>90</v>
      </c>
      <c r="AV102" s="64">
        <v>1.130976</v>
      </c>
      <c r="AW102" s="59" t="s">
        <v>91</v>
      </c>
      <c r="AX102" s="54">
        <v>23.0</v>
      </c>
      <c r="AY102" s="54"/>
      <c r="AZ102" s="66">
        <v>20.0</v>
      </c>
      <c r="BA102" s="54"/>
      <c r="BB102" s="67">
        <v>6.0</v>
      </c>
      <c r="BC102" s="54"/>
      <c r="BD102" s="31">
        <v>0.19</v>
      </c>
      <c r="BE102" s="54"/>
      <c r="BF102" s="31">
        <v>0.3</v>
      </c>
      <c r="BG102" s="54"/>
      <c r="BH102" s="31">
        <v>0.11</v>
      </c>
      <c r="BI102" s="54"/>
      <c r="BJ102" s="59">
        <v>0.838</v>
      </c>
      <c r="BK102" s="31"/>
      <c r="BL102" s="31">
        <v>0.25</v>
      </c>
      <c r="BM102" s="54"/>
      <c r="BN102" s="54">
        <v>0.004483748004628365</v>
      </c>
      <c r="BO102" s="54">
        <v>0.06848883185867508</v>
      </c>
      <c r="BP102" s="54">
        <v>6.193161669522737E-5</v>
      </c>
      <c r="BQ102" s="54">
        <v>0.005950887374299973</v>
      </c>
      <c r="BR102" s="54">
        <v>0.02616758161361414</v>
      </c>
      <c r="BS102" s="54">
        <v>0.06688042019816673</v>
      </c>
      <c r="BT102" s="54">
        <v>0.026043065803705148</v>
      </c>
      <c r="BU102" s="54">
        <v>0.1573125164082314</v>
      </c>
      <c r="BV102" s="54">
        <v>0.003973327912850942</v>
      </c>
    </row>
    <row r="103">
      <c r="A103" s="50"/>
      <c r="B103" s="50"/>
      <c r="C103" s="51" t="s">
        <v>85</v>
      </c>
      <c r="D103" s="29" t="s">
        <v>325</v>
      </c>
      <c r="E103" s="52" t="s">
        <v>225</v>
      </c>
      <c r="F103" s="53">
        <v>0.9</v>
      </c>
      <c r="G103" s="54"/>
      <c r="H103" s="56">
        <v>44175.0</v>
      </c>
      <c r="I103" s="54"/>
      <c r="J103" s="57">
        <f t="shared" si="3"/>
        <v>49083.33333</v>
      </c>
      <c r="K103" s="54"/>
      <c r="L103" s="58">
        <v>0.08</v>
      </c>
      <c r="M103" s="32"/>
      <c r="N103" s="53">
        <v>0.0</v>
      </c>
      <c r="O103" s="54"/>
      <c r="P103" s="53">
        <v>2.0</v>
      </c>
      <c r="Q103" s="54"/>
      <c r="R103" s="53">
        <v>1.0</v>
      </c>
      <c r="S103" s="54"/>
      <c r="T103" s="57">
        <v>6.0</v>
      </c>
      <c r="U103" s="54"/>
      <c r="V103" s="54"/>
      <c r="W103" s="54"/>
      <c r="X103" s="31">
        <f t="shared" si="4"/>
        <v>9817</v>
      </c>
      <c r="Y103" s="60" t="s">
        <v>254</v>
      </c>
      <c r="Z103" s="32">
        <f t="shared" si="5"/>
        <v>8348</v>
      </c>
      <c r="AA103" s="38">
        <v>0.8504</v>
      </c>
      <c r="AB103" s="32">
        <f t="shared" si="6"/>
        <v>5982</v>
      </c>
      <c r="AC103" s="38">
        <v>0.6094</v>
      </c>
      <c r="AD103" s="32">
        <f t="shared" si="7"/>
        <v>5982</v>
      </c>
      <c r="AE103" s="54"/>
      <c r="AF103" s="32">
        <f t="shared" si="8"/>
        <v>4226</v>
      </c>
      <c r="AG103" s="38">
        <v>0.4305</v>
      </c>
      <c r="AH103" s="39">
        <f t="shared" si="9"/>
        <v>5.885681947</v>
      </c>
      <c r="AI103" s="54"/>
      <c r="AJ103" s="40">
        <f>(271387*SUM($H$3:$H$200)*Sheet7!D103)/(100*H103*10)</f>
        <v>6575.82087</v>
      </c>
      <c r="AK103" s="54"/>
      <c r="AL103" s="41">
        <f>ROUND(IF( V103 = "Rural",  Sheet7!E103/100,(Sheet7!E103 + 10)/100 )*H103, 0)</f>
        <v>19088</v>
      </c>
      <c r="AM103" s="54"/>
      <c r="AN103" s="31">
        <v>0.16</v>
      </c>
      <c r="AO103" s="54"/>
      <c r="AP103" s="53">
        <v>0.914</v>
      </c>
      <c r="AQ103" s="42"/>
      <c r="AR103" s="43">
        <v>0.0395</v>
      </c>
      <c r="AS103" s="31"/>
      <c r="AT103" s="44">
        <f t="shared" si="10"/>
        <v>0.7105575326</v>
      </c>
      <c r="AU103" s="45" t="s">
        <v>90</v>
      </c>
      <c r="AV103" s="64">
        <v>1.130976</v>
      </c>
      <c r="AW103" s="59" t="s">
        <v>91</v>
      </c>
      <c r="AX103" s="54">
        <v>26.0</v>
      </c>
      <c r="AY103" s="54"/>
      <c r="AZ103" s="66">
        <v>20.0</v>
      </c>
      <c r="BA103" s="54"/>
      <c r="BB103" s="67">
        <v>5.0</v>
      </c>
      <c r="BC103" s="54"/>
      <c r="BD103" s="31">
        <v>0.19</v>
      </c>
      <c r="BE103" s="54"/>
      <c r="BF103" s="31">
        <v>0.3</v>
      </c>
      <c r="BG103" s="54"/>
      <c r="BH103" s="31">
        <v>0.11</v>
      </c>
      <c r="BI103" s="54"/>
      <c r="BJ103" s="59">
        <v>0.826</v>
      </c>
      <c r="BK103" s="31"/>
      <c r="BL103" s="31">
        <v>0.25</v>
      </c>
      <c r="BM103" s="54"/>
      <c r="BN103" s="54">
        <v>0.004439047027162311</v>
      </c>
      <c r="BO103" s="54">
        <v>0.06780602860424806</v>
      </c>
      <c r="BP103" s="54">
        <v>6.131418596551824E-5</v>
      </c>
      <c r="BQ103" s="54">
        <v>0.005891559668517443</v>
      </c>
      <c r="BR103" s="54">
        <v>0.025906702439574072</v>
      </c>
      <c r="BS103" s="54">
        <v>0.06621365209409123</v>
      </c>
      <c r="BT103" s="54">
        <v>0.025783427997022736</v>
      </c>
      <c r="BU103" s="54">
        <v>0.1557441804438031</v>
      </c>
      <c r="BV103" s="54">
        <v>0.003933715597146703</v>
      </c>
    </row>
    <row r="104">
      <c r="A104" s="50"/>
      <c r="B104" s="50"/>
      <c r="C104" s="51" t="s">
        <v>85</v>
      </c>
      <c r="D104" s="29" t="s">
        <v>325</v>
      </c>
      <c r="E104" s="52" t="s">
        <v>226</v>
      </c>
      <c r="F104" s="53">
        <v>1.0</v>
      </c>
      <c r="G104" s="54"/>
      <c r="H104" s="56">
        <v>74863.6</v>
      </c>
      <c r="I104" s="54"/>
      <c r="J104" s="57">
        <f t="shared" si="3"/>
        <v>74863.6</v>
      </c>
      <c r="K104" s="54"/>
      <c r="L104" s="58">
        <v>0.04</v>
      </c>
      <c r="M104" s="32"/>
      <c r="N104" s="53">
        <v>0.0</v>
      </c>
      <c r="O104" s="54"/>
      <c r="P104" s="53">
        <v>3.0</v>
      </c>
      <c r="Q104" s="54"/>
      <c r="R104" s="53">
        <v>1.0</v>
      </c>
      <c r="S104" s="54"/>
      <c r="T104" s="57">
        <v>9.0</v>
      </c>
      <c r="U104" s="54"/>
      <c r="V104" s="54"/>
      <c r="W104" s="54"/>
      <c r="X104" s="31">
        <f t="shared" si="4"/>
        <v>16636</v>
      </c>
      <c r="Y104" s="60" t="s">
        <v>89</v>
      </c>
      <c r="Z104" s="32">
        <f t="shared" si="5"/>
        <v>14458</v>
      </c>
      <c r="AA104" s="37">
        <v>0.8691</v>
      </c>
      <c r="AB104" s="32">
        <f t="shared" si="6"/>
        <v>11201</v>
      </c>
      <c r="AC104" s="38">
        <v>0.6733</v>
      </c>
      <c r="AD104" s="32">
        <f t="shared" si="7"/>
        <v>11201</v>
      </c>
      <c r="AE104" s="54"/>
      <c r="AF104" s="32">
        <f t="shared" si="8"/>
        <v>5458</v>
      </c>
      <c r="AG104" s="37">
        <v>0.3281</v>
      </c>
      <c r="AH104" s="39">
        <f t="shared" si="9"/>
        <v>3.873711657</v>
      </c>
      <c r="AI104" s="54"/>
      <c r="AJ104" s="40">
        <f>(271387*SUM($H$3:$H$200)*Sheet7!D104)/(100*H104*10)</f>
        <v>50135.88653</v>
      </c>
      <c r="AK104" s="54"/>
      <c r="AL104" s="41">
        <f>ROUND(IF( V104 = "Rural",  Sheet7!E104/100,(Sheet7!E104 + 10)/100 )*H104, 0)</f>
        <v>32332</v>
      </c>
      <c r="AM104" s="54"/>
      <c r="AN104" s="31">
        <v>0.16</v>
      </c>
      <c r="AO104" s="54"/>
      <c r="AP104" s="53">
        <v>0.876</v>
      </c>
      <c r="AQ104" s="42"/>
      <c r="AR104" s="43">
        <v>0.0395</v>
      </c>
      <c r="AS104" s="31"/>
      <c r="AT104" s="44">
        <f t="shared" si="10"/>
        <v>0.7105575326</v>
      </c>
      <c r="AU104" s="45" t="s">
        <v>90</v>
      </c>
      <c r="AV104" s="64">
        <v>1.130976</v>
      </c>
      <c r="AW104" s="59" t="s">
        <v>91</v>
      </c>
      <c r="AX104" s="54">
        <v>29.0</v>
      </c>
      <c r="AY104" s="54"/>
      <c r="AZ104" s="66">
        <v>33.0</v>
      </c>
      <c r="BA104" s="54"/>
      <c r="BB104" s="67">
        <v>9.0</v>
      </c>
      <c r="BC104" s="54"/>
      <c r="BD104" s="31">
        <v>0.19</v>
      </c>
      <c r="BE104" s="54"/>
      <c r="BF104" s="31">
        <v>0.3</v>
      </c>
      <c r="BG104" s="54"/>
      <c r="BH104" s="31">
        <v>0.11</v>
      </c>
      <c r="BI104" s="54"/>
      <c r="BJ104" s="59">
        <v>0.779</v>
      </c>
      <c r="BK104" s="31"/>
      <c r="BL104" s="31">
        <v>0.25</v>
      </c>
      <c r="BM104" s="54"/>
      <c r="BN104" s="54">
        <v>0.007522875857898551</v>
      </c>
      <c r="BO104" s="54">
        <v>0.11491122587474784</v>
      </c>
      <c r="BP104" s="54">
        <v>1.0390946672208651E-4</v>
      </c>
      <c r="BQ104" s="54">
        <v>0.009984456511602093</v>
      </c>
      <c r="BR104" s="54">
        <v>0.04390422204313068</v>
      </c>
      <c r="BS104" s="54">
        <v>0.11221261720229109</v>
      </c>
      <c r="BT104" s="54">
        <v>0.04369530821047904</v>
      </c>
      <c r="BU104" s="54">
        <v>0.2639404646762354</v>
      </c>
      <c r="BV104" s="54">
        <v>0.006666488081008533</v>
      </c>
    </row>
    <row r="105">
      <c r="A105" s="50"/>
      <c r="B105" s="50"/>
      <c r="C105" s="51" t="s">
        <v>85</v>
      </c>
      <c r="D105" s="29" t="s">
        <v>325</v>
      </c>
      <c r="E105" s="52" t="s">
        <v>227</v>
      </c>
      <c r="F105" s="53">
        <v>1.7</v>
      </c>
      <c r="G105" s="54"/>
      <c r="H105" s="56">
        <v>78692.0</v>
      </c>
      <c r="I105" s="54"/>
      <c r="J105" s="57">
        <f t="shared" si="3"/>
        <v>46289.41176</v>
      </c>
      <c r="K105" s="54"/>
      <c r="L105" s="58">
        <v>0.04</v>
      </c>
      <c r="M105" s="32"/>
      <c r="N105" s="53">
        <v>0.0</v>
      </c>
      <c r="O105" s="54"/>
      <c r="P105" s="53">
        <v>2.0</v>
      </c>
      <c r="Q105" s="54"/>
      <c r="R105" s="53">
        <v>1.0</v>
      </c>
      <c r="S105" s="54"/>
      <c r="T105" s="57">
        <v>5.0</v>
      </c>
      <c r="U105" s="54"/>
      <c r="V105" s="54"/>
      <c r="W105" s="54"/>
      <c r="X105" s="31">
        <f t="shared" si="4"/>
        <v>17487</v>
      </c>
      <c r="Y105" s="60" t="s">
        <v>332</v>
      </c>
      <c r="Z105" s="32">
        <f t="shared" si="5"/>
        <v>14782</v>
      </c>
      <c r="AA105" s="38">
        <v>0.8453</v>
      </c>
      <c r="AB105" s="32">
        <f t="shared" si="6"/>
        <v>10882</v>
      </c>
      <c r="AC105" s="38">
        <v>0.6223</v>
      </c>
      <c r="AD105" s="32">
        <f t="shared" si="7"/>
        <v>10882</v>
      </c>
      <c r="AE105" s="54"/>
      <c r="AF105" s="32">
        <f t="shared" si="8"/>
        <v>5528</v>
      </c>
      <c r="AG105" s="38">
        <v>0.3161</v>
      </c>
      <c r="AH105" s="39">
        <f t="shared" si="9"/>
        <v>6.226808316</v>
      </c>
      <c r="AI105" s="54"/>
      <c r="AJ105" s="40">
        <f>(271387*SUM($H$3:$H$200)*Sheet7!D105)/(100*H105*10)</f>
        <v>12361.84971</v>
      </c>
      <c r="AK105" s="54"/>
      <c r="AL105" s="41">
        <f>ROUND(IF( V105 = "Rural",  Sheet7!E105/100,(Sheet7!E105 + 10)/100 )*H105, 0)</f>
        <v>34004</v>
      </c>
      <c r="AM105" s="54"/>
      <c r="AN105" s="31">
        <v>0.16</v>
      </c>
      <c r="AO105" s="54"/>
      <c r="AP105" s="53">
        <v>0.866</v>
      </c>
      <c r="AQ105" s="42"/>
      <c r="AR105" s="43">
        <v>0.0395</v>
      </c>
      <c r="AS105" s="31"/>
      <c r="AT105" s="44">
        <f t="shared" si="10"/>
        <v>0.7105575326</v>
      </c>
      <c r="AU105" s="45" t="s">
        <v>90</v>
      </c>
      <c r="AV105" s="64">
        <v>1.130976</v>
      </c>
      <c r="AW105" s="59" t="s">
        <v>91</v>
      </c>
      <c r="AX105" s="54">
        <v>49.0</v>
      </c>
      <c r="AY105" s="54"/>
      <c r="AZ105" s="66">
        <v>35.0</v>
      </c>
      <c r="BA105" s="54"/>
      <c r="BB105" s="67">
        <v>10.0</v>
      </c>
      <c r="BC105" s="54"/>
      <c r="BD105" s="31">
        <v>0.19</v>
      </c>
      <c r="BE105" s="54"/>
      <c r="BF105" s="31">
        <v>0.3</v>
      </c>
      <c r="BG105" s="54"/>
      <c r="BH105" s="31">
        <v>0.11</v>
      </c>
      <c r="BI105" s="54"/>
      <c r="BJ105" s="59">
        <v>0.7929999999999999</v>
      </c>
      <c r="BK105" s="31"/>
      <c r="BL105" s="31">
        <v>0.25</v>
      </c>
      <c r="BM105" s="54"/>
      <c r="BN105" s="54">
        <v>0.007907583218142765</v>
      </c>
      <c r="BO105" s="54">
        <v>0.12078759485966019</v>
      </c>
      <c r="BP105" s="54">
        <v>1.0922322404071448E-4</v>
      </c>
      <c r="BQ105" s="54">
        <v>0.01049504501267628</v>
      </c>
      <c r="BR105" s="54">
        <v>0.046149410942274205</v>
      </c>
      <c r="BS105" s="54">
        <v>0.1179509838276905</v>
      </c>
      <c r="BT105" s="54">
        <v>0.045929813603660746</v>
      </c>
      <c r="BU105" s="54">
        <v>0.2774379410862196</v>
      </c>
      <c r="BV105" s="54">
        <v>0.007007401194582193</v>
      </c>
    </row>
    <row r="106">
      <c r="A106" s="50"/>
      <c r="B106" s="50"/>
      <c r="C106" s="51" t="s">
        <v>85</v>
      </c>
      <c r="D106" s="29" t="s">
        <v>325</v>
      </c>
      <c r="E106" s="52" t="s">
        <v>228</v>
      </c>
      <c r="F106" s="53">
        <v>0.8</v>
      </c>
      <c r="G106" s="54"/>
      <c r="H106" s="56">
        <v>39530.18</v>
      </c>
      <c r="I106" s="54"/>
      <c r="J106" s="57">
        <f t="shared" si="3"/>
        <v>49412.725</v>
      </c>
      <c r="K106" s="54"/>
      <c r="L106" s="58">
        <v>0.1</v>
      </c>
      <c r="M106" s="32"/>
      <c r="N106" s="53">
        <v>0.0</v>
      </c>
      <c r="O106" s="54"/>
      <c r="P106" s="53">
        <v>1.0</v>
      </c>
      <c r="Q106" s="54"/>
      <c r="R106" s="53">
        <v>1.0</v>
      </c>
      <c r="S106" s="54"/>
      <c r="T106" s="57">
        <v>6.0</v>
      </c>
      <c r="U106" s="54"/>
      <c r="V106" s="54"/>
      <c r="W106" s="54"/>
      <c r="X106" s="31">
        <f t="shared" si="4"/>
        <v>8784</v>
      </c>
      <c r="Y106" s="60" t="s">
        <v>332</v>
      </c>
      <c r="Z106" s="32">
        <f t="shared" si="5"/>
        <v>7425</v>
      </c>
      <c r="AA106" s="38">
        <v>0.8453</v>
      </c>
      <c r="AB106" s="32">
        <f t="shared" si="6"/>
        <v>5466</v>
      </c>
      <c r="AC106" s="38">
        <v>0.6223</v>
      </c>
      <c r="AD106" s="32">
        <f t="shared" si="7"/>
        <v>5466</v>
      </c>
      <c r="AE106" s="54"/>
      <c r="AF106" s="32">
        <f t="shared" si="8"/>
        <v>2777</v>
      </c>
      <c r="AG106" s="38">
        <v>0.3161</v>
      </c>
      <c r="AH106" s="39">
        <f t="shared" si="9"/>
        <v>5.818339304</v>
      </c>
      <c r="AI106" s="54"/>
      <c r="AJ106" s="40">
        <f>(271387*SUM($H$3:$H$200)*Sheet7!D106)/(100*H106*10)</f>
        <v>24608.50614</v>
      </c>
      <c r="AK106" s="54"/>
      <c r="AL106" s="41">
        <f>ROUND(IF( V106 = "Rural",  Sheet7!E106/100,(Sheet7!E106 + 10)/100 )*H106, 0)</f>
        <v>17072</v>
      </c>
      <c r="AM106" s="54"/>
      <c r="AN106" s="31">
        <v>0.16</v>
      </c>
      <c r="AO106" s="54"/>
      <c r="AP106" s="53">
        <v>0.939</v>
      </c>
      <c r="AQ106" s="42"/>
      <c r="AR106" s="43">
        <v>0.0395</v>
      </c>
      <c r="AS106" s="31"/>
      <c r="AT106" s="44">
        <f t="shared" si="10"/>
        <v>0.7105575326</v>
      </c>
      <c r="AU106" s="45" t="s">
        <v>90</v>
      </c>
      <c r="AV106" s="64">
        <v>1.130976</v>
      </c>
      <c r="AW106" s="59" t="s">
        <v>91</v>
      </c>
      <c r="AX106" s="54">
        <v>23.0</v>
      </c>
      <c r="AY106" s="54"/>
      <c r="AZ106" s="66">
        <v>17.0</v>
      </c>
      <c r="BA106" s="54"/>
      <c r="BB106" s="67">
        <v>5.0</v>
      </c>
      <c r="BC106" s="54"/>
      <c r="BD106" s="31">
        <v>0.19</v>
      </c>
      <c r="BE106" s="54"/>
      <c r="BF106" s="31">
        <v>0.3</v>
      </c>
      <c r="BG106" s="54"/>
      <c r="BH106" s="31">
        <v>0.11</v>
      </c>
      <c r="BI106" s="54"/>
      <c r="BJ106" s="59">
        <v>0.8340000000000001</v>
      </c>
      <c r="BK106" s="31"/>
      <c r="BL106" s="31">
        <v>0.25</v>
      </c>
      <c r="BM106" s="54"/>
      <c r="BN106" s="54">
        <v>0.003972299445663635</v>
      </c>
      <c r="BO106" s="54">
        <v>0.06067650290460837</v>
      </c>
      <c r="BP106" s="54">
        <v>5.4867250883314315E-5</v>
      </c>
      <c r="BQ106" s="54">
        <v>0.005272086342438819</v>
      </c>
      <c r="BR106" s="54">
        <v>0.023182718973238307</v>
      </c>
      <c r="BS106" s="54">
        <v>0.05925155825097461</v>
      </c>
      <c r="BT106" s="54">
        <v>0.023072406332526274</v>
      </c>
      <c r="BU106" s="54">
        <v>0.1393683188884214</v>
      </c>
      <c r="BV106" s="54">
        <v>0.003520101542139596</v>
      </c>
    </row>
    <row r="107">
      <c r="A107" s="50"/>
      <c r="B107" s="50"/>
      <c r="C107" s="51" t="s">
        <v>85</v>
      </c>
      <c r="D107" s="29" t="s">
        <v>325</v>
      </c>
      <c r="E107" s="52" t="s">
        <v>229</v>
      </c>
      <c r="F107" s="53">
        <v>0.8</v>
      </c>
      <c r="G107" s="54"/>
      <c r="H107" s="56">
        <v>41682.0</v>
      </c>
      <c r="I107" s="54"/>
      <c r="J107" s="57">
        <f t="shared" si="3"/>
        <v>52102.5</v>
      </c>
      <c r="K107" s="54"/>
      <c r="L107" s="58">
        <v>0.11</v>
      </c>
      <c r="M107" s="32"/>
      <c r="N107" s="53">
        <v>0.0</v>
      </c>
      <c r="O107" s="54"/>
      <c r="P107" s="53">
        <v>1.0</v>
      </c>
      <c r="Q107" s="54"/>
      <c r="R107" s="53">
        <v>1.0</v>
      </c>
      <c r="S107" s="54"/>
      <c r="T107" s="57">
        <v>6.0</v>
      </c>
      <c r="U107" s="54"/>
      <c r="V107" s="54"/>
      <c r="W107" s="54"/>
      <c r="X107" s="31">
        <f t="shared" si="4"/>
        <v>9263</v>
      </c>
      <c r="Y107" s="60" t="s">
        <v>332</v>
      </c>
      <c r="Z107" s="32">
        <f t="shared" si="5"/>
        <v>7830</v>
      </c>
      <c r="AA107" s="38">
        <v>0.8453</v>
      </c>
      <c r="AB107" s="32">
        <f t="shared" si="6"/>
        <v>5764</v>
      </c>
      <c r="AC107" s="38">
        <v>0.6223</v>
      </c>
      <c r="AD107" s="32">
        <f t="shared" si="7"/>
        <v>5764</v>
      </c>
      <c r="AE107" s="54"/>
      <c r="AF107" s="32">
        <f t="shared" si="8"/>
        <v>2928</v>
      </c>
      <c r="AG107" s="38">
        <v>0.3161</v>
      </c>
      <c r="AH107" s="39">
        <f t="shared" si="9"/>
        <v>5.517969387</v>
      </c>
      <c r="AI107" s="54"/>
      <c r="AJ107" s="40">
        <f>(271387*SUM($H$3:$H$200)*Sheet7!D107)/(100*H107*10)</f>
        <v>23338.09984</v>
      </c>
      <c r="AK107" s="54"/>
      <c r="AL107" s="41">
        <f>ROUND(IF( V107 = "Rural",  Sheet7!E107/100,(Sheet7!E107 + 10)/100 )*H107, 0)</f>
        <v>18011</v>
      </c>
      <c r="AM107" s="54"/>
      <c r="AN107" s="31">
        <v>0.16</v>
      </c>
      <c r="AO107" s="54"/>
      <c r="AP107" s="53">
        <v>0.94</v>
      </c>
      <c r="AQ107" s="42"/>
      <c r="AR107" s="43">
        <v>0.0395</v>
      </c>
      <c r="AS107" s="31"/>
      <c r="AT107" s="44">
        <f t="shared" si="10"/>
        <v>0.7105575326</v>
      </c>
      <c r="AU107" s="45" t="s">
        <v>90</v>
      </c>
      <c r="AV107" s="64">
        <v>1.130976</v>
      </c>
      <c r="AW107" s="59" t="s">
        <v>91</v>
      </c>
      <c r="AX107" s="54">
        <v>23.0</v>
      </c>
      <c r="AY107" s="54"/>
      <c r="AZ107" s="66">
        <v>18.0</v>
      </c>
      <c r="BA107" s="54"/>
      <c r="BB107" s="67">
        <v>5.0</v>
      </c>
      <c r="BC107" s="54"/>
      <c r="BD107" s="31">
        <v>0.19</v>
      </c>
      <c r="BE107" s="54"/>
      <c r="BF107" s="31">
        <v>0.3</v>
      </c>
      <c r="BG107" s="54"/>
      <c r="BH107" s="31">
        <v>0.11</v>
      </c>
      <c r="BI107" s="54"/>
      <c r="BJ107" s="59">
        <v>0.821</v>
      </c>
      <c r="BK107" s="31"/>
      <c r="BL107" s="31">
        <v>0.25</v>
      </c>
      <c r="BM107" s="54"/>
      <c r="BN107" s="54">
        <v>0.004188531028549621</v>
      </c>
      <c r="BO107" s="54">
        <v>0.06397942013089457</v>
      </c>
      <c r="BP107" s="54">
        <v>5.785394226179358E-5</v>
      </c>
      <c r="BQ107" s="54">
        <v>0.0055590716491939795</v>
      </c>
      <c r="BR107" s="54">
        <v>0.02444466714400286</v>
      </c>
      <c r="BS107" s="54">
        <v>0.06247690880783046</v>
      </c>
      <c r="BT107" s="54">
        <v>0.0243283496496186</v>
      </c>
      <c r="BU107" s="54">
        <v>0.14695481447104922</v>
      </c>
      <c r="BV107" s="54">
        <v>0.0037117177933281014</v>
      </c>
    </row>
    <row r="108">
      <c r="A108" s="50"/>
      <c r="B108" s="50"/>
      <c r="C108" s="51" t="s">
        <v>85</v>
      </c>
      <c r="D108" s="29" t="s">
        <v>325</v>
      </c>
      <c r="E108" s="52" t="s">
        <v>230</v>
      </c>
      <c r="F108" s="53">
        <v>1.0</v>
      </c>
      <c r="G108" s="54"/>
      <c r="H108" s="56">
        <v>35570.25</v>
      </c>
      <c r="I108" s="54"/>
      <c r="J108" s="57">
        <f t="shared" si="3"/>
        <v>35570.25</v>
      </c>
      <c r="K108" s="54"/>
      <c r="L108" s="58">
        <v>0.09</v>
      </c>
      <c r="M108" s="32"/>
      <c r="N108" s="53">
        <v>0.0</v>
      </c>
      <c r="O108" s="54"/>
      <c r="P108" s="53">
        <v>1.0</v>
      </c>
      <c r="Q108" s="54"/>
      <c r="R108" s="53">
        <v>1.0</v>
      </c>
      <c r="S108" s="54"/>
      <c r="T108" s="57">
        <v>4.0</v>
      </c>
      <c r="U108" s="54"/>
      <c r="V108" s="54"/>
      <c r="W108" s="54"/>
      <c r="X108" s="31">
        <f t="shared" si="4"/>
        <v>7905</v>
      </c>
      <c r="Y108" s="60" t="s">
        <v>332</v>
      </c>
      <c r="Z108" s="32">
        <f t="shared" si="5"/>
        <v>6682</v>
      </c>
      <c r="AA108" s="38">
        <v>0.8453</v>
      </c>
      <c r="AB108" s="32">
        <f t="shared" si="6"/>
        <v>4919</v>
      </c>
      <c r="AC108" s="38">
        <v>0.6223</v>
      </c>
      <c r="AD108" s="32">
        <f t="shared" si="7"/>
        <v>4919</v>
      </c>
      <c r="AE108" s="54"/>
      <c r="AF108" s="32">
        <f t="shared" si="8"/>
        <v>2499</v>
      </c>
      <c r="AG108" s="38">
        <v>0.3161</v>
      </c>
      <c r="AH108" s="39">
        <f t="shared" si="9"/>
        <v>8.152880567</v>
      </c>
      <c r="AI108" s="54"/>
      <c r="AJ108" s="40">
        <f>(271387*SUM($H$3:$H$200)*Sheet7!D108)/(100*H108*10)</f>
        <v>27348.09784</v>
      </c>
      <c r="AK108" s="54"/>
      <c r="AL108" s="41">
        <f>ROUND(IF( V108 = "Rural",  Sheet7!E108/100,(Sheet7!E108 + 10)/100 )*H108, 0)</f>
        <v>15362</v>
      </c>
      <c r="AM108" s="54"/>
      <c r="AN108" s="31">
        <v>0.16</v>
      </c>
      <c r="AO108" s="54"/>
      <c r="AP108" s="53">
        <v>0.932</v>
      </c>
      <c r="AQ108" s="42"/>
      <c r="AR108" s="43">
        <v>0.0395</v>
      </c>
      <c r="AS108" s="31"/>
      <c r="AT108" s="44">
        <f t="shared" si="10"/>
        <v>0.7105575326</v>
      </c>
      <c r="AU108" s="45" t="s">
        <v>90</v>
      </c>
      <c r="AV108" s="64">
        <v>1.130976</v>
      </c>
      <c r="AW108" s="59" t="s">
        <v>91</v>
      </c>
      <c r="AX108" s="54">
        <v>29.0</v>
      </c>
      <c r="AY108" s="54"/>
      <c r="AZ108" s="66">
        <v>16.0</v>
      </c>
      <c r="BA108" s="54"/>
      <c r="BB108" s="67">
        <v>4.0</v>
      </c>
      <c r="BC108" s="54"/>
      <c r="BD108" s="31">
        <v>0.19</v>
      </c>
      <c r="BE108" s="54"/>
      <c r="BF108" s="31">
        <v>0.3</v>
      </c>
      <c r="BG108" s="54"/>
      <c r="BH108" s="31">
        <v>0.11</v>
      </c>
      <c r="BI108" s="54"/>
      <c r="BJ108" s="59">
        <v>0.8390000000000001</v>
      </c>
      <c r="BK108" s="31"/>
      <c r="BL108" s="31">
        <v>0.25</v>
      </c>
      <c r="BM108" s="54"/>
      <c r="BN108" s="54">
        <v>0.0035743749296642947</v>
      </c>
      <c r="BO108" s="54">
        <v>0.054598243100401914</v>
      </c>
      <c r="BP108" s="54">
        <v>4.937093205070685E-5</v>
      </c>
      <c r="BQ108" s="54">
        <v>0.004743955864155803</v>
      </c>
      <c r="BR108" s="54">
        <v>0.020860393490690656</v>
      </c>
      <c r="BS108" s="54">
        <v>0.053316042069040157</v>
      </c>
      <c r="BT108" s="54">
        <v>0.020761131402628138</v>
      </c>
      <c r="BU108" s="54">
        <v>0.12540711792713496</v>
      </c>
      <c r="BV108" s="54">
        <v>0.003167475884989418</v>
      </c>
    </row>
    <row r="109">
      <c r="A109" s="50"/>
      <c r="B109" s="50"/>
      <c r="C109" s="51" t="s">
        <v>85</v>
      </c>
      <c r="D109" s="29" t="s">
        <v>325</v>
      </c>
      <c r="E109" s="52" t="s">
        <v>231</v>
      </c>
      <c r="F109" s="53">
        <v>0.8</v>
      </c>
      <c r="G109" s="54"/>
      <c r="H109" s="56">
        <v>53598.0</v>
      </c>
      <c r="I109" s="54"/>
      <c r="J109" s="57">
        <f t="shared" si="3"/>
        <v>66997.5</v>
      </c>
      <c r="K109" s="54"/>
      <c r="L109" s="58">
        <v>0.03</v>
      </c>
      <c r="M109" s="32"/>
      <c r="N109" s="53">
        <v>0.0</v>
      </c>
      <c r="O109" s="54"/>
      <c r="P109" s="53">
        <v>1.0</v>
      </c>
      <c r="Q109" s="54"/>
      <c r="R109" s="53">
        <v>1.0</v>
      </c>
      <c r="S109" s="54"/>
      <c r="T109" s="57">
        <v>8.0</v>
      </c>
      <c r="U109" s="54"/>
      <c r="V109" s="54"/>
      <c r="W109" s="54"/>
      <c r="X109" s="31">
        <f t="shared" si="4"/>
        <v>11911</v>
      </c>
      <c r="Y109" s="60" t="s">
        <v>254</v>
      </c>
      <c r="Z109" s="32">
        <f t="shared" si="5"/>
        <v>10129</v>
      </c>
      <c r="AA109" s="38">
        <v>0.8504</v>
      </c>
      <c r="AB109" s="32">
        <f t="shared" si="6"/>
        <v>7259</v>
      </c>
      <c r="AC109" s="38">
        <v>0.6094</v>
      </c>
      <c r="AD109" s="32">
        <f t="shared" si="7"/>
        <v>7259</v>
      </c>
      <c r="AE109" s="54"/>
      <c r="AF109" s="32">
        <f t="shared" si="8"/>
        <v>5128</v>
      </c>
      <c r="AG109" s="38">
        <v>0.4305</v>
      </c>
      <c r="AH109" s="39">
        <f t="shared" si="9"/>
        <v>4.291204896</v>
      </c>
      <c r="AI109" s="54"/>
      <c r="AJ109" s="40">
        <f>(271387*SUM($H$3:$H$200)*Sheet7!D109)/(100*H109*10)</f>
        <v>5419.733702</v>
      </c>
      <c r="AK109" s="54"/>
      <c r="AL109" s="41">
        <f>ROUND(IF( V109 = "Rural",  Sheet7!E109/100,(Sheet7!E109 + 10)/100 )*H109, 0)</f>
        <v>23160</v>
      </c>
      <c r="AM109" s="54"/>
      <c r="AN109" s="31">
        <v>0.16</v>
      </c>
      <c r="AO109" s="54"/>
      <c r="AP109" s="53">
        <v>0.912</v>
      </c>
      <c r="AQ109" s="42"/>
      <c r="AR109" s="43">
        <v>0.0395</v>
      </c>
      <c r="AS109" s="31"/>
      <c r="AT109" s="44">
        <f t="shared" si="10"/>
        <v>0.7105575326</v>
      </c>
      <c r="AU109" s="45" t="s">
        <v>90</v>
      </c>
      <c r="AV109" s="64">
        <v>1.130976</v>
      </c>
      <c r="AW109" s="59" t="s">
        <v>91</v>
      </c>
      <c r="AX109" s="54">
        <v>23.0</v>
      </c>
      <c r="AY109" s="54"/>
      <c r="AZ109" s="66">
        <v>24.0</v>
      </c>
      <c r="BA109" s="54"/>
      <c r="BB109" s="67">
        <v>7.0</v>
      </c>
      <c r="BC109" s="54"/>
      <c r="BD109" s="31">
        <v>0.19</v>
      </c>
      <c r="BE109" s="54"/>
      <c r="BF109" s="31">
        <v>0.3</v>
      </c>
      <c r="BG109" s="54"/>
      <c r="BH109" s="31">
        <v>0.11</v>
      </c>
      <c r="BI109" s="54"/>
      <c r="BJ109" s="59">
        <v>0.851</v>
      </c>
      <c r="BK109" s="31"/>
      <c r="BL109" s="31">
        <v>0.25</v>
      </c>
      <c r="BM109" s="54"/>
      <c r="BN109" s="54">
        <v>0.005385943238525084</v>
      </c>
      <c r="BO109" s="54">
        <v>0.08226977976526287</v>
      </c>
      <c r="BP109" s="54">
        <v>7.439315765432589E-5</v>
      </c>
      <c r="BQ109" s="54">
        <v>0.0071482923624945766</v>
      </c>
      <c r="BR109" s="54">
        <v>0.03143287917048763</v>
      </c>
      <c r="BS109" s="54">
        <v>0.08033773231327905</v>
      </c>
      <c r="BT109" s="54">
        <v>0.031283308970784934</v>
      </c>
      <c r="BU109" s="54">
        <v>0.1889660799870279</v>
      </c>
      <c r="BV109" s="54">
        <v>0.004772819209414125</v>
      </c>
    </row>
    <row r="110">
      <c r="A110" s="50"/>
      <c r="B110" s="50"/>
      <c r="C110" s="51" t="s">
        <v>85</v>
      </c>
      <c r="D110" s="29" t="s">
        <v>325</v>
      </c>
      <c r="E110" s="52" t="s">
        <v>232</v>
      </c>
      <c r="F110" s="53">
        <v>1.1</v>
      </c>
      <c r="G110" s="54"/>
      <c r="H110" s="56">
        <v>49816.89</v>
      </c>
      <c r="I110" s="54"/>
      <c r="J110" s="57">
        <f t="shared" si="3"/>
        <v>45288.08182</v>
      </c>
      <c r="K110" s="54"/>
      <c r="L110" s="58">
        <v>0.05</v>
      </c>
      <c r="M110" s="32"/>
      <c r="N110" s="53">
        <v>0.0</v>
      </c>
      <c r="O110" s="54"/>
      <c r="P110" s="53">
        <v>4.0</v>
      </c>
      <c r="Q110" s="54"/>
      <c r="R110" s="53">
        <v>2.0</v>
      </c>
      <c r="S110" s="54"/>
      <c r="T110" s="57">
        <v>5.0</v>
      </c>
      <c r="U110" s="54"/>
      <c r="V110" s="54"/>
      <c r="W110" s="54"/>
      <c r="X110" s="31">
        <f t="shared" si="4"/>
        <v>11070</v>
      </c>
      <c r="Y110" s="60" t="s">
        <v>254</v>
      </c>
      <c r="Z110" s="32">
        <f t="shared" si="5"/>
        <v>9414</v>
      </c>
      <c r="AA110" s="38">
        <v>0.8504</v>
      </c>
      <c r="AB110" s="32">
        <f t="shared" si="6"/>
        <v>6746</v>
      </c>
      <c r="AC110" s="38">
        <v>0.6094</v>
      </c>
      <c r="AD110" s="32">
        <f t="shared" si="7"/>
        <v>6746</v>
      </c>
      <c r="AE110" s="54"/>
      <c r="AF110" s="32">
        <f t="shared" si="8"/>
        <v>4766</v>
      </c>
      <c r="AG110" s="38">
        <v>0.4305</v>
      </c>
      <c r="AH110" s="39">
        <f t="shared" si="9"/>
        <v>6.42352423</v>
      </c>
      <c r="AI110" s="54"/>
      <c r="AJ110" s="40">
        <f>(271387*SUM($H$3:$H$200)*Sheet7!D110)/(100*H110*10)</f>
        <v>5831.092365</v>
      </c>
      <c r="AK110" s="54"/>
      <c r="AL110" s="41">
        <f>ROUND(IF( V110 = "Rural",  Sheet7!E110/100,(Sheet7!E110 + 10)/100 )*H110, 0)</f>
        <v>21515</v>
      </c>
      <c r="AM110" s="54"/>
      <c r="AN110" s="31">
        <v>0.16</v>
      </c>
      <c r="AO110" s="54"/>
      <c r="AP110" s="53">
        <v>0.961</v>
      </c>
      <c r="AQ110" s="42"/>
      <c r="AR110" s="43">
        <v>0.0395</v>
      </c>
      <c r="AS110" s="31"/>
      <c r="AT110" s="44">
        <f t="shared" si="10"/>
        <v>0.7105575326</v>
      </c>
      <c r="AU110" s="45" t="s">
        <v>90</v>
      </c>
      <c r="AV110" s="64">
        <v>1.130976</v>
      </c>
      <c r="AW110" s="59" t="s">
        <v>91</v>
      </c>
      <c r="AX110" s="54">
        <v>32.0</v>
      </c>
      <c r="AY110" s="54"/>
      <c r="AZ110" s="66">
        <v>22.0</v>
      </c>
      <c r="BA110" s="54"/>
      <c r="BB110" s="67">
        <v>6.0</v>
      </c>
      <c r="BC110" s="54"/>
      <c r="BD110" s="31">
        <v>0.19</v>
      </c>
      <c r="BE110" s="54"/>
      <c r="BF110" s="31">
        <v>0.3</v>
      </c>
      <c r="BG110" s="54"/>
      <c r="BH110" s="31">
        <v>0.11</v>
      </c>
      <c r="BI110" s="54"/>
      <c r="BJ110" s="59">
        <v>0.862</v>
      </c>
      <c r="BK110" s="31"/>
      <c r="BL110" s="31">
        <v>0.25</v>
      </c>
      <c r="BM110" s="54"/>
      <c r="BN110" s="54">
        <v>0.005005987944696591</v>
      </c>
      <c r="BO110" s="54">
        <v>0.07646599815086993</v>
      </c>
      <c r="BP110" s="54">
        <v>6.914503809131332E-5</v>
      </c>
      <c r="BQ110" s="54">
        <v>0.006644010864402262</v>
      </c>
      <c r="BR110" s="54">
        <v>0.0292154237848329</v>
      </c>
      <c r="BS110" s="54">
        <v>0.0746702483954638</v>
      </c>
      <c r="BT110" s="54">
        <v>0.02907640512395251</v>
      </c>
      <c r="BU110" s="54">
        <v>0.17563533005793072</v>
      </c>
      <c r="BV110" s="54">
        <v>0.004436117197381815</v>
      </c>
    </row>
    <row r="111">
      <c r="A111" s="50"/>
      <c r="B111" s="50"/>
      <c r="C111" s="51" t="s">
        <v>85</v>
      </c>
      <c r="D111" s="29" t="s">
        <v>325</v>
      </c>
      <c r="E111" s="52" t="s">
        <v>233</v>
      </c>
      <c r="F111" s="53">
        <v>0.7</v>
      </c>
      <c r="G111" s="54"/>
      <c r="H111" s="56">
        <v>48939.0</v>
      </c>
      <c r="I111" s="54"/>
      <c r="J111" s="57">
        <f t="shared" si="3"/>
        <v>69912.85714</v>
      </c>
      <c r="K111" s="54"/>
      <c r="L111" s="58">
        <v>0.01</v>
      </c>
      <c r="M111" s="32"/>
      <c r="N111" s="53">
        <v>0.0</v>
      </c>
      <c r="O111" s="54"/>
      <c r="P111" s="53">
        <v>2.0</v>
      </c>
      <c r="Q111" s="54"/>
      <c r="R111" s="53">
        <v>1.0</v>
      </c>
      <c r="S111" s="54"/>
      <c r="T111" s="57">
        <v>8.0</v>
      </c>
      <c r="U111" s="54"/>
      <c r="V111" s="54"/>
      <c r="W111" s="54"/>
      <c r="X111" s="31">
        <f t="shared" si="4"/>
        <v>10875</v>
      </c>
      <c r="Y111" s="60" t="s">
        <v>254</v>
      </c>
      <c r="Z111" s="32">
        <f t="shared" si="5"/>
        <v>9248</v>
      </c>
      <c r="AA111" s="38">
        <v>0.8504</v>
      </c>
      <c r="AB111" s="32">
        <f t="shared" si="6"/>
        <v>6627</v>
      </c>
      <c r="AC111" s="38">
        <v>0.6094</v>
      </c>
      <c r="AD111" s="32">
        <f t="shared" si="7"/>
        <v>6627</v>
      </c>
      <c r="AE111" s="54"/>
      <c r="AF111" s="32">
        <f t="shared" si="8"/>
        <v>4682</v>
      </c>
      <c r="AG111" s="38">
        <v>0.4305</v>
      </c>
      <c r="AH111" s="39">
        <f t="shared" si="9"/>
        <v>4.086720203</v>
      </c>
      <c r="AI111" s="54"/>
      <c r="AJ111" s="40">
        <f>(271387*SUM($H$3:$H$200)*Sheet7!D111)/(100*H111*10)</f>
        <v>5935.693148</v>
      </c>
      <c r="AK111" s="54"/>
      <c r="AL111" s="41">
        <f>ROUND(IF( V111 = "Rural",  Sheet7!E111/100,(Sheet7!E111 + 10)/100 )*H111, 0)</f>
        <v>21147</v>
      </c>
      <c r="AM111" s="54"/>
      <c r="AN111" s="31">
        <v>0.16</v>
      </c>
      <c r="AO111" s="54"/>
      <c r="AP111" s="53">
        <v>0.888</v>
      </c>
      <c r="AQ111" s="42"/>
      <c r="AR111" s="43">
        <v>0.0395</v>
      </c>
      <c r="AS111" s="31"/>
      <c r="AT111" s="44">
        <f t="shared" si="10"/>
        <v>0.7105575326</v>
      </c>
      <c r="AU111" s="45" t="s">
        <v>90</v>
      </c>
      <c r="AV111" s="64">
        <v>1.130976</v>
      </c>
      <c r="AW111" s="59" t="s">
        <v>91</v>
      </c>
      <c r="AX111" s="54">
        <v>20.0</v>
      </c>
      <c r="AY111" s="54"/>
      <c r="AZ111" s="66">
        <v>22.0</v>
      </c>
      <c r="BA111" s="54"/>
      <c r="BB111" s="67">
        <v>6.0</v>
      </c>
      <c r="BC111" s="54"/>
      <c r="BD111" s="31">
        <v>0.19</v>
      </c>
      <c r="BE111" s="54"/>
      <c r="BF111" s="31">
        <v>0.3</v>
      </c>
      <c r="BG111" s="54"/>
      <c r="BH111" s="31">
        <v>0.11</v>
      </c>
      <c r="BI111" s="54"/>
      <c r="BJ111" s="59">
        <v>0.8270000000000001</v>
      </c>
      <c r="BK111" s="31"/>
      <c r="BL111" s="31">
        <v>0.25</v>
      </c>
      <c r="BM111" s="54"/>
      <c r="BN111" s="54">
        <v>0.004917770740516047</v>
      </c>
      <c r="BO111" s="54">
        <v>0.07511848859905593</v>
      </c>
      <c r="BP111" s="54">
        <v>6.792654096132421E-5</v>
      </c>
      <c r="BQ111" s="54">
        <v>0.0065269278691018695</v>
      </c>
      <c r="BR111" s="54">
        <v>0.028700579755298595</v>
      </c>
      <c r="BS111" s="54">
        <v>0.07335438415014671</v>
      </c>
      <c r="BT111" s="54">
        <v>0.028564010928042914</v>
      </c>
      <c r="BU111" s="54">
        <v>0.17254022516670692</v>
      </c>
      <c r="BV111" s="54">
        <v>0.004357942447283814</v>
      </c>
    </row>
    <row r="112">
      <c r="A112" s="50"/>
      <c r="B112" s="50"/>
      <c r="C112" s="51" t="s">
        <v>85</v>
      </c>
      <c r="D112" s="29" t="s">
        <v>205</v>
      </c>
      <c r="E112" s="52" t="s">
        <v>234</v>
      </c>
      <c r="F112" s="53">
        <v>4.4</v>
      </c>
      <c r="G112" s="54"/>
      <c r="H112" s="56">
        <v>40458.38</v>
      </c>
      <c r="I112" s="54"/>
      <c r="J112" s="57">
        <f t="shared" si="3"/>
        <v>9195.086364</v>
      </c>
      <c r="K112" s="54"/>
      <c r="L112" s="58">
        <v>0.07</v>
      </c>
      <c r="M112" s="32"/>
      <c r="N112" s="53">
        <v>1.0</v>
      </c>
      <c r="O112" s="54"/>
      <c r="P112" s="53">
        <v>6.0</v>
      </c>
      <c r="Q112" s="54"/>
      <c r="R112" s="53">
        <v>1.0</v>
      </c>
      <c r="S112" s="54"/>
      <c r="T112" s="57">
        <v>1.0</v>
      </c>
      <c r="U112" s="54"/>
      <c r="V112" s="54"/>
      <c r="W112" s="54"/>
      <c r="X112" s="31">
        <f t="shared" si="4"/>
        <v>8991</v>
      </c>
      <c r="Y112" s="60" t="s">
        <v>254</v>
      </c>
      <c r="Z112" s="32">
        <f t="shared" si="5"/>
        <v>7646</v>
      </c>
      <c r="AA112" s="38">
        <v>0.8504</v>
      </c>
      <c r="AB112" s="32">
        <f t="shared" si="6"/>
        <v>5479</v>
      </c>
      <c r="AC112" s="38">
        <v>0.6094</v>
      </c>
      <c r="AD112" s="32">
        <f t="shared" si="7"/>
        <v>5479</v>
      </c>
      <c r="AE112" s="54"/>
      <c r="AF112" s="32">
        <f t="shared" si="8"/>
        <v>3871</v>
      </c>
      <c r="AG112" s="38">
        <v>0.4305</v>
      </c>
      <c r="AH112" s="39">
        <f t="shared" si="9"/>
        <v>31.63745063</v>
      </c>
      <c r="AI112" s="54"/>
      <c r="AJ112" s="40">
        <f>(271387*SUM($H$3:$H$200)*Sheet7!D112)/(100*H112*10)</f>
        <v>7179.894176</v>
      </c>
      <c r="AK112" s="54"/>
      <c r="AL112" s="41">
        <f>ROUND(IF( V112 = "Rural",  Sheet7!E112/100,(Sheet7!E112 + 10)/100 )*H112, 0)</f>
        <v>17473</v>
      </c>
      <c r="AM112" s="54"/>
      <c r="AN112" s="31">
        <v>0.16</v>
      </c>
      <c r="AO112" s="54"/>
      <c r="AP112" s="53">
        <v>0.965</v>
      </c>
      <c r="AQ112" s="42"/>
      <c r="AR112" s="43">
        <v>0.0395</v>
      </c>
      <c r="AS112" s="31"/>
      <c r="AT112" s="44">
        <f t="shared" si="10"/>
        <v>0.7105575326</v>
      </c>
      <c r="AU112" s="45" t="s">
        <v>90</v>
      </c>
      <c r="AV112" s="64">
        <v>1.130976</v>
      </c>
      <c r="AW112" s="59" t="s">
        <v>91</v>
      </c>
      <c r="AX112" s="54">
        <v>128.0</v>
      </c>
      <c r="AY112" s="54"/>
      <c r="AZ112" s="66">
        <v>18.0</v>
      </c>
      <c r="BA112" s="54"/>
      <c r="BB112" s="67">
        <v>5.0</v>
      </c>
      <c r="BC112" s="54"/>
      <c r="BD112" s="31">
        <v>0.19</v>
      </c>
      <c r="BE112" s="54"/>
      <c r="BF112" s="31">
        <v>0.3</v>
      </c>
      <c r="BG112" s="54"/>
      <c r="BH112" s="31">
        <v>0.11</v>
      </c>
      <c r="BI112" s="54"/>
      <c r="BJ112" s="59">
        <v>0.841</v>
      </c>
      <c r="BK112" s="31"/>
      <c r="BL112" s="31">
        <v>0.25</v>
      </c>
      <c r="BM112" s="54"/>
      <c r="BN112" s="54">
        <v>0.0040655721893107675</v>
      </c>
      <c r="BO112" s="54">
        <v>0.062101235349440585</v>
      </c>
      <c r="BP112" s="54">
        <v>5.6155577480104216E-5</v>
      </c>
      <c r="BQ112" s="54">
        <v>0.005395879114013644</v>
      </c>
      <c r="BR112" s="54">
        <v>0.02372706761397204</v>
      </c>
      <c r="BS112" s="54">
        <v>0.060642831864415145</v>
      </c>
      <c r="BT112" s="54">
        <v>0.023614164744905144</v>
      </c>
      <c r="BU112" s="54">
        <v>0.14264079762725418</v>
      </c>
      <c r="BV112" s="54">
        <v>0.003602756320119711</v>
      </c>
    </row>
    <row r="113">
      <c r="A113" s="50"/>
      <c r="B113" s="50"/>
      <c r="C113" s="51" t="s">
        <v>85</v>
      </c>
      <c r="D113" s="29" t="s">
        <v>205</v>
      </c>
      <c r="E113" s="52" t="s">
        <v>235</v>
      </c>
      <c r="F113" s="53">
        <v>4.0</v>
      </c>
      <c r="G113" s="54"/>
      <c r="H113" s="56">
        <v>33803.0</v>
      </c>
      <c r="I113" s="54"/>
      <c r="J113" s="57">
        <f t="shared" si="3"/>
        <v>8450.75</v>
      </c>
      <c r="K113" s="54"/>
      <c r="L113" s="58">
        <v>0.14</v>
      </c>
      <c r="M113" s="32"/>
      <c r="N113" s="53">
        <v>0.0</v>
      </c>
      <c r="O113" s="54"/>
      <c r="P113" s="53">
        <v>1.0</v>
      </c>
      <c r="Q113" s="54"/>
      <c r="R113" s="53">
        <v>1.0</v>
      </c>
      <c r="S113" s="54"/>
      <c r="T113" s="57">
        <v>1.0</v>
      </c>
      <c r="U113" s="54"/>
      <c r="V113" s="54"/>
      <c r="W113" s="54"/>
      <c r="X113" s="31">
        <f t="shared" si="4"/>
        <v>7512</v>
      </c>
      <c r="Y113" s="60" t="s">
        <v>254</v>
      </c>
      <c r="Z113" s="32">
        <f t="shared" si="5"/>
        <v>6388</v>
      </c>
      <c r="AA113" s="38">
        <v>0.8504</v>
      </c>
      <c r="AB113" s="32">
        <f t="shared" si="6"/>
        <v>4578</v>
      </c>
      <c r="AC113" s="38">
        <v>0.6094</v>
      </c>
      <c r="AD113" s="32">
        <f t="shared" si="7"/>
        <v>4578</v>
      </c>
      <c r="AE113" s="54"/>
      <c r="AF113" s="32">
        <f t="shared" si="8"/>
        <v>3234</v>
      </c>
      <c r="AG113" s="38">
        <v>0.4305</v>
      </c>
      <c r="AH113" s="39">
        <f t="shared" si="9"/>
        <v>34.31648079</v>
      </c>
      <c r="AI113" s="54"/>
      <c r="AJ113" s="40">
        <f>(271387*SUM($H$3:$H$200)*Sheet7!D113)/(100*H113*10)</f>
        <v>8593.523857</v>
      </c>
      <c r="AK113" s="54"/>
      <c r="AL113" s="41">
        <f>ROUND(IF( V113 = "Rural",  Sheet7!E113/100,(Sheet7!E113 + 10)/100 )*H113, 0)</f>
        <v>14606</v>
      </c>
      <c r="AM113" s="54"/>
      <c r="AN113" s="31">
        <v>0.16</v>
      </c>
      <c r="AO113" s="54"/>
      <c r="AP113" s="53">
        <v>0.996</v>
      </c>
      <c r="AQ113" s="42"/>
      <c r="AR113" s="43">
        <v>0.0395</v>
      </c>
      <c r="AS113" s="31"/>
      <c r="AT113" s="44">
        <f t="shared" si="10"/>
        <v>0.7105575326</v>
      </c>
      <c r="AU113" s="45" t="s">
        <v>90</v>
      </c>
      <c r="AV113" s="64">
        <v>1.130976</v>
      </c>
      <c r="AW113" s="59" t="s">
        <v>91</v>
      </c>
      <c r="AX113" s="54">
        <v>116.0</v>
      </c>
      <c r="AY113" s="54"/>
      <c r="AZ113" s="66">
        <v>15.0</v>
      </c>
      <c r="BA113" s="54"/>
      <c r="BB113" s="67">
        <v>4.0</v>
      </c>
      <c r="BC113" s="54"/>
      <c r="BD113" s="31">
        <v>0.19</v>
      </c>
      <c r="BE113" s="54"/>
      <c r="BF113" s="31">
        <v>0.3</v>
      </c>
      <c r="BG113" s="54"/>
      <c r="BH113" s="31">
        <v>0.11</v>
      </c>
      <c r="BI113" s="54"/>
      <c r="BJ113" s="59">
        <v>0.875</v>
      </c>
      <c r="BK113" s="31"/>
      <c r="BL113" s="31">
        <v>0.25</v>
      </c>
      <c r="BM113" s="54"/>
      <c r="BN113" s="54">
        <v>0.0033967879266365054</v>
      </c>
      <c r="BO113" s="54">
        <v>0.05188561822092581</v>
      </c>
      <c r="BP113" s="54">
        <v>4.691801761612706E-5</v>
      </c>
      <c r="BQ113" s="54">
        <v>0.004508260135255124</v>
      </c>
      <c r="BR113" s="54">
        <v>0.0198239787790588</v>
      </c>
      <c r="BS113" s="54">
        <v>0.05066712126172193</v>
      </c>
      <c r="BT113" s="54">
        <v>0.019729648366346567</v>
      </c>
      <c r="BU113" s="54">
        <v>0.11917646930485289</v>
      </c>
      <c r="BV113" s="54">
        <v>0.0030101049989892477</v>
      </c>
    </row>
    <row r="114">
      <c r="A114" s="50"/>
      <c r="B114" s="50"/>
      <c r="C114" s="51" t="s">
        <v>85</v>
      </c>
      <c r="D114" s="29" t="s">
        <v>205</v>
      </c>
      <c r="E114" s="52" t="s">
        <v>236</v>
      </c>
      <c r="F114" s="53">
        <v>1.7</v>
      </c>
      <c r="G114" s="54"/>
      <c r="H114" s="56">
        <v>45068.5</v>
      </c>
      <c r="I114" s="54"/>
      <c r="J114" s="57">
        <f t="shared" si="3"/>
        <v>26510.88235</v>
      </c>
      <c r="K114" s="54"/>
      <c r="L114" s="58">
        <v>0.2</v>
      </c>
      <c r="M114" s="32"/>
      <c r="N114" s="53">
        <v>1.0</v>
      </c>
      <c r="O114" s="54"/>
      <c r="P114" s="53">
        <v>3.0</v>
      </c>
      <c r="Q114" s="54"/>
      <c r="R114" s="53">
        <v>4.0</v>
      </c>
      <c r="S114" s="54"/>
      <c r="T114" s="57">
        <v>3.0</v>
      </c>
      <c r="U114" s="54"/>
      <c r="V114" s="54"/>
      <c r="W114" s="54"/>
      <c r="X114" s="31">
        <f t="shared" si="4"/>
        <v>10015</v>
      </c>
      <c r="Y114" s="60" t="s">
        <v>254</v>
      </c>
      <c r="Z114" s="32">
        <f t="shared" si="5"/>
        <v>8517</v>
      </c>
      <c r="AA114" s="38">
        <v>0.8504</v>
      </c>
      <c r="AB114" s="32">
        <f t="shared" si="6"/>
        <v>6103</v>
      </c>
      <c r="AC114" s="38">
        <v>0.6094</v>
      </c>
      <c r="AD114" s="32">
        <f t="shared" si="7"/>
        <v>6103</v>
      </c>
      <c r="AE114" s="54"/>
      <c r="AF114" s="32">
        <f t="shared" si="8"/>
        <v>4311</v>
      </c>
      <c r="AG114" s="38">
        <v>0.4305</v>
      </c>
      <c r="AH114" s="39">
        <f t="shared" si="9"/>
        <v>10.87233877</v>
      </c>
      <c r="AI114" s="54"/>
      <c r="AJ114" s="40">
        <f>(271387*SUM($H$3:$H$200)*Sheet7!D114)/(100*H114*10)</f>
        <v>6445.452743</v>
      </c>
      <c r="AK114" s="54"/>
      <c r="AL114" s="41">
        <f>ROUND(IF( V114 = "Rural",  Sheet7!E114/100,(Sheet7!E114 + 10)/100 )*H114, 0)</f>
        <v>19464</v>
      </c>
      <c r="AM114" s="54"/>
      <c r="AN114" s="31">
        <v>0.16</v>
      </c>
      <c r="AO114" s="54"/>
      <c r="AP114" s="53">
        <v>0.977</v>
      </c>
      <c r="AQ114" s="42"/>
      <c r="AR114" s="43">
        <v>0.0395</v>
      </c>
      <c r="AS114" s="31"/>
      <c r="AT114" s="44">
        <f t="shared" si="10"/>
        <v>0.7105575326</v>
      </c>
      <c r="AU114" s="45" t="s">
        <v>90</v>
      </c>
      <c r="AV114" s="64">
        <v>1.130976</v>
      </c>
      <c r="AW114" s="59" t="s">
        <v>91</v>
      </c>
      <c r="AX114" s="54">
        <v>49.0</v>
      </c>
      <c r="AY114" s="54"/>
      <c r="AZ114" s="66">
        <v>20.0</v>
      </c>
      <c r="BA114" s="54"/>
      <c r="BB114" s="67">
        <v>6.0</v>
      </c>
      <c r="BC114" s="54"/>
      <c r="BD114" s="31">
        <v>0.19</v>
      </c>
      <c r="BE114" s="54"/>
      <c r="BF114" s="31">
        <v>0.3</v>
      </c>
      <c r="BG114" s="54"/>
      <c r="BH114" s="31">
        <v>0.11</v>
      </c>
      <c r="BI114" s="54"/>
      <c r="BJ114" s="59">
        <v>0.8420000000000001</v>
      </c>
      <c r="BK114" s="31"/>
      <c r="BL114" s="31">
        <v>0.25</v>
      </c>
      <c r="BM114" s="54"/>
      <c r="BN114" s="54">
        <v>0.004528832845357434</v>
      </c>
      <c r="BO114" s="54">
        <v>0.06917749858858073</v>
      </c>
      <c r="BP114" s="54">
        <v>6.255434952319092E-5</v>
      </c>
      <c r="BQ114" s="54">
        <v>0.006010724548287003</v>
      </c>
      <c r="BR114" s="54">
        <v>0.026430701050321317</v>
      </c>
      <c r="BS114" s="54">
        <v>0.06755291407815621</v>
      </c>
      <c r="BT114" s="54">
        <v>0.026304933212989684</v>
      </c>
      <c r="BU114" s="54">
        <v>0.1588943202338775</v>
      </c>
      <c r="BV114" s="54">
        <v>0.004013280393661714</v>
      </c>
    </row>
    <row r="115">
      <c r="A115" s="50"/>
      <c r="B115" s="50"/>
      <c r="C115" s="51" t="s">
        <v>85</v>
      </c>
      <c r="D115" s="29" t="s">
        <v>205</v>
      </c>
      <c r="E115" s="52" t="s">
        <v>237</v>
      </c>
      <c r="F115" s="53">
        <v>2.1</v>
      </c>
      <c r="G115" s="54"/>
      <c r="H115" s="56">
        <v>56019.0</v>
      </c>
      <c r="I115" s="54"/>
      <c r="J115" s="57">
        <f t="shared" si="3"/>
        <v>26675.71429</v>
      </c>
      <c r="K115" s="54"/>
      <c r="L115" s="58">
        <v>0.12</v>
      </c>
      <c r="M115" s="32"/>
      <c r="N115" s="53">
        <v>0.0</v>
      </c>
      <c r="O115" s="54"/>
      <c r="P115" s="53">
        <v>2.0</v>
      </c>
      <c r="Q115" s="54"/>
      <c r="R115" s="53">
        <v>1.0</v>
      </c>
      <c r="S115" s="54"/>
      <c r="T115" s="57">
        <v>3.0</v>
      </c>
      <c r="U115" s="54"/>
      <c r="V115" s="54"/>
      <c r="W115" s="54"/>
      <c r="X115" s="31">
        <f t="shared" si="4"/>
        <v>12449</v>
      </c>
      <c r="Y115" s="60" t="s">
        <v>254</v>
      </c>
      <c r="Z115" s="32">
        <f t="shared" si="5"/>
        <v>10587</v>
      </c>
      <c r="AA115" s="38">
        <v>0.8504</v>
      </c>
      <c r="AB115" s="32">
        <f t="shared" si="6"/>
        <v>7586</v>
      </c>
      <c r="AC115" s="38">
        <v>0.6094</v>
      </c>
      <c r="AD115" s="32">
        <f t="shared" si="7"/>
        <v>7586</v>
      </c>
      <c r="AE115" s="54"/>
      <c r="AF115" s="32">
        <f t="shared" si="8"/>
        <v>5359</v>
      </c>
      <c r="AG115" s="38">
        <v>0.4305</v>
      </c>
      <c r="AH115" s="39">
        <f t="shared" si="9"/>
        <v>10.88916261</v>
      </c>
      <c r="AI115" s="54"/>
      <c r="AJ115" s="40">
        <f>(271387*SUM($H$3:$H$200)*Sheet7!D115)/(100*H115*10)</f>
        <v>5185.50647</v>
      </c>
      <c r="AK115" s="54"/>
      <c r="AL115" s="41">
        <f>ROUND(IF( V115 = "Rural",  Sheet7!E115/100,(Sheet7!E115 + 10)/100 )*H115, 0)</f>
        <v>24206</v>
      </c>
      <c r="AM115" s="54"/>
      <c r="AN115" s="31">
        <v>0.16</v>
      </c>
      <c r="AO115" s="54"/>
      <c r="AP115" s="53">
        <v>0.906</v>
      </c>
      <c r="AQ115" s="42"/>
      <c r="AR115" s="43">
        <v>0.0395</v>
      </c>
      <c r="AS115" s="31"/>
      <c r="AT115" s="44">
        <f t="shared" si="10"/>
        <v>0.7105575326</v>
      </c>
      <c r="AU115" s="45" t="s">
        <v>90</v>
      </c>
      <c r="AV115" s="64">
        <v>1.130976</v>
      </c>
      <c r="AW115" s="59" t="s">
        <v>91</v>
      </c>
      <c r="AX115" s="54">
        <v>61.0</v>
      </c>
      <c r="AY115" s="54"/>
      <c r="AZ115" s="66">
        <v>25.0</v>
      </c>
      <c r="BA115" s="54"/>
      <c r="BB115" s="67">
        <v>7.0</v>
      </c>
      <c r="BC115" s="54"/>
      <c r="BD115" s="31">
        <v>0.19</v>
      </c>
      <c r="BE115" s="54"/>
      <c r="BF115" s="31">
        <v>0.3</v>
      </c>
      <c r="BG115" s="54"/>
      <c r="BH115" s="31">
        <v>0.11</v>
      </c>
      <c r="BI115" s="54"/>
      <c r="BJ115" s="59">
        <v>0.83</v>
      </c>
      <c r="BK115" s="31"/>
      <c r="BL115" s="31">
        <v>0.25</v>
      </c>
      <c r="BM115" s="54"/>
      <c r="BN115" s="54">
        <v>0.005629224118044268</v>
      </c>
      <c r="BO115" s="54">
        <v>0.08598587247043288</v>
      </c>
      <c r="BP115" s="54">
        <v>7.775346652184191E-5</v>
      </c>
      <c r="BQ115" s="54">
        <v>0.007471177839743716</v>
      </c>
      <c r="BR115" s="54">
        <v>0.032852689619977365</v>
      </c>
      <c r="BS115" s="54">
        <v>0.08396655521582111</v>
      </c>
      <c r="BT115" s="54">
        <v>0.032696363394798346</v>
      </c>
      <c r="BU115" s="54">
        <v>0.1975016014551535</v>
      </c>
      <c r="BV115" s="54">
        <v>0.004988405524313779</v>
      </c>
    </row>
    <row r="116">
      <c r="A116" s="50"/>
      <c r="B116" s="50"/>
      <c r="C116" s="51" t="s">
        <v>85</v>
      </c>
      <c r="D116" s="29" t="s">
        <v>205</v>
      </c>
      <c r="E116" s="52" t="s">
        <v>238</v>
      </c>
      <c r="F116" s="53">
        <v>11.0</v>
      </c>
      <c r="G116" s="54"/>
      <c r="H116" s="56">
        <v>54303.44</v>
      </c>
      <c r="I116" s="54"/>
      <c r="J116" s="57">
        <f t="shared" si="3"/>
        <v>4936.676364</v>
      </c>
      <c r="K116" s="54"/>
      <c r="L116" s="58">
        <v>0.31</v>
      </c>
      <c r="M116" s="32"/>
      <c r="N116" s="53">
        <v>0.0</v>
      </c>
      <c r="O116" s="54"/>
      <c r="P116" s="53">
        <v>3.0</v>
      </c>
      <c r="Q116" s="54"/>
      <c r="R116" s="53">
        <v>1.0</v>
      </c>
      <c r="S116" s="54"/>
      <c r="T116" s="57">
        <v>1.0</v>
      </c>
      <c r="U116" s="54"/>
      <c r="V116" s="54"/>
      <c r="W116" s="54"/>
      <c r="X116" s="31">
        <f t="shared" si="4"/>
        <v>12067</v>
      </c>
      <c r="Y116" s="60" t="s">
        <v>254</v>
      </c>
      <c r="Z116" s="32">
        <f t="shared" si="5"/>
        <v>10262</v>
      </c>
      <c r="AA116" s="38">
        <v>0.8504</v>
      </c>
      <c r="AB116" s="32">
        <f t="shared" si="6"/>
        <v>7354</v>
      </c>
      <c r="AC116" s="38">
        <v>0.6094</v>
      </c>
      <c r="AD116" s="32">
        <f t="shared" si="7"/>
        <v>7354</v>
      </c>
      <c r="AE116" s="54"/>
      <c r="AF116" s="32">
        <f t="shared" si="8"/>
        <v>5195</v>
      </c>
      <c r="AG116" s="38">
        <v>0.4305</v>
      </c>
      <c r="AH116" s="39">
        <f t="shared" si="9"/>
        <v>58.74397644</v>
      </c>
      <c r="AI116" s="54"/>
      <c r="AJ116" s="40">
        <f>(271387*SUM($H$3:$H$200)*Sheet7!D116)/(100*H116*10)</f>
        <v>5349.327537</v>
      </c>
      <c r="AK116" s="54"/>
      <c r="AL116" s="41">
        <f>ROUND(IF( V116 = "Rural",  Sheet7!E116/100,(Sheet7!E116 + 10)/100 )*H116, 0)</f>
        <v>23453</v>
      </c>
      <c r="AM116" s="54"/>
      <c r="AN116" s="31">
        <v>0.16</v>
      </c>
      <c r="AO116" s="54"/>
      <c r="AP116" s="53">
        <v>0.736</v>
      </c>
      <c r="AQ116" s="42"/>
      <c r="AR116" s="43">
        <v>0.0395</v>
      </c>
      <c r="AS116" s="31"/>
      <c r="AT116" s="44">
        <f t="shared" si="10"/>
        <v>0.7105575326</v>
      </c>
      <c r="AU116" s="45" t="s">
        <v>90</v>
      </c>
      <c r="AV116" s="64">
        <v>1.130976</v>
      </c>
      <c r="AW116" s="59" t="s">
        <v>91</v>
      </c>
      <c r="AX116" s="54">
        <v>319.0</v>
      </c>
      <c r="AY116" s="54"/>
      <c r="AZ116" s="66">
        <v>24.0</v>
      </c>
      <c r="BA116" s="54"/>
      <c r="BB116" s="67">
        <v>7.0</v>
      </c>
      <c r="BC116" s="54"/>
      <c r="BD116" s="31">
        <v>0.19</v>
      </c>
      <c r="BE116" s="54"/>
      <c r="BF116" s="31">
        <v>0.3</v>
      </c>
      <c r="BG116" s="54"/>
      <c r="BH116" s="31">
        <v>0.11</v>
      </c>
      <c r="BI116" s="54"/>
      <c r="BJ116" s="59">
        <v>0.87</v>
      </c>
      <c r="BK116" s="31"/>
      <c r="BL116" s="31">
        <v>0.25</v>
      </c>
      <c r="BM116" s="54"/>
      <c r="BN116" s="54">
        <v>0.0054568313275990266</v>
      </c>
      <c r="BO116" s="54">
        <v>0.08335258870286516</v>
      </c>
      <c r="BP116" s="54">
        <v>7.537229697175693E-5</v>
      </c>
      <c r="BQ116" s="54">
        <v>0.007242375935840563</v>
      </c>
      <c r="BR116" s="54">
        <v>0.031846588829094837</v>
      </c>
      <c r="BS116" s="54">
        <v>0.0813951122506476</v>
      </c>
      <c r="BT116" s="54">
        <v>0.031695050033517705</v>
      </c>
      <c r="BU116" s="54">
        <v>0.19145319203348576</v>
      </c>
      <c r="BV116" s="54">
        <v>0.004835637553066671</v>
      </c>
    </row>
    <row r="117">
      <c r="A117" s="50"/>
      <c r="B117" s="50"/>
      <c r="C117" s="51" t="s">
        <v>85</v>
      </c>
      <c r="D117" s="29" t="s">
        <v>205</v>
      </c>
      <c r="E117" s="52" t="s">
        <v>239</v>
      </c>
      <c r="F117" s="53">
        <v>0.8</v>
      </c>
      <c r="G117" s="54"/>
      <c r="H117" s="56">
        <v>54478.0</v>
      </c>
      <c r="I117" s="54"/>
      <c r="J117" s="57">
        <f t="shared" si="3"/>
        <v>68097.5</v>
      </c>
      <c r="K117" s="54"/>
      <c r="L117" s="58">
        <v>0.29</v>
      </c>
      <c r="M117" s="32"/>
      <c r="N117" s="53">
        <v>0.0</v>
      </c>
      <c r="O117" s="54"/>
      <c r="P117" s="53">
        <v>1.0</v>
      </c>
      <c r="Q117" s="54"/>
      <c r="R117" s="53">
        <v>1.0</v>
      </c>
      <c r="S117" s="54"/>
      <c r="T117" s="57">
        <v>8.0</v>
      </c>
      <c r="U117" s="54"/>
      <c r="V117" s="54"/>
      <c r="W117" s="54"/>
      <c r="X117" s="31">
        <f t="shared" si="4"/>
        <v>12106</v>
      </c>
      <c r="Y117" s="60" t="s">
        <v>254</v>
      </c>
      <c r="Z117" s="32">
        <f t="shared" si="5"/>
        <v>10295</v>
      </c>
      <c r="AA117" s="38">
        <v>0.8504</v>
      </c>
      <c r="AB117" s="32">
        <f t="shared" si="6"/>
        <v>7377</v>
      </c>
      <c r="AC117" s="38">
        <v>0.6094</v>
      </c>
      <c r="AD117" s="32">
        <f t="shared" si="7"/>
        <v>7377</v>
      </c>
      <c r="AE117" s="54"/>
      <c r="AF117" s="32">
        <f t="shared" si="8"/>
        <v>5212</v>
      </c>
      <c r="AG117" s="38">
        <v>0.4305</v>
      </c>
      <c r="AH117" s="39">
        <f t="shared" si="9"/>
        <v>4.221887734</v>
      </c>
      <c r="AI117" s="54"/>
      <c r="AJ117" s="40">
        <f>(271387*SUM($H$3:$H$200)*Sheet7!D117)/(100*H117*10)</f>
        <v>5332.187065</v>
      </c>
      <c r="AK117" s="54"/>
      <c r="AL117" s="41">
        <f>ROUND(IF( V117 = "Rural",  Sheet7!E117/100,(Sheet7!E117 + 10)/100 )*H117, 0)</f>
        <v>23540</v>
      </c>
      <c r="AM117" s="54"/>
      <c r="AN117" s="31">
        <v>0.16</v>
      </c>
      <c r="AO117" s="54"/>
      <c r="AP117" s="53">
        <v>0.983</v>
      </c>
      <c r="AQ117" s="42"/>
      <c r="AR117" s="43">
        <v>0.0395</v>
      </c>
      <c r="AS117" s="31"/>
      <c r="AT117" s="44">
        <f t="shared" si="10"/>
        <v>0.7105575326</v>
      </c>
      <c r="AU117" s="45" t="s">
        <v>90</v>
      </c>
      <c r="AV117" s="64">
        <v>1.130976</v>
      </c>
      <c r="AW117" s="59" t="s">
        <v>91</v>
      </c>
      <c r="AX117" s="54">
        <v>23.0</v>
      </c>
      <c r="AY117" s="54"/>
      <c r="AZ117" s="66">
        <v>24.0</v>
      </c>
      <c r="BA117" s="54"/>
      <c r="BB117" s="67">
        <v>7.0</v>
      </c>
      <c r="BC117" s="54"/>
      <c r="BD117" s="31">
        <v>0.19</v>
      </c>
      <c r="BE117" s="54"/>
      <c r="BF117" s="31">
        <v>0.3</v>
      </c>
      <c r="BG117" s="54"/>
      <c r="BH117" s="31">
        <v>0.11</v>
      </c>
      <c r="BI117" s="54"/>
      <c r="BJ117" s="59">
        <v>0.8059999999999999</v>
      </c>
      <c r="BK117" s="31"/>
      <c r="BL117" s="31">
        <v>0.25</v>
      </c>
      <c r="BM117" s="54"/>
      <c r="BN117" s="54">
        <v>0.005474372471890174</v>
      </c>
      <c r="BO117" s="54">
        <v>0.08362052804306115</v>
      </c>
      <c r="BP117" s="54">
        <v>7.561458343020946E-5</v>
      </c>
      <c r="BQ117" s="54">
        <v>0.007265656765625202</v>
      </c>
      <c r="BR117" s="54">
        <v>0.0319489606225946</v>
      </c>
      <c r="BS117" s="54">
        <v>0.08165675922539678</v>
      </c>
      <c r="BT117" s="54">
        <v>0.03179693470111613</v>
      </c>
      <c r="BU117" s="54">
        <v>0.19206862393248456</v>
      </c>
      <c r="BV117" s="54">
        <v>0.004851181851756834</v>
      </c>
    </row>
    <row r="118">
      <c r="A118" s="50"/>
      <c r="B118" s="50"/>
      <c r="C118" s="51" t="s">
        <v>85</v>
      </c>
      <c r="D118" s="29" t="s">
        <v>205</v>
      </c>
      <c r="E118" s="52" t="s">
        <v>240</v>
      </c>
      <c r="F118" s="53">
        <v>0.5</v>
      </c>
      <c r="G118" s="54"/>
      <c r="H118" s="56">
        <v>71393.51</v>
      </c>
      <c r="I118" s="54"/>
      <c r="J118" s="57">
        <f t="shared" si="3"/>
        <v>142787.02</v>
      </c>
      <c r="K118" s="54"/>
      <c r="L118" s="58">
        <v>0.18</v>
      </c>
      <c r="M118" s="32"/>
      <c r="N118" s="53">
        <v>0.0</v>
      </c>
      <c r="O118" s="54"/>
      <c r="P118" s="53">
        <v>7.0</v>
      </c>
      <c r="Q118" s="54"/>
      <c r="R118" s="53">
        <v>1.0</v>
      </c>
      <c r="S118" s="54"/>
      <c r="T118" s="57">
        <v>17.0</v>
      </c>
      <c r="U118" s="54"/>
      <c r="V118" s="54"/>
      <c r="W118" s="54"/>
      <c r="X118" s="31">
        <f t="shared" si="4"/>
        <v>15865</v>
      </c>
      <c r="Y118" s="60" t="s">
        <v>254</v>
      </c>
      <c r="Z118" s="32">
        <f t="shared" si="5"/>
        <v>13492</v>
      </c>
      <c r="AA118" s="38">
        <v>0.8504</v>
      </c>
      <c r="AB118" s="32">
        <f t="shared" si="6"/>
        <v>9668</v>
      </c>
      <c r="AC118" s="38">
        <v>0.6094</v>
      </c>
      <c r="AD118" s="32">
        <f t="shared" si="7"/>
        <v>9668</v>
      </c>
      <c r="AE118" s="54"/>
      <c r="AF118" s="32">
        <f t="shared" si="8"/>
        <v>6830</v>
      </c>
      <c r="AG118" s="38">
        <v>0.4305</v>
      </c>
      <c r="AH118" s="39">
        <f t="shared" si="9"/>
        <v>2.101031312</v>
      </c>
      <c r="AI118" s="54"/>
      <c r="AJ118" s="40">
        <f>(271387*SUM($H$3:$H$200)*Sheet7!D118)/(100*H118*10)</f>
        <v>4068.813635</v>
      </c>
      <c r="AK118" s="54"/>
      <c r="AL118" s="41">
        <f>ROUND(IF( V118 = "Rural",  Sheet7!E118/100,(Sheet7!E118 + 10)/100 )*H118, 0)</f>
        <v>30834</v>
      </c>
      <c r="AM118" s="54"/>
      <c r="AN118" s="31">
        <v>0.16</v>
      </c>
      <c r="AO118" s="54"/>
      <c r="AP118" s="53">
        <v>0.917</v>
      </c>
      <c r="AQ118" s="42"/>
      <c r="AR118" s="43">
        <v>0.0395</v>
      </c>
      <c r="AS118" s="31"/>
      <c r="AT118" s="44">
        <f t="shared" si="10"/>
        <v>0.7105575326</v>
      </c>
      <c r="AU118" s="45" t="s">
        <v>90</v>
      </c>
      <c r="AV118" s="64">
        <v>1.130976</v>
      </c>
      <c r="AW118" s="59" t="s">
        <v>91</v>
      </c>
      <c r="AX118" s="54">
        <v>15.0</v>
      </c>
      <c r="AY118" s="54"/>
      <c r="AZ118" s="66">
        <v>31.0</v>
      </c>
      <c r="BA118" s="54"/>
      <c r="BB118" s="67">
        <v>9.0</v>
      </c>
      <c r="BC118" s="54"/>
      <c r="BD118" s="31">
        <v>0.19</v>
      </c>
      <c r="BE118" s="54"/>
      <c r="BF118" s="31">
        <v>0.3</v>
      </c>
      <c r="BG118" s="54"/>
      <c r="BH118" s="31">
        <v>0.11</v>
      </c>
      <c r="BI118" s="54"/>
      <c r="BJ118" s="59">
        <v>0.743</v>
      </c>
      <c r="BK118" s="31"/>
      <c r="BL118" s="31">
        <v>0.25</v>
      </c>
      <c r="BM118" s="54"/>
      <c r="BN118" s="54">
        <v>0.007174174268798704</v>
      </c>
      <c r="BO118" s="54">
        <v>0.10958484168008308</v>
      </c>
      <c r="BP118" s="54">
        <v>9.909303789181858E-5</v>
      </c>
      <c r="BQ118" s="54">
        <v>0.009521655327898058</v>
      </c>
      <c r="BR118" s="54">
        <v>0.04186916626342402</v>
      </c>
      <c r="BS118" s="54">
        <v>0.10701131936425633</v>
      </c>
      <c r="BT118" s="54">
        <v>0.041669936039382516</v>
      </c>
      <c r="BU118" s="54">
        <v>0.25170625249476986</v>
      </c>
      <c r="BV118" s="54">
        <v>0.006357481920136935</v>
      </c>
    </row>
    <row r="119">
      <c r="A119" s="50"/>
      <c r="B119" s="50"/>
      <c r="C119" s="51" t="s">
        <v>85</v>
      </c>
      <c r="D119" s="29" t="s">
        <v>205</v>
      </c>
      <c r="E119" s="52" t="s">
        <v>241</v>
      </c>
      <c r="F119" s="53">
        <v>2.7</v>
      </c>
      <c r="G119" s="54"/>
      <c r="H119" s="56">
        <v>61880.0</v>
      </c>
      <c r="I119" s="54"/>
      <c r="J119" s="57">
        <f t="shared" si="3"/>
        <v>22918.51852</v>
      </c>
      <c r="K119" s="54"/>
      <c r="L119" s="58">
        <v>0.15</v>
      </c>
      <c r="M119" s="32"/>
      <c r="N119" s="53">
        <v>0.0</v>
      </c>
      <c r="O119" s="54"/>
      <c r="P119" s="53">
        <v>2.0</v>
      </c>
      <c r="Q119" s="54"/>
      <c r="R119" s="53">
        <v>1.0</v>
      </c>
      <c r="S119" s="54"/>
      <c r="T119" s="57">
        <v>3.0</v>
      </c>
      <c r="U119" s="54"/>
      <c r="V119" s="54"/>
      <c r="W119" s="54"/>
      <c r="X119" s="31">
        <f t="shared" si="4"/>
        <v>13751</v>
      </c>
      <c r="Y119" s="60" t="s">
        <v>254</v>
      </c>
      <c r="Z119" s="32">
        <f t="shared" si="5"/>
        <v>11694</v>
      </c>
      <c r="AA119" s="38">
        <v>0.8504</v>
      </c>
      <c r="AB119" s="32">
        <f t="shared" si="6"/>
        <v>8380</v>
      </c>
      <c r="AC119" s="38">
        <v>0.6094</v>
      </c>
      <c r="AD119" s="32">
        <f t="shared" si="7"/>
        <v>8380</v>
      </c>
      <c r="AE119" s="54"/>
      <c r="AF119" s="32">
        <f t="shared" si="8"/>
        <v>5920</v>
      </c>
      <c r="AG119" s="38">
        <v>0.4305</v>
      </c>
      <c r="AH119" s="39">
        <f t="shared" si="9"/>
        <v>12.60504202</v>
      </c>
      <c r="AI119" s="54"/>
      <c r="AJ119" s="40">
        <f>(271387*SUM($H$3:$H$200)*Sheet7!D119)/(100*H119*10)</f>
        <v>4694.358225</v>
      </c>
      <c r="AK119" s="54"/>
      <c r="AL119" s="41">
        <f>ROUND(IF( V119 = "Rural",  Sheet7!E119/100,(Sheet7!E119 + 10)/100 )*H119, 0)</f>
        <v>26739</v>
      </c>
      <c r="AM119" s="54"/>
      <c r="AN119" s="31">
        <v>0.16</v>
      </c>
      <c r="AO119" s="54"/>
      <c r="AP119" s="53">
        <v>0.893</v>
      </c>
      <c r="AQ119" s="42"/>
      <c r="AR119" s="43">
        <v>0.0395</v>
      </c>
      <c r="AS119" s="31"/>
      <c r="AT119" s="44">
        <f t="shared" si="10"/>
        <v>0.7105575326</v>
      </c>
      <c r="AU119" s="45" t="s">
        <v>90</v>
      </c>
      <c r="AV119" s="64">
        <v>1.130976</v>
      </c>
      <c r="AW119" s="59" t="s">
        <v>91</v>
      </c>
      <c r="AX119" s="54">
        <v>78.0</v>
      </c>
      <c r="AY119" s="54"/>
      <c r="AZ119" s="66">
        <v>27.0</v>
      </c>
      <c r="BA119" s="54"/>
      <c r="BB119" s="67">
        <v>8.0</v>
      </c>
      <c r="BC119" s="54"/>
      <c r="BD119" s="31">
        <v>0.19</v>
      </c>
      <c r="BE119" s="54"/>
      <c r="BF119" s="31">
        <v>0.3</v>
      </c>
      <c r="BG119" s="54"/>
      <c r="BH119" s="31">
        <v>0.11</v>
      </c>
      <c r="BI119" s="54"/>
      <c r="BJ119" s="59">
        <v>0.816</v>
      </c>
      <c r="BK119" s="31"/>
      <c r="BL119" s="31">
        <v>0.25</v>
      </c>
      <c r="BM119" s="54"/>
      <c r="BN119" s="54">
        <v>0.006218182909808803</v>
      </c>
      <c r="BO119" s="54">
        <v>0.09498216298881426</v>
      </c>
      <c r="BP119" s="54">
        <v>8.588843978599363E-5</v>
      </c>
      <c r="BQ119" s="54">
        <v>0.00825285143832166</v>
      </c>
      <c r="BR119" s="54">
        <v>0.03628990938224887</v>
      </c>
      <c r="BS119" s="54">
        <v>0.09275157422936876</v>
      </c>
      <c r="BT119" s="54">
        <v>0.036117227491924545</v>
      </c>
      <c r="BU119" s="54">
        <v>0.21816524925551858</v>
      </c>
      <c r="BV119" s="54">
        <v>0.005510318532007651</v>
      </c>
    </row>
    <row r="120">
      <c r="A120" s="50"/>
      <c r="B120" s="50"/>
      <c r="C120" s="51" t="s">
        <v>85</v>
      </c>
      <c r="D120" s="29" t="s">
        <v>493</v>
      </c>
      <c r="E120" s="52" t="s">
        <v>242</v>
      </c>
      <c r="F120" s="53">
        <v>1.0</v>
      </c>
      <c r="G120" s="54"/>
      <c r="H120" s="56">
        <v>42341.26</v>
      </c>
      <c r="I120" s="54"/>
      <c r="J120" s="57">
        <f t="shared" si="3"/>
        <v>42341.26</v>
      </c>
      <c r="K120" s="54"/>
      <c r="L120" s="58">
        <v>0.38</v>
      </c>
      <c r="M120" s="32"/>
      <c r="N120" s="53">
        <v>2.0</v>
      </c>
      <c r="O120" s="54"/>
      <c r="P120" s="53">
        <v>1.0</v>
      </c>
      <c r="Q120" s="54"/>
      <c r="R120" s="53">
        <v>1.0</v>
      </c>
      <c r="S120" s="54"/>
      <c r="T120" s="57">
        <v>5.0</v>
      </c>
      <c r="U120" s="54"/>
      <c r="V120" s="54"/>
      <c r="W120" s="54"/>
      <c r="X120" s="31">
        <f t="shared" si="4"/>
        <v>9409</v>
      </c>
      <c r="Y120" s="60" t="s">
        <v>332</v>
      </c>
      <c r="Z120" s="32">
        <f t="shared" si="5"/>
        <v>7953</v>
      </c>
      <c r="AA120" s="38">
        <v>0.8453</v>
      </c>
      <c r="AB120" s="32">
        <f t="shared" si="6"/>
        <v>5855</v>
      </c>
      <c r="AC120" s="38">
        <v>0.6223</v>
      </c>
      <c r="AD120" s="32">
        <f t="shared" si="7"/>
        <v>5855</v>
      </c>
      <c r="AE120" s="54"/>
      <c r="AF120" s="32">
        <f t="shared" si="8"/>
        <v>2974</v>
      </c>
      <c r="AG120" s="38">
        <v>0.3161</v>
      </c>
      <c r="AH120" s="39">
        <f t="shared" si="9"/>
        <v>6.849111245</v>
      </c>
      <c r="AI120" s="54"/>
      <c r="AJ120" s="40">
        <f>(271387*SUM($H$3:$H$200)*Sheet7!D120)/(100*H120*10)</f>
        <v>22974.72199</v>
      </c>
      <c r="AK120" s="54"/>
      <c r="AL120" s="41">
        <f>ROUND(IF( V120 = "Rural",  Sheet7!E120/100,(Sheet7!E120 + 10)/100 )*H120, 0)</f>
        <v>18286</v>
      </c>
      <c r="AM120" s="54"/>
      <c r="AN120" s="31">
        <v>0.16</v>
      </c>
      <c r="AO120" s="54"/>
      <c r="AP120" s="53">
        <v>0.992</v>
      </c>
      <c r="AQ120" s="42"/>
      <c r="AR120" s="43">
        <v>0.0395</v>
      </c>
      <c r="AS120" s="31"/>
      <c r="AT120" s="44">
        <f t="shared" si="10"/>
        <v>0.7105575326</v>
      </c>
      <c r="AU120" s="45" t="s">
        <v>90</v>
      </c>
      <c r="AV120" s="64">
        <v>1.130976</v>
      </c>
      <c r="AW120" s="59" t="s">
        <v>91</v>
      </c>
      <c r="AX120" s="54">
        <v>29.0</v>
      </c>
      <c r="AY120" s="54"/>
      <c r="AZ120" s="66">
        <v>19.0</v>
      </c>
      <c r="BA120" s="54"/>
      <c r="BB120" s="67">
        <v>5.0</v>
      </c>
      <c r="BC120" s="54"/>
      <c r="BD120" s="31">
        <v>0.19</v>
      </c>
      <c r="BE120" s="54"/>
      <c r="BF120" s="31">
        <v>0.3</v>
      </c>
      <c r="BG120" s="54"/>
      <c r="BH120" s="31">
        <v>0.11</v>
      </c>
      <c r="BI120" s="54"/>
      <c r="BJ120" s="59">
        <v>0.669</v>
      </c>
      <c r="BK120" s="31"/>
      <c r="BL120" s="31">
        <v>0.25</v>
      </c>
      <c r="BM120" s="54"/>
      <c r="BN120" s="54">
        <v>0.004254778592627199</v>
      </c>
      <c r="BO120" s="54">
        <v>0.06499134548273694</v>
      </c>
      <c r="BP120" s="54">
        <v>5.8768984485667444E-5</v>
      </c>
      <c r="BQ120" s="54">
        <v>0.005646996258748407</v>
      </c>
      <c r="BR120" s="54">
        <v>0.024831294255498366</v>
      </c>
      <c r="BS120" s="54">
        <v>0.0634650698101972</v>
      </c>
      <c r="BT120" s="54">
        <v>0.02471313703482103</v>
      </c>
      <c r="BU120" s="54">
        <v>0.14927911347273304</v>
      </c>
      <c r="BV120" s="54">
        <v>0.0037704238792267987</v>
      </c>
    </row>
    <row r="121">
      <c r="A121" s="50"/>
      <c r="B121" s="50"/>
      <c r="C121" s="51" t="s">
        <v>85</v>
      </c>
      <c r="D121" s="29" t="s">
        <v>493</v>
      </c>
      <c r="E121" s="52" t="s">
        <v>243</v>
      </c>
      <c r="F121" s="53">
        <v>1.1</v>
      </c>
      <c r="G121" s="54"/>
      <c r="H121" s="56">
        <v>39802.0</v>
      </c>
      <c r="I121" s="54"/>
      <c r="J121" s="57">
        <f t="shared" si="3"/>
        <v>36183.63636</v>
      </c>
      <c r="K121" s="54"/>
      <c r="L121" s="58">
        <v>0.07</v>
      </c>
      <c r="M121" s="32"/>
      <c r="N121" s="53">
        <v>0.0</v>
      </c>
      <c r="O121" s="54"/>
      <c r="P121" s="53">
        <v>1.0</v>
      </c>
      <c r="Q121" s="54"/>
      <c r="R121" s="53">
        <v>1.0</v>
      </c>
      <c r="S121" s="54"/>
      <c r="T121" s="57">
        <v>4.0</v>
      </c>
      <c r="U121" s="54"/>
      <c r="V121" s="54"/>
      <c r="W121" s="54"/>
      <c r="X121" s="31">
        <f t="shared" si="4"/>
        <v>8845</v>
      </c>
      <c r="Y121" s="60" t="s">
        <v>332</v>
      </c>
      <c r="Z121" s="32">
        <f t="shared" si="5"/>
        <v>7477</v>
      </c>
      <c r="AA121" s="38">
        <v>0.8453</v>
      </c>
      <c r="AB121" s="32">
        <f t="shared" si="6"/>
        <v>5504</v>
      </c>
      <c r="AC121" s="38">
        <v>0.6223</v>
      </c>
      <c r="AD121" s="32">
        <f t="shared" si="7"/>
        <v>5504</v>
      </c>
      <c r="AE121" s="54"/>
      <c r="AF121" s="32">
        <f t="shared" si="8"/>
        <v>2796</v>
      </c>
      <c r="AG121" s="38">
        <v>0.3161</v>
      </c>
      <c r="AH121" s="39">
        <f t="shared" si="9"/>
        <v>8.039796995</v>
      </c>
      <c r="AI121" s="54"/>
      <c r="AJ121" s="40">
        <f>(271387*SUM($H$3:$H$200)*Sheet7!D121)/(100*H121*10)</f>
        <v>24440.44715</v>
      </c>
      <c r="AK121" s="54"/>
      <c r="AL121" s="41">
        <f>ROUND(IF( V121 = "Rural",  Sheet7!E121/100,(Sheet7!E121 + 10)/100 )*H121, 0)</f>
        <v>17199</v>
      </c>
      <c r="AM121" s="54"/>
      <c r="AN121" s="31">
        <v>0.16</v>
      </c>
      <c r="AO121" s="54"/>
      <c r="AP121" s="53">
        <v>0.913</v>
      </c>
      <c r="AQ121" s="42"/>
      <c r="AR121" s="43">
        <v>0.0395</v>
      </c>
      <c r="AS121" s="31"/>
      <c r="AT121" s="44">
        <f t="shared" si="10"/>
        <v>0.7105575326</v>
      </c>
      <c r="AU121" s="45" t="s">
        <v>90</v>
      </c>
      <c r="AV121" s="64">
        <v>1.130976</v>
      </c>
      <c r="AW121" s="59" t="s">
        <v>91</v>
      </c>
      <c r="AX121" s="54">
        <v>32.0</v>
      </c>
      <c r="AY121" s="54"/>
      <c r="AZ121" s="66">
        <v>18.0</v>
      </c>
      <c r="BA121" s="54"/>
      <c r="BB121" s="67">
        <v>5.0</v>
      </c>
      <c r="BC121" s="54"/>
      <c r="BD121" s="31">
        <v>0.19</v>
      </c>
      <c r="BE121" s="54"/>
      <c r="BF121" s="31">
        <v>0.3</v>
      </c>
      <c r="BG121" s="54"/>
      <c r="BH121" s="31">
        <v>0.11</v>
      </c>
      <c r="BI121" s="54"/>
      <c r="BJ121" s="59">
        <v>0.7929999999999999</v>
      </c>
      <c r="BK121" s="31"/>
      <c r="BL121" s="31">
        <v>0.25</v>
      </c>
      <c r="BM121" s="54"/>
      <c r="BN121" s="54">
        <v>0.003999614029996929</v>
      </c>
      <c r="BO121" s="54">
        <v>0.06109373062832554</v>
      </c>
      <c r="BP121" s="54">
        <v>5.5244532649678706E-5</v>
      </c>
      <c r="BQ121" s="54">
        <v>0.0053083386061421895</v>
      </c>
      <c r="BR121" s="54">
        <v>0.0233421294963198</v>
      </c>
      <c r="BS121" s="54">
        <v>0.05965898767739715</v>
      </c>
      <c r="BT121" s="54">
        <v>0.023231058316638346</v>
      </c>
      <c r="BU121" s="54">
        <v>0.1403266524057555</v>
      </c>
      <c r="BV121" s="54">
        <v>0.0035443066937777723</v>
      </c>
    </row>
    <row r="122">
      <c r="A122" s="50"/>
      <c r="B122" s="50"/>
      <c r="C122" s="51" t="s">
        <v>85</v>
      </c>
      <c r="D122" s="29" t="s">
        <v>325</v>
      </c>
      <c r="E122" s="52" t="s">
        <v>244</v>
      </c>
      <c r="F122" s="53">
        <v>0.8</v>
      </c>
      <c r="G122" s="54"/>
      <c r="H122" s="56">
        <v>54933.02</v>
      </c>
      <c r="I122" s="54"/>
      <c r="J122" s="57">
        <f t="shared" si="3"/>
        <v>68666.275</v>
      </c>
      <c r="K122" s="54"/>
      <c r="L122" s="58">
        <v>0.15</v>
      </c>
      <c r="M122" s="32"/>
      <c r="N122" s="53">
        <v>0.0</v>
      </c>
      <c r="O122" s="54"/>
      <c r="P122" s="53">
        <v>2.0</v>
      </c>
      <c r="Q122" s="54"/>
      <c r="R122" s="53">
        <v>1.0</v>
      </c>
      <c r="S122" s="54"/>
      <c r="T122" s="57">
        <v>8.0</v>
      </c>
      <c r="U122" s="54"/>
      <c r="V122" s="54"/>
      <c r="W122" s="54"/>
      <c r="X122" s="31">
        <f t="shared" si="4"/>
        <v>12207</v>
      </c>
      <c r="Y122" s="60" t="s">
        <v>254</v>
      </c>
      <c r="Z122" s="32">
        <f t="shared" si="5"/>
        <v>10381</v>
      </c>
      <c r="AA122" s="38">
        <v>0.8504</v>
      </c>
      <c r="AB122" s="32">
        <f t="shared" si="6"/>
        <v>7439</v>
      </c>
      <c r="AC122" s="38">
        <v>0.6094</v>
      </c>
      <c r="AD122" s="32">
        <f t="shared" si="7"/>
        <v>7439</v>
      </c>
      <c r="AE122" s="54"/>
      <c r="AF122" s="32">
        <f t="shared" si="8"/>
        <v>5255</v>
      </c>
      <c r="AG122" s="38">
        <v>0.4305</v>
      </c>
      <c r="AH122" s="39">
        <f t="shared" si="9"/>
        <v>4.186917086</v>
      </c>
      <c r="AI122" s="54"/>
      <c r="AJ122" s="40">
        <f>(271387*SUM($H$3:$H$200)*Sheet7!D122)/(100*H122*10)</f>
        <v>5288.019609</v>
      </c>
      <c r="AK122" s="54"/>
      <c r="AL122" s="41">
        <f>ROUND(IF( V122 = "Rural",  Sheet7!E122/100,(Sheet7!E122 + 10)/100 )*H122, 0)</f>
        <v>23725</v>
      </c>
      <c r="AM122" s="54"/>
      <c r="AN122" s="31">
        <v>0.16</v>
      </c>
      <c r="AO122" s="54"/>
      <c r="AP122" s="53">
        <v>0.944</v>
      </c>
      <c r="AQ122" s="42"/>
      <c r="AR122" s="43">
        <v>0.0395</v>
      </c>
      <c r="AS122" s="31"/>
      <c r="AT122" s="44">
        <f t="shared" si="10"/>
        <v>0.7105575326</v>
      </c>
      <c r="AU122" s="45" t="s">
        <v>90</v>
      </c>
      <c r="AV122" s="64">
        <v>1.130976</v>
      </c>
      <c r="AW122" s="59" t="s">
        <v>91</v>
      </c>
      <c r="AX122" s="54">
        <v>23.0</v>
      </c>
      <c r="AY122" s="54"/>
      <c r="AZ122" s="66">
        <v>24.0</v>
      </c>
      <c r="BA122" s="54"/>
      <c r="BB122" s="67">
        <v>7.0</v>
      </c>
      <c r="BC122" s="54"/>
      <c r="BD122" s="31">
        <v>0.19</v>
      </c>
      <c r="BE122" s="54"/>
      <c r="BF122" s="31">
        <v>0.3</v>
      </c>
      <c r="BG122" s="54"/>
      <c r="BH122" s="31">
        <v>0.11</v>
      </c>
      <c r="BI122" s="54"/>
      <c r="BJ122" s="59">
        <v>0.764</v>
      </c>
      <c r="BK122" s="31"/>
      <c r="BL122" s="31">
        <v>0.25</v>
      </c>
      <c r="BM122" s="54"/>
      <c r="BN122" s="54">
        <v>0.005520096414805836</v>
      </c>
      <c r="BO122" s="54">
        <v>0.08431895699915633</v>
      </c>
      <c r="BP122" s="54">
        <v>7.624614383537142E-5</v>
      </c>
      <c r="BQ122" s="54">
        <v>0.007326342164162128</v>
      </c>
      <c r="BR122" s="54">
        <v>0.032215809920705635</v>
      </c>
      <c r="BS122" s="54">
        <v>0.08233878607261472</v>
      </c>
      <c r="BT122" s="54">
        <v>0.032062514223633494</v>
      </c>
      <c r="BU122" s="54">
        <v>0.19367285068937276</v>
      </c>
      <c r="BV122" s="54">
        <v>0.004891700680755445</v>
      </c>
    </row>
    <row r="123">
      <c r="A123" s="50"/>
      <c r="B123" s="50"/>
      <c r="C123" s="51" t="s">
        <v>85</v>
      </c>
      <c r="D123" s="29" t="s">
        <v>325</v>
      </c>
      <c r="E123" s="52" t="s">
        <v>245</v>
      </c>
      <c r="F123" s="53">
        <v>0.8</v>
      </c>
      <c r="G123" s="54"/>
      <c r="H123" s="56">
        <v>54910.0</v>
      </c>
      <c r="I123" s="54"/>
      <c r="J123" s="57">
        <f t="shared" si="3"/>
        <v>68637.5</v>
      </c>
      <c r="K123" s="54"/>
      <c r="L123" s="58">
        <v>0.12</v>
      </c>
      <c r="M123" s="32"/>
      <c r="N123" s="53">
        <v>0.0</v>
      </c>
      <c r="O123" s="54"/>
      <c r="P123" s="54"/>
      <c r="Q123" s="54"/>
      <c r="R123" s="53">
        <v>1.0</v>
      </c>
      <c r="S123" s="54"/>
      <c r="T123" s="57">
        <v>8.0</v>
      </c>
      <c r="U123" s="54"/>
      <c r="V123" s="54"/>
      <c r="W123" s="54"/>
      <c r="X123" s="31">
        <f t="shared" si="4"/>
        <v>12202</v>
      </c>
      <c r="Y123" s="60" t="s">
        <v>254</v>
      </c>
      <c r="Z123" s="32">
        <f t="shared" si="5"/>
        <v>10377</v>
      </c>
      <c r="AA123" s="38">
        <v>0.8504</v>
      </c>
      <c r="AB123" s="32">
        <f t="shared" si="6"/>
        <v>7436</v>
      </c>
      <c r="AC123" s="38">
        <v>0.6094</v>
      </c>
      <c r="AD123" s="32">
        <f t="shared" si="7"/>
        <v>7436</v>
      </c>
      <c r="AE123" s="54"/>
      <c r="AF123" s="32">
        <f t="shared" si="8"/>
        <v>5253</v>
      </c>
      <c r="AG123" s="38">
        <v>0.4305</v>
      </c>
      <c r="AH123" s="39">
        <f t="shared" si="9"/>
        <v>4.188672373</v>
      </c>
      <c r="AI123" s="54"/>
      <c r="AJ123" s="40">
        <f>(271387*SUM($H$3:$H$200)*Sheet7!D123)/(100*H123*10)</f>
        <v>5290.236513</v>
      </c>
      <c r="AK123" s="54"/>
      <c r="AL123" s="41">
        <f>ROUND(IF( V123 = "Rural",  Sheet7!E123/100,(Sheet7!E123 + 10)/100 )*H123, 0)</f>
        <v>23727</v>
      </c>
      <c r="AM123" s="54"/>
      <c r="AN123" s="31">
        <v>0.16</v>
      </c>
      <c r="AO123" s="54"/>
      <c r="AP123" s="53">
        <v>0.95</v>
      </c>
      <c r="AQ123" s="42"/>
      <c r="AR123" s="43">
        <v>0.0395</v>
      </c>
      <c r="AS123" s="31"/>
      <c r="AT123" s="44">
        <f t="shared" si="10"/>
        <v>0.7105575326</v>
      </c>
      <c r="AU123" s="45" t="s">
        <v>90</v>
      </c>
      <c r="AV123" s="64">
        <v>1.130976</v>
      </c>
      <c r="AW123" s="59" t="s">
        <v>91</v>
      </c>
      <c r="AX123" s="54">
        <v>23.0</v>
      </c>
      <c r="AY123" s="54"/>
      <c r="AZ123" s="66">
        <v>24.0</v>
      </c>
      <c r="BA123" s="54"/>
      <c r="BB123" s="67">
        <v>7.0</v>
      </c>
      <c r="BC123" s="54"/>
      <c r="BD123" s="31">
        <v>0.19</v>
      </c>
      <c r="BE123" s="54"/>
      <c r="BF123" s="31">
        <v>0.3</v>
      </c>
      <c r="BG123" s="54"/>
      <c r="BH123" s="31">
        <v>0.11</v>
      </c>
      <c r="BI123" s="54"/>
      <c r="BJ123" s="59">
        <v>0.7829999999999999</v>
      </c>
      <c r="BK123" s="31"/>
      <c r="BL123" s="31">
        <v>0.25</v>
      </c>
      <c r="BM123" s="54"/>
      <c r="BN123" s="54">
        <v>0.005517783186451218</v>
      </c>
      <c r="BO123" s="54">
        <v>0.08428362265216212</v>
      </c>
      <c r="BP123" s="54">
        <v>7.621419244746138E-5</v>
      </c>
      <c r="BQ123" s="54">
        <v>0.007323272018071145</v>
      </c>
      <c r="BR123" s="54">
        <v>0.03220230969908348</v>
      </c>
      <c r="BS123" s="54">
        <v>0.0823042815277091</v>
      </c>
      <c r="BT123" s="54">
        <v>0.03204907824146052</v>
      </c>
      <c r="BU123" s="54">
        <v>0.19359169096025414</v>
      </c>
      <c r="BV123" s="54">
        <v>0.004889650785270525</v>
      </c>
    </row>
    <row r="124">
      <c r="A124" s="50"/>
      <c r="B124" s="50"/>
      <c r="C124" s="51" t="s">
        <v>85</v>
      </c>
      <c r="D124" s="29" t="s">
        <v>493</v>
      </c>
      <c r="E124" s="52" t="s">
        <v>246</v>
      </c>
      <c r="F124" s="53">
        <v>0.4</v>
      </c>
      <c r="G124" s="54"/>
      <c r="H124" s="56">
        <v>58887.07</v>
      </c>
      <c r="I124" s="54"/>
      <c r="J124" s="57">
        <f t="shared" si="3"/>
        <v>147217.675</v>
      </c>
      <c r="K124" s="54"/>
      <c r="L124" s="58">
        <v>0.03</v>
      </c>
      <c r="M124" s="32"/>
      <c r="N124" s="53">
        <v>0.0</v>
      </c>
      <c r="O124" s="54"/>
      <c r="P124" s="53">
        <v>1.0</v>
      </c>
      <c r="Q124" s="54"/>
      <c r="R124" s="53">
        <v>1.0</v>
      </c>
      <c r="S124" s="54"/>
      <c r="T124" s="57">
        <v>17.0</v>
      </c>
      <c r="U124" s="54"/>
      <c r="V124" s="54"/>
      <c r="W124" s="54"/>
      <c r="X124" s="31">
        <f t="shared" si="4"/>
        <v>13086</v>
      </c>
      <c r="Y124" s="60" t="s">
        <v>332</v>
      </c>
      <c r="Z124" s="32">
        <f t="shared" si="5"/>
        <v>11062</v>
      </c>
      <c r="AA124" s="38">
        <v>0.8453</v>
      </c>
      <c r="AB124" s="32">
        <f t="shared" si="6"/>
        <v>8143</v>
      </c>
      <c r="AC124" s="38">
        <v>0.6223</v>
      </c>
      <c r="AD124" s="32">
        <f t="shared" si="7"/>
        <v>8143</v>
      </c>
      <c r="AE124" s="54"/>
      <c r="AF124" s="32">
        <f t="shared" si="8"/>
        <v>4136</v>
      </c>
      <c r="AG124" s="38">
        <v>0.3161</v>
      </c>
      <c r="AH124" s="39">
        <f t="shared" si="9"/>
        <v>2.03779879</v>
      </c>
      <c r="AI124" s="54"/>
      <c r="AJ124" s="40">
        <f>(271387*SUM($H$3:$H$200)*Sheet7!D124)/(100*H124*10)</f>
        <v>16519.39343</v>
      </c>
      <c r="AK124" s="54"/>
      <c r="AL124" s="41">
        <f>ROUND(IF( V124 = "Rural",  Sheet7!E124/100,(Sheet7!E124 + 10)/100 )*H124, 0)</f>
        <v>25432</v>
      </c>
      <c r="AM124" s="54"/>
      <c r="AN124" s="31">
        <v>0.16</v>
      </c>
      <c r="AO124" s="54"/>
      <c r="AP124" s="53">
        <v>0.965</v>
      </c>
      <c r="AQ124" s="42"/>
      <c r="AR124" s="43">
        <v>0.0395</v>
      </c>
      <c r="AS124" s="31"/>
      <c r="AT124" s="44">
        <f t="shared" si="10"/>
        <v>0.7105575326</v>
      </c>
      <c r="AU124" s="45" t="s">
        <v>90</v>
      </c>
      <c r="AV124" s="64">
        <v>1.130976</v>
      </c>
      <c r="AW124" s="59" t="s">
        <v>91</v>
      </c>
      <c r="AX124" s="54">
        <v>12.0</v>
      </c>
      <c r="AY124" s="54"/>
      <c r="AZ124" s="66">
        <v>26.0</v>
      </c>
      <c r="BA124" s="54"/>
      <c r="BB124" s="67">
        <v>7.0</v>
      </c>
      <c r="BC124" s="54"/>
      <c r="BD124" s="31">
        <v>0.19</v>
      </c>
      <c r="BE124" s="54"/>
      <c r="BF124" s="31">
        <v>0.3</v>
      </c>
      <c r="BG124" s="54"/>
      <c r="BH124" s="31">
        <v>0.11</v>
      </c>
      <c r="BI124" s="54"/>
      <c r="BJ124" s="59">
        <v>0.718</v>
      </c>
      <c r="BK124" s="31"/>
      <c r="BL124" s="31">
        <v>0.25</v>
      </c>
      <c r="BM124" s="54"/>
      <c r="BN124" s="54">
        <v>0.005917430062745873</v>
      </c>
      <c r="BO124" s="54">
        <v>0.09038819134896113</v>
      </c>
      <c r="BP124" s="54">
        <v>8.173430132302186E-5</v>
      </c>
      <c r="BQ124" s="54">
        <v>0.00785368843484241</v>
      </c>
      <c r="BR124" s="54">
        <v>0.0345346870408233</v>
      </c>
      <c r="BS124" s="54">
        <v>0.0882654887565455</v>
      </c>
      <c r="BT124" s="54">
        <v>0.034370357199788065</v>
      </c>
      <c r="BU124" s="54">
        <v>0.20761332101611463</v>
      </c>
      <c r="BV124" s="54">
        <v>0.005243802732977244</v>
      </c>
    </row>
    <row r="125">
      <c r="A125" s="50"/>
      <c r="B125" s="50"/>
      <c r="C125" s="51" t="s">
        <v>85</v>
      </c>
      <c r="D125" s="29" t="s">
        <v>493</v>
      </c>
      <c r="E125" s="52" t="s">
        <v>247</v>
      </c>
      <c r="F125" s="53">
        <v>0.7</v>
      </c>
      <c r="G125" s="54"/>
      <c r="H125" s="56">
        <v>59287.0</v>
      </c>
      <c r="I125" s="54"/>
      <c r="J125" s="57">
        <f t="shared" si="3"/>
        <v>84695.71429</v>
      </c>
      <c r="K125" s="54"/>
      <c r="L125" s="58">
        <v>0.05</v>
      </c>
      <c r="M125" s="32"/>
      <c r="N125" s="53">
        <v>0.0</v>
      </c>
      <c r="O125" s="54"/>
      <c r="P125" s="53">
        <v>1.0</v>
      </c>
      <c r="Q125" s="54"/>
      <c r="R125" s="53">
        <v>1.0</v>
      </c>
      <c r="S125" s="54"/>
      <c r="T125" s="57">
        <v>10.0</v>
      </c>
      <c r="U125" s="54"/>
      <c r="V125" s="54"/>
      <c r="W125" s="54"/>
      <c r="X125" s="31">
        <f t="shared" si="4"/>
        <v>13175</v>
      </c>
      <c r="Y125" s="60" t="s">
        <v>332</v>
      </c>
      <c r="Z125" s="32">
        <f t="shared" si="5"/>
        <v>11137</v>
      </c>
      <c r="AA125" s="38">
        <v>0.8453</v>
      </c>
      <c r="AB125" s="32">
        <f t="shared" si="6"/>
        <v>8199</v>
      </c>
      <c r="AC125" s="38">
        <v>0.6223</v>
      </c>
      <c r="AD125" s="32">
        <f t="shared" si="7"/>
        <v>8199</v>
      </c>
      <c r="AE125" s="54"/>
      <c r="AF125" s="32">
        <f t="shared" si="8"/>
        <v>4165</v>
      </c>
      <c r="AG125" s="38">
        <v>0.3161</v>
      </c>
      <c r="AH125" s="39">
        <f t="shared" si="9"/>
        <v>3.373420817</v>
      </c>
      <c r="AI125" s="54"/>
      <c r="AJ125" s="40">
        <f>(271387*SUM($H$3:$H$200)*Sheet7!D125)/(100*H125*10)</f>
        <v>16407.9592</v>
      </c>
      <c r="AK125" s="54"/>
      <c r="AL125" s="41">
        <f>ROUND(IF( V125 = "Rural",  Sheet7!E125/100,(Sheet7!E125 + 10)/100 )*H125, 0)</f>
        <v>25618</v>
      </c>
      <c r="AM125" s="54"/>
      <c r="AN125" s="31">
        <v>0.16</v>
      </c>
      <c r="AO125" s="54"/>
      <c r="AP125" s="53">
        <v>0.929</v>
      </c>
      <c r="AQ125" s="42"/>
      <c r="AR125" s="43">
        <v>0.0395</v>
      </c>
      <c r="AS125" s="31"/>
      <c r="AT125" s="44">
        <f t="shared" si="10"/>
        <v>0.7105575326</v>
      </c>
      <c r="AU125" s="45" t="s">
        <v>90</v>
      </c>
      <c r="AV125" s="64">
        <v>1.130976</v>
      </c>
      <c r="AW125" s="59" t="s">
        <v>91</v>
      </c>
      <c r="AX125" s="54">
        <v>20.0</v>
      </c>
      <c r="AY125" s="54"/>
      <c r="AZ125" s="66">
        <v>26.0</v>
      </c>
      <c r="BA125" s="54"/>
      <c r="BB125" s="67">
        <v>7.0</v>
      </c>
      <c r="BC125" s="54"/>
      <c r="BD125" s="31">
        <v>0.19</v>
      </c>
      <c r="BE125" s="54"/>
      <c r="BF125" s="31">
        <v>0.3</v>
      </c>
      <c r="BG125" s="54"/>
      <c r="BH125" s="31">
        <v>0.11</v>
      </c>
      <c r="BI125" s="54"/>
      <c r="BJ125" s="59">
        <v>0.8270000000000001</v>
      </c>
      <c r="BK125" s="31"/>
      <c r="BL125" s="31">
        <v>0.25</v>
      </c>
      <c r="BM125" s="54"/>
      <c r="BN125" s="54">
        <v>0.005957618134677351</v>
      </c>
      <c r="BO125" s="54">
        <v>0.0910020603929837</v>
      </c>
      <c r="BP125" s="54">
        <v>8.228939769864585E-5</v>
      </c>
      <c r="BQ125" s="54">
        <v>0.00790702655500608</v>
      </c>
      <c r="BR125" s="54">
        <v>0.03476922846712005</v>
      </c>
      <c r="BS125" s="54">
        <v>0.08886494152127646</v>
      </c>
      <c r="BT125" s="54">
        <v>0.03460378258425551</v>
      </c>
      <c r="BU125" s="54">
        <v>0.20902332147078104</v>
      </c>
      <c r="BV125" s="54">
        <v>0.005279415882468288</v>
      </c>
    </row>
    <row r="126">
      <c r="A126" s="50"/>
      <c r="B126" s="50"/>
      <c r="C126" s="51" t="s">
        <v>85</v>
      </c>
      <c r="D126" s="29" t="s">
        <v>493</v>
      </c>
      <c r="E126" s="52" t="s">
        <v>248</v>
      </c>
      <c r="F126" s="53">
        <v>0.9</v>
      </c>
      <c r="G126" s="54"/>
      <c r="H126" s="56">
        <v>54937.44</v>
      </c>
      <c r="I126" s="54"/>
      <c r="J126" s="57">
        <f t="shared" si="3"/>
        <v>61041.6</v>
      </c>
      <c r="K126" s="54"/>
      <c r="L126" s="58">
        <v>0.13</v>
      </c>
      <c r="M126" s="32"/>
      <c r="N126" s="53">
        <v>0.0</v>
      </c>
      <c r="O126" s="54"/>
      <c r="P126" s="53">
        <v>1.0</v>
      </c>
      <c r="Q126" s="54"/>
      <c r="R126" s="53">
        <v>1.0</v>
      </c>
      <c r="S126" s="54"/>
      <c r="T126" s="57">
        <v>7.0</v>
      </c>
      <c r="U126" s="54"/>
      <c r="V126" s="54"/>
      <c r="W126" s="54"/>
      <c r="X126" s="31">
        <f t="shared" si="4"/>
        <v>12208</v>
      </c>
      <c r="Y126" s="60" t="s">
        <v>332</v>
      </c>
      <c r="Z126" s="32">
        <f t="shared" si="5"/>
        <v>10319</v>
      </c>
      <c r="AA126" s="38">
        <v>0.8453</v>
      </c>
      <c r="AB126" s="32">
        <f t="shared" si="6"/>
        <v>7597</v>
      </c>
      <c r="AC126" s="38">
        <v>0.6223</v>
      </c>
      <c r="AD126" s="32">
        <f t="shared" si="7"/>
        <v>7597</v>
      </c>
      <c r="AE126" s="54"/>
      <c r="AF126" s="32">
        <f t="shared" si="8"/>
        <v>3859</v>
      </c>
      <c r="AG126" s="38">
        <v>0.3161</v>
      </c>
      <c r="AH126" s="39">
        <f t="shared" si="9"/>
        <v>4.732655908</v>
      </c>
      <c r="AI126" s="54"/>
      <c r="AJ126" s="40">
        <f>(271387*SUM($H$3:$H$200)*Sheet7!D126)/(100*H126*10)</f>
        <v>17707.02598</v>
      </c>
      <c r="AK126" s="54"/>
      <c r="AL126" s="41">
        <f>ROUND(IF( V126 = "Rural",  Sheet7!E126/100,(Sheet7!E126 + 10)/100 )*H126, 0)</f>
        <v>23727</v>
      </c>
      <c r="AM126" s="54"/>
      <c r="AN126" s="31">
        <v>0.16</v>
      </c>
      <c r="AO126" s="54"/>
      <c r="AP126" s="53">
        <v>0.971</v>
      </c>
      <c r="AQ126" s="42"/>
      <c r="AR126" s="43">
        <v>0.0395</v>
      </c>
      <c r="AS126" s="31"/>
      <c r="AT126" s="44">
        <f t="shared" si="10"/>
        <v>0.7105575326</v>
      </c>
      <c r="AU126" s="45" t="s">
        <v>90</v>
      </c>
      <c r="AV126" s="64">
        <v>1.130976</v>
      </c>
      <c r="AW126" s="59" t="s">
        <v>91</v>
      </c>
      <c r="AX126" s="54">
        <v>26.0</v>
      </c>
      <c r="AY126" s="54"/>
      <c r="AZ126" s="66">
        <v>24.0</v>
      </c>
      <c r="BA126" s="54"/>
      <c r="BB126" s="67">
        <v>7.0</v>
      </c>
      <c r="BC126" s="54"/>
      <c r="BD126" s="31">
        <v>0.19</v>
      </c>
      <c r="BE126" s="54"/>
      <c r="BF126" s="31">
        <v>0.3</v>
      </c>
      <c r="BG126" s="54"/>
      <c r="BH126" s="31">
        <v>0.11</v>
      </c>
      <c r="BI126" s="54"/>
      <c r="BJ126" s="59">
        <v>0.78</v>
      </c>
      <c r="BK126" s="31"/>
      <c r="BL126" s="31">
        <v>0.25</v>
      </c>
      <c r="BM126" s="54"/>
      <c r="BN126" s="54">
        <v>0.005520540570727967</v>
      </c>
      <c r="BO126" s="54">
        <v>0.08432574143936983</v>
      </c>
      <c r="BP126" s="54">
        <v>7.625227872392758E-5</v>
      </c>
      <c r="BQ126" s="54">
        <v>0.007326931653550582</v>
      </c>
      <c r="BR126" s="54">
        <v>0.03221840205709008</v>
      </c>
      <c r="BS126" s="54">
        <v>0.0823454111850597</v>
      </c>
      <c r="BT126" s="54">
        <v>0.032065094025597214</v>
      </c>
      <c r="BU126" s="54">
        <v>0.1936884339214625</v>
      </c>
      <c r="BV126" s="54">
        <v>0.004892094274936303</v>
      </c>
    </row>
    <row r="127">
      <c r="A127" s="50"/>
      <c r="B127" s="50"/>
      <c r="C127" s="51" t="s">
        <v>85</v>
      </c>
      <c r="D127" s="29" t="s">
        <v>325</v>
      </c>
      <c r="E127" s="52" t="s">
        <v>249</v>
      </c>
      <c r="F127" s="53">
        <v>0.7</v>
      </c>
      <c r="G127" s="54"/>
      <c r="H127" s="56">
        <v>31121.0</v>
      </c>
      <c r="I127" s="54"/>
      <c r="J127" s="57">
        <f t="shared" si="3"/>
        <v>44458.57143</v>
      </c>
      <c r="K127" s="54"/>
      <c r="L127" s="58">
        <v>0.04</v>
      </c>
      <c r="M127" s="32"/>
      <c r="N127" s="53">
        <v>0.0</v>
      </c>
      <c r="O127" s="54"/>
      <c r="P127" s="53">
        <v>0.0</v>
      </c>
      <c r="Q127" s="54"/>
      <c r="R127" s="53">
        <v>1.0</v>
      </c>
      <c r="S127" s="54"/>
      <c r="T127" s="57">
        <v>5.0</v>
      </c>
      <c r="U127" s="54"/>
      <c r="V127" s="54"/>
      <c r="W127" s="54"/>
      <c r="X127" s="31">
        <f t="shared" si="4"/>
        <v>6916</v>
      </c>
      <c r="Y127" s="60" t="s">
        <v>332</v>
      </c>
      <c r="Z127" s="32">
        <f t="shared" si="5"/>
        <v>5846</v>
      </c>
      <c r="AA127" s="38">
        <v>0.8453</v>
      </c>
      <c r="AB127" s="32">
        <f t="shared" si="6"/>
        <v>4304</v>
      </c>
      <c r="AC127" s="38">
        <v>0.6223</v>
      </c>
      <c r="AD127" s="32">
        <f t="shared" si="7"/>
        <v>4304</v>
      </c>
      <c r="AE127" s="54"/>
      <c r="AF127" s="32">
        <f t="shared" si="8"/>
        <v>2186</v>
      </c>
      <c r="AG127" s="38">
        <v>0.3161</v>
      </c>
      <c r="AH127" s="39">
        <f t="shared" si="9"/>
        <v>6.426528711</v>
      </c>
      <c r="AI127" s="54"/>
      <c r="AJ127" s="40">
        <f>(271387*SUM($H$3:$H$200)*Sheet7!D127)/(100*H127*10)</f>
        <v>31257.9505</v>
      </c>
      <c r="AK127" s="54"/>
      <c r="AL127" s="41">
        <f>ROUND(IF( V127 = "Rural",  Sheet7!E127/100,(Sheet7!E127 + 10)/100 )*H127, 0)</f>
        <v>13448</v>
      </c>
      <c r="AM127" s="54"/>
      <c r="AN127" s="31">
        <v>0.16</v>
      </c>
      <c r="AO127" s="54"/>
      <c r="AP127" s="53">
        <v>0.953</v>
      </c>
      <c r="AQ127" s="42"/>
      <c r="AR127" s="43">
        <v>0.0395</v>
      </c>
      <c r="AS127" s="31"/>
      <c r="AT127" s="44">
        <f t="shared" si="10"/>
        <v>0.7105575326</v>
      </c>
      <c r="AU127" s="45" t="s">
        <v>90</v>
      </c>
      <c r="AV127" s="64">
        <v>1.130976</v>
      </c>
      <c r="AW127" s="59" t="s">
        <v>91</v>
      </c>
      <c r="AX127" s="54">
        <v>20.0</v>
      </c>
      <c r="AY127" s="54"/>
      <c r="AZ127" s="66">
        <v>14.0</v>
      </c>
      <c r="BA127" s="54"/>
      <c r="BB127" s="67">
        <v>4.0</v>
      </c>
      <c r="BC127" s="54"/>
      <c r="BD127" s="31">
        <v>0.19</v>
      </c>
      <c r="BE127" s="54"/>
      <c r="BF127" s="31">
        <v>0.3</v>
      </c>
      <c r="BG127" s="54"/>
      <c r="BH127" s="31">
        <v>0.11</v>
      </c>
      <c r="BI127" s="54"/>
      <c r="BJ127" s="59">
        <v>0.8690000000000001</v>
      </c>
      <c r="BK127" s="31"/>
      <c r="BL127" s="31">
        <v>0.25</v>
      </c>
      <c r="BM127" s="54"/>
      <c r="BN127" s="54">
        <v>0.0031272797404033573</v>
      </c>
      <c r="BO127" s="54">
        <v>0.047768905856090636</v>
      </c>
      <c r="BP127" s="54">
        <v>4.3195444967354686E-5</v>
      </c>
      <c r="BQ127" s="54">
        <v>0.004150565442986562</v>
      </c>
      <c r="BR127" s="54">
        <v>0.018251103262523705</v>
      </c>
      <c r="BS127" s="54">
        <v>0.04664708696819951</v>
      </c>
      <c r="BT127" s="54">
        <v>0.018164257220041755</v>
      </c>
      <c r="BU127" s="54">
        <v>0.10972076150744983</v>
      </c>
      <c r="BV127" s="54">
        <v>0.0027712770367584053</v>
      </c>
    </row>
    <row r="128">
      <c r="A128" s="50"/>
      <c r="B128" s="50"/>
      <c r="C128" s="51" t="s">
        <v>85</v>
      </c>
      <c r="D128" s="29" t="s">
        <v>325</v>
      </c>
      <c r="E128" s="52" t="s">
        <v>250</v>
      </c>
      <c r="F128" s="53">
        <v>0.8</v>
      </c>
      <c r="G128" s="54"/>
      <c r="H128" s="56">
        <v>43128.25</v>
      </c>
      <c r="I128" s="54"/>
      <c r="J128" s="57">
        <f t="shared" si="3"/>
        <v>53910.3125</v>
      </c>
      <c r="K128" s="54"/>
      <c r="L128" s="58">
        <v>0.05</v>
      </c>
      <c r="M128" s="32"/>
      <c r="N128" s="53">
        <v>0.0</v>
      </c>
      <c r="O128" s="54"/>
      <c r="P128" s="53">
        <v>2.0</v>
      </c>
      <c r="Q128" s="54"/>
      <c r="R128" s="53">
        <v>1.0</v>
      </c>
      <c r="S128" s="54"/>
      <c r="T128" s="57">
        <v>6.0</v>
      </c>
      <c r="U128" s="54"/>
      <c r="V128" s="54"/>
      <c r="W128" s="54"/>
      <c r="X128" s="31">
        <f t="shared" si="4"/>
        <v>9584</v>
      </c>
      <c r="Y128" s="60" t="s">
        <v>332</v>
      </c>
      <c r="Z128" s="32">
        <f t="shared" si="5"/>
        <v>8101</v>
      </c>
      <c r="AA128" s="38">
        <v>0.8453</v>
      </c>
      <c r="AB128" s="32">
        <f t="shared" si="6"/>
        <v>5964</v>
      </c>
      <c r="AC128" s="38">
        <v>0.6223</v>
      </c>
      <c r="AD128" s="32">
        <f t="shared" si="7"/>
        <v>5964</v>
      </c>
      <c r="AE128" s="54"/>
      <c r="AF128" s="32">
        <f t="shared" si="8"/>
        <v>3030</v>
      </c>
      <c r="AG128" s="38">
        <v>0.3161</v>
      </c>
      <c r="AH128" s="39">
        <f t="shared" si="9"/>
        <v>5.332931431</v>
      </c>
      <c r="AI128" s="54"/>
      <c r="AJ128" s="40">
        <f>(271387*SUM($H$3:$H$200)*Sheet7!D128)/(100*H128*10)</f>
        <v>22555.48689</v>
      </c>
      <c r="AK128" s="54"/>
      <c r="AL128" s="41">
        <f>ROUND(IF( V128 = "Rural",  Sheet7!E128/100,(Sheet7!E128 + 10)/100 )*H128, 0)</f>
        <v>18626</v>
      </c>
      <c r="AM128" s="54"/>
      <c r="AN128" s="31">
        <v>0.16</v>
      </c>
      <c r="AO128" s="54"/>
      <c r="AP128" s="53">
        <v>0.926</v>
      </c>
      <c r="AQ128" s="42"/>
      <c r="AR128" s="43">
        <v>0.0395</v>
      </c>
      <c r="AS128" s="31"/>
      <c r="AT128" s="44">
        <f t="shared" si="10"/>
        <v>0.7105575326</v>
      </c>
      <c r="AU128" s="45" t="s">
        <v>90</v>
      </c>
      <c r="AV128" s="64">
        <v>1.130976</v>
      </c>
      <c r="AW128" s="59" t="s">
        <v>91</v>
      </c>
      <c r="AX128" s="54">
        <v>23.0</v>
      </c>
      <c r="AY128" s="54"/>
      <c r="AZ128" s="66">
        <v>19.0</v>
      </c>
      <c r="BA128" s="54"/>
      <c r="BB128" s="67">
        <v>5.0</v>
      </c>
      <c r="BC128" s="54"/>
      <c r="BD128" s="31">
        <v>0.19</v>
      </c>
      <c r="BE128" s="54"/>
      <c r="BF128" s="31">
        <v>0.3</v>
      </c>
      <c r="BG128" s="54"/>
      <c r="BH128" s="31">
        <v>0.11</v>
      </c>
      <c r="BI128" s="54"/>
      <c r="BJ128" s="59">
        <v>0.84</v>
      </c>
      <c r="BK128" s="31"/>
      <c r="BL128" s="31">
        <v>0.25</v>
      </c>
      <c r="BM128" s="54"/>
      <c r="BN128" s="54">
        <v>0.00433386145895219</v>
      </c>
      <c r="BO128" s="54">
        <v>0.06619932887721927</v>
      </c>
      <c r="BP128" s="54">
        <v>5.986131388494311E-5</v>
      </c>
      <c r="BQ128" s="54">
        <v>0.005751956044679964</v>
      </c>
      <c r="BR128" s="54">
        <v>0.025292829416854797</v>
      </c>
      <c r="BS128" s="54">
        <v>0.06464468457106938</v>
      </c>
      <c r="BT128" s="54">
        <v>0.02517247602744982</v>
      </c>
      <c r="BU128" s="54">
        <v>0.15205373967686361</v>
      </c>
      <c r="BV128" s="54">
        <v>0.003840504124564625</v>
      </c>
    </row>
    <row r="129">
      <c r="A129" s="50"/>
      <c r="B129" s="50"/>
      <c r="C129" s="51" t="s">
        <v>85</v>
      </c>
      <c r="D129" s="29" t="s">
        <v>325</v>
      </c>
      <c r="E129" s="52" t="s">
        <v>251</v>
      </c>
      <c r="F129" s="53">
        <v>1.0</v>
      </c>
      <c r="G129" s="54"/>
      <c r="H129" s="56">
        <v>64282.0</v>
      </c>
      <c r="I129" s="54"/>
      <c r="J129" s="57">
        <f t="shared" si="3"/>
        <v>64282</v>
      </c>
      <c r="K129" s="54"/>
      <c r="L129" s="58">
        <v>0.05</v>
      </c>
      <c r="M129" s="32"/>
      <c r="N129" s="53">
        <v>0.0</v>
      </c>
      <c r="O129" s="54"/>
      <c r="P129" s="53">
        <v>3.0</v>
      </c>
      <c r="Q129" s="54"/>
      <c r="R129" s="53">
        <v>4.0</v>
      </c>
      <c r="S129" s="54"/>
      <c r="T129" s="57">
        <v>8.0</v>
      </c>
      <c r="U129" s="54"/>
      <c r="V129" s="54"/>
      <c r="W129" s="54"/>
      <c r="X129" s="31">
        <f t="shared" si="4"/>
        <v>14285</v>
      </c>
      <c r="Y129" s="60" t="s">
        <v>332</v>
      </c>
      <c r="Z129" s="32">
        <f t="shared" si="5"/>
        <v>12075</v>
      </c>
      <c r="AA129" s="38">
        <v>0.8453</v>
      </c>
      <c r="AB129" s="32">
        <f t="shared" si="6"/>
        <v>8890</v>
      </c>
      <c r="AC129" s="38">
        <v>0.6223</v>
      </c>
      <c r="AD129" s="32">
        <f t="shared" si="7"/>
        <v>8890</v>
      </c>
      <c r="AE129" s="54"/>
      <c r="AF129" s="32">
        <f t="shared" si="8"/>
        <v>4515</v>
      </c>
      <c r="AG129" s="38">
        <v>0.3161</v>
      </c>
      <c r="AH129" s="39">
        <f t="shared" si="9"/>
        <v>4.511371768</v>
      </c>
      <c r="AI129" s="54"/>
      <c r="AJ129" s="40">
        <f>(271387*SUM($H$3:$H$200)*Sheet7!D129)/(100*H129*10)</f>
        <v>15132.98711</v>
      </c>
      <c r="AK129" s="54"/>
      <c r="AL129" s="41">
        <f>ROUND(IF( V129 = "Rural",  Sheet7!E129/100,(Sheet7!E129 + 10)/100 )*H129, 0)</f>
        <v>27777</v>
      </c>
      <c r="AM129" s="54"/>
      <c r="AN129" s="31">
        <v>0.16</v>
      </c>
      <c r="AO129" s="54"/>
      <c r="AP129" s="53">
        <v>0.933</v>
      </c>
      <c r="AQ129" s="42"/>
      <c r="AR129" s="43">
        <v>0.0395</v>
      </c>
      <c r="AS129" s="31"/>
      <c r="AT129" s="44">
        <f t="shared" si="10"/>
        <v>0.7105575326</v>
      </c>
      <c r="AU129" s="45" t="s">
        <v>90</v>
      </c>
      <c r="AV129" s="64">
        <v>1.130976</v>
      </c>
      <c r="AW129" s="59" t="s">
        <v>91</v>
      </c>
      <c r="AX129" s="54">
        <v>29.0</v>
      </c>
      <c r="AY129" s="54"/>
      <c r="AZ129" s="66">
        <v>28.0</v>
      </c>
      <c r="BA129" s="54"/>
      <c r="BB129" s="67">
        <v>8.0</v>
      </c>
      <c r="BC129" s="54"/>
      <c r="BD129" s="31">
        <v>0.19</v>
      </c>
      <c r="BE129" s="54"/>
      <c r="BF129" s="31">
        <v>0.3</v>
      </c>
      <c r="BG129" s="54"/>
      <c r="BH129" s="31">
        <v>0.11</v>
      </c>
      <c r="BI129" s="54"/>
      <c r="BJ129" s="59">
        <v>0.78</v>
      </c>
      <c r="BK129" s="31"/>
      <c r="BL129" s="31">
        <v>0.25</v>
      </c>
      <c r="BM129" s="54"/>
      <c r="BN129" s="54">
        <v>0.006459554521789423</v>
      </c>
      <c r="BO129" s="54">
        <v>0.09866909181071362</v>
      </c>
      <c r="BP129" s="54">
        <v>8.922237696062125E-5</v>
      </c>
      <c r="BQ129" s="54">
        <v>0.008573202911412298</v>
      </c>
      <c r="BR129" s="54">
        <v>0.037698577164022654</v>
      </c>
      <c r="BS129" s="54">
        <v>0.09635191814176282</v>
      </c>
      <c r="BT129" s="54">
        <v>0.03751919226948762</v>
      </c>
      <c r="BU129" s="54">
        <v>0.2266337839793673</v>
      </c>
      <c r="BV129" s="54">
        <v>0.005724212926220359</v>
      </c>
    </row>
    <row r="130">
      <c r="A130" s="50"/>
      <c r="B130" s="50"/>
      <c r="C130" s="51" t="s">
        <v>85</v>
      </c>
      <c r="D130" s="29" t="s">
        <v>325</v>
      </c>
      <c r="E130" s="52" t="s">
        <v>252</v>
      </c>
      <c r="F130" s="53">
        <v>1.6</v>
      </c>
      <c r="G130" s="54"/>
      <c r="H130" s="56">
        <v>52632.38</v>
      </c>
      <c r="I130" s="54"/>
      <c r="J130" s="57">
        <f t="shared" si="3"/>
        <v>32895.2375</v>
      </c>
      <c r="K130" s="54"/>
      <c r="L130" s="58">
        <v>0.08</v>
      </c>
      <c r="M130" s="32"/>
      <c r="N130" s="53">
        <v>0.0</v>
      </c>
      <c r="O130" s="54"/>
      <c r="P130" s="53">
        <v>8.0</v>
      </c>
      <c r="Q130" s="54"/>
      <c r="R130" s="53">
        <v>3.0</v>
      </c>
      <c r="S130" s="54"/>
      <c r="T130" s="57">
        <v>4.0</v>
      </c>
      <c r="U130" s="54"/>
      <c r="V130" s="54"/>
      <c r="W130" s="54"/>
      <c r="X130" s="31">
        <f t="shared" si="4"/>
        <v>11696</v>
      </c>
      <c r="Y130" s="60" t="s">
        <v>332</v>
      </c>
      <c r="Z130" s="32">
        <f t="shared" si="5"/>
        <v>9887</v>
      </c>
      <c r="AA130" s="38">
        <v>0.8453</v>
      </c>
      <c r="AB130" s="32">
        <f t="shared" si="6"/>
        <v>7278</v>
      </c>
      <c r="AC130" s="38">
        <v>0.6223</v>
      </c>
      <c r="AD130" s="32">
        <f t="shared" si="7"/>
        <v>7278</v>
      </c>
      <c r="AE130" s="54"/>
      <c r="AF130" s="32">
        <f t="shared" si="8"/>
        <v>3697</v>
      </c>
      <c r="AG130" s="38">
        <v>0.3161</v>
      </c>
      <c r="AH130" s="39">
        <f t="shared" si="9"/>
        <v>8.739866979</v>
      </c>
      <c r="AI130" s="54"/>
      <c r="AJ130" s="40">
        <f>(271387*SUM($H$3:$H$200)*Sheet7!D130)/(100*H130*10)</f>
        <v>18482.51357</v>
      </c>
      <c r="AK130" s="54"/>
      <c r="AL130" s="41">
        <f>ROUND(IF( V130 = "Rural",  Sheet7!E130/100,(Sheet7!E130 + 10)/100 )*H130, 0)</f>
        <v>22731</v>
      </c>
      <c r="AM130" s="54"/>
      <c r="AN130" s="31">
        <v>0.16</v>
      </c>
      <c r="AO130" s="54"/>
      <c r="AP130" s="53">
        <v>0.962</v>
      </c>
      <c r="AQ130" s="42"/>
      <c r="AR130" s="43">
        <v>0.0395</v>
      </c>
      <c r="AS130" s="31"/>
      <c r="AT130" s="44">
        <f t="shared" si="10"/>
        <v>0.7105575326</v>
      </c>
      <c r="AU130" s="45" t="s">
        <v>90</v>
      </c>
      <c r="AV130" s="64">
        <v>1.130976</v>
      </c>
      <c r="AW130" s="59" t="s">
        <v>91</v>
      </c>
      <c r="AX130" s="54">
        <v>46.0</v>
      </c>
      <c r="AY130" s="54"/>
      <c r="AZ130" s="66">
        <v>23.0</v>
      </c>
      <c r="BA130" s="54"/>
      <c r="BB130" s="67">
        <v>7.0</v>
      </c>
      <c r="BC130" s="54"/>
      <c r="BD130" s="31">
        <v>0.19</v>
      </c>
      <c r="BE130" s="54"/>
      <c r="BF130" s="31">
        <v>0.3</v>
      </c>
      <c r="BG130" s="54"/>
      <c r="BH130" s="31">
        <v>0.11</v>
      </c>
      <c r="BI130" s="54"/>
      <c r="BJ130" s="59">
        <v>0.7440000000000001</v>
      </c>
      <c r="BK130" s="31"/>
      <c r="BL130" s="31">
        <v>0.25</v>
      </c>
      <c r="BM130" s="54"/>
      <c r="BN130" s="54">
        <v>0.005288910242704632</v>
      </c>
      <c r="BO130" s="54">
        <v>0.08078760981979974</v>
      </c>
      <c r="BP130" s="54">
        <v>7.305289270238423E-5</v>
      </c>
      <c r="BQ130" s="54">
        <v>0.007019508936413901</v>
      </c>
      <c r="BR130" s="54">
        <v>0.030866585338915443</v>
      </c>
      <c r="BS130" s="54">
        <v>0.07889037007818915</v>
      </c>
      <c r="BT130" s="54">
        <v>0.03071970979155494</v>
      </c>
      <c r="BU130" s="54">
        <v>0.18556167261815082</v>
      </c>
      <c r="BV130" s="54">
        <v>0.004686832238165302</v>
      </c>
    </row>
    <row r="131">
      <c r="A131" s="50"/>
      <c r="B131" s="50"/>
      <c r="C131" s="51" t="s">
        <v>85</v>
      </c>
      <c r="D131" s="29" t="s">
        <v>187</v>
      </c>
      <c r="E131" s="52" t="s">
        <v>253</v>
      </c>
      <c r="F131" s="53">
        <v>12.0</v>
      </c>
      <c r="G131" s="54"/>
      <c r="H131" s="56">
        <v>100154.0</v>
      </c>
      <c r="I131" s="54"/>
      <c r="J131" s="57">
        <f t="shared" si="3"/>
        <v>8346.166667</v>
      </c>
      <c r="K131" s="54"/>
      <c r="L131" s="58">
        <v>0.11</v>
      </c>
      <c r="M131" s="32"/>
      <c r="N131" s="53">
        <v>1.0</v>
      </c>
      <c r="O131" s="54"/>
      <c r="P131" s="53">
        <v>9.0</v>
      </c>
      <c r="Q131" s="54"/>
      <c r="R131" s="53">
        <v>1.0</v>
      </c>
      <c r="S131" s="54"/>
      <c r="T131" s="57">
        <v>1.0</v>
      </c>
      <c r="U131" s="54"/>
      <c r="V131" s="54"/>
      <c r="W131" s="54"/>
      <c r="X131" s="31">
        <f t="shared" si="4"/>
        <v>22256</v>
      </c>
      <c r="Y131" s="60" t="s">
        <v>190</v>
      </c>
      <c r="Z131" s="32">
        <f t="shared" si="5"/>
        <v>19178</v>
      </c>
      <c r="AA131" s="38">
        <v>0.8617</v>
      </c>
      <c r="AB131" s="32">
        <f t="shared" si="6"/>
        <v>15946</v>
      </c>
      <c r="AC131" s="75">
        <v>0.7165</v>
      </c>
      <c r="AD131" s="32">
        <f t="shared" si="7"/>
        <v>15946</v>
      </c>
      <c r="AE131" s="54"/>
      <c r="AF131" s="32">
        <f t="shared" si="8"/>
        <v>9383</v>
      </c>
      <c r="AG131" s="38">
        <v>0.4216</v>
      </c>
      <c r="AH131" s="39">
        <f t="shared" si="9"/>
        <v>34.44695169</v>
      </c>
      <c r="AI131" s="54"/>
      <c r="AJ131" s="40">
        <f>(271387*SUM($H$3:$H$200)*Sheet7!D131)/(100*H131*10)</f>
        <v>16485.88639</v>
      </c>
      <c r="AK131" s="54"/>
      <c r="AL131" s="41">
        <f>ROUND(IF( V131 = "Rural",  Sheet7!E131/100,(Sheet7!E131 + 10)/100 )*H131, 0)</f>
        <v>43277</v>
      </c>
      <c r="AM131" s="54"/>
      <c r="AN131" s="31">
        <v>0.16</v>
      </c>
      <c r="AO131" s="54"/>
      <c r="AP131" s="53">
        <v>0.926</v>
      </c>
      <c r="AQ131" s="42"/>
      <c r="AR131" s="43">
        <v>0.0395</v>
      </c>
      <c r="AS131" s="31"/>
      <c r="AT131" s="44">
        <f t="shared" si="10"/>
        <v>0.7105575326</v>
      </c>
      <c r="AU131" s="45" t="s">
        <v>90</v>
      </c>
      <c r="AV131" s="64">
        <v>1.130976</v>
      </c>
      <c r="AW131" s="59" t="s">
        <v>91</v>
      </c>
      <c r="AX131" s="54">
        <v>345.0</v>
      </c>
      <c r="AY131" s="54"/>
      <c r="AZ131" s="66">
        <v>44.0</v>
      </c>
      <c r="BA131" s="54"/>
      <c r="BB131" s="67">
        <v>12.0</v>
      </c>
      <c r="BC131" s="54"/>
      <c r="BD131" s="31">
        <v>0.19</v>
      </c>
      <c r="BE131" s="54"/>
      <c r="BF131" s="31">
        <v>0.3</v>
      </c>
      <c r="BG131" s="54"/>
      <c r="BH131" s="31">
        <v>0.11</v>
      </c>
      <c r="BI131" s="54"/>
      <c r="BJ131" s="59">
        <v>0.7979999999999999</v>
      </c>
      <c r="BK131" s="31"/>
      <c r="BL131" s="31">
        <v>0.25</v>
      </c>
      <c r="BM131" s="54"/>
      <c r="BN131" s="54">
        <v>0.010064251634599074</v>
      </c>
      <c r="BO131" s="54">
        <v>0.1537305034256901</v>
      </c>
      <c r="BP131" s="54">
        <v>1.390121331339109E-4</v>
      </c>
      <c r="BQ131" s="54">
        <v>0.01335740276266431</v>
      </c>
      <c r="BR131" s="54">
        <v>0.05873593381172838</v>
      </c>
      <c r="BS131" s="54">
        <v>0.1501202515411797</v>
      </c>
      <c r="BT131" s="54">
        <v>0.05845644476771511</v>
      </c>
      <c r="BU131" s="54">
        <v>0.35310475717416306</v>
      </c>
      <c r="BV131" s="54">
        <v>0.008918559183172177</v>
      </c>
    </row>
    <row r="132">
      <c r="A132" s="50"/>
      <c r="B132" s="50"/>
      <c r="C132" s="51" t="s">
        <v>85</v>
      </c>
      <c r="D132" s="29" t="s">
        <v>187</v>
      </c>
      <c r="E132" s="52" t="s">
        <v>255</v>
      </c>
      <c r="F132" s="53">
        <v>8.7</v>
      </c>
      <c r="G132" s="54"/>
      <c r="H132" s="56">
        <v>85610.73</v>
      </c>
      <c r="I132" s="54"/>
      <c r="J132" s="57">
        <f t="shared" si="3"/>
        <v>9840.313793</v>
      </c>
      <c r="K132" s="54"/>
      <c r="L132" s="58">
        <v>0.13</v>
      </c>
      <c r="M132" s="32"/>
      <c r="N132" s="53">
        <v>0.0</v>
      </c>
      <c r="O132" s="54"/>
      <c r="P132" s="53">
        <v>4.0</v>
      </c>
      <c r="Q132" s="54"/>
      <c r="R132" s="53">
        <v>1.0</v>
      </c>
      <c r="S132" s="54"/>
      <c r="T132" s="57">
        <v>1.0</v>
      </c>
      <c r="U132" s="54"/>
      <c r="V132" s="54"/>
      <c r="W132" s="54"/>
      <c r="X132" s="31">
        <f t="shared" si="4"/>
        <v>19025</v>
      </c>
      <c r="Y132" s="60" t="s">
        <v>89</v>
      </c>
      <c r="Z132" s="32">
        <f t="shared" si="5"/>
        <v>16535</v>
      </c>
      <c r="AA132" s="37">
        <v>0.8691</v>
      </c>
      <c r="AB132" s="32">
        <f t="shared" si="6"/>
        <v>12810</v>
      </c>
      <c r="AC132" s="38">
        <v>0.6733</v>
      </c>
      <c r="AD132" s="32">
        <f t="shared" si="7"/>
        <v>12810</v>
      </c>
      <c r="AE132" s="54"/>
      <c r="AF132" s="32">
        <f t="shared" si="8"/>
        <v>6242</v>
      </c>
      <c r="AG132" s="37">
        <v>0.3281</v>
      </c>
      <c r="AH132" s="39">
        <f t="shared" si="9"/>
        <v>29.43556257</v>
      </c>
      <c r="AI132" s="54"/>
      <c r="AJ132" s="40">
        <f>(271387*SUM($H$3:$H$200)*Sheet7!D132)/(100*H132*10)</f>
        <v>43842.08562</v>
      </c>
      <c r="AK132" s="54"/>
      <c r="AL132" s="41">
        <f>ROUND(IF( V132 = "Rural",  Sheet7!E132/100,(Sheet7!E132 + 10)/100 )*H132, 0)</f>
        <v>36974</v>
      </c>
      <c r="AM132" s="54"/>
      <c r="AN132" s="31">
        <v>0.16</v>
      </c>
      <c r="AO132" s="54"/>
      <c r="AP132" s="53">
        <v>0.936</v>
      </c>
      <c r="AQ132" s="42"/>
      <c r="AR132" s="43">
        <v>0.0395</v>
      </c>
      <c r="AS132" s="31"/>
      <c r="AT132" s="44">
        <f t="shared" si="10"/>
        <v>0.7105575326</v>
      </c>
      <c r="AU132" s="45" t="s">
        <v>90</v>
      </c>
      <c r="AV132" s="64">
        <v>1.130976</v>
      </c>
      <c r="AW132" s="59" t="s">
        <v>91</v>
      </c>
      <c r="AX132" s="54">
        <v>252.0</v>
      </c>
      <c r="AY132" s="54"/>
      <c r="AZ132" s="66">
        <v>38.0</v>
      </c>
      <c r="BA132" s="54"/>
      <c r="BB132" s="67">
        <v>11.0</v>
      </c>
      <c r="BC132" s="54"/>
      <c r="BD132" s="31">
        <v>0.19</v>
      </c>
      <c r="BE132" s="54"/>
      <c r="BF132" s="31">
        <v>0.3</v>
      </c>
      <c r="BG132" s="54"/>
      <c r="BH132" s="31">
        <v>0.11</v>
      </c>
      <c r="BI132" s="54"/>
      <c r="BJ132" s="59">
        <v>0.745</v>
      </c>
      <c r="BK132" s="31"/>
      <c r="BL132" s="31">
        <v>0.25</v>
      </c>
      <c r="BM132" s="54"/>
      <c r="BN132" s="54">
        <v>0.008602830933779181</v>
      </c>
      <c r="BO132" s="54">
        <v>0.13140743875971833</v>
      </c>
      <c r="BP132" s="54">
        <v>1.1882630944796315E-4</v>
      </c>
      <c r="BQ132" s="54">
        <v>0.011417786622758037</v>
      </c>
      <c r="BR132" s="54">
        <v>0.05020694301629241</v>
      </c>
      <c r="BS132" s="54">
        <v>0.12832142822277712</v>
      </c>
      <c r="BT132" s="54">
        <v>0.04996803831867695</v>
      </c>
      <c r="BU132" s="54">
        <v>0.30183074094048007</v>
      </c>
      <c r="BV132" s="54">
        <v>0.007623503426918283</v>
      </c>
    </row>
    <row r="133">
      <c r="A133" s="50"/>
      <c r="B133" s="50"/>
      <c r="C133" s="51" t="s">
        <v>85</v>
      </c>
      <c r="D133" s="29" t="s">
        <v>325</v>
      </c>
      <c r="E133" s="52" t="s">
        <v>256</v>
      </c>
      <c r="F133" s="53">
        <v>2.1</v>
      </c>
      <c r="G133" s="54"/>
      <c r="H133" s="56">
        <v>62894.0</v>
      </c>
      <c r="I133" s="54"/>
      <c r="J133" s="57">
        <f t="shared" si="3"/>
        <v>29949.52381</v>
      </c>
      <c r="K133" s="54"/>
      <c r="L133" s="58">
        <v>0.12</v>
      </c>
      <c r="M133" s="32"/>
      <c r="N133" s="53">
        <v>0.0</v>
      </c>
      <c r="O133" s="54"/>
      <c r="P133" s="53">
        <v>2.0</v>
      </c>
      <c r="Q133" s="54"/>
      <c r="R133" s="53">
        <v>1.0</v>
      </c>
      <c r="S133" s="54"/>
      <c r="T133" s="57">
        <v>4.0</v>
      </c>
      <c r="U133" s="54"/>
      <c r="V133" s="54"/>
      <c r="W133" s="54"/>
      <c r="X133" s="31">
        <f t="shared" si="4"/>
        <v>13976</v>
      </c>
      <c r="Y133" s="60" t="s">
        <v>332</v>
      </c>
      <c r="Z133" s="32">
        <f t="shared" si="5"/>
        <v>11814</v>
      </c>
      <c r="AA133" s="38">
        <v>0.8453</v>
      </c>
      <c r="AB133" s="32">
        <f t="shared" si="6"/>
        <v>8697</v>
      </c>
      <c r="AC133" s="38">
        <v>0.6223</v>
      </c>
      <c r="AD133" s="32">
        <f t="shared" si="7"/>
        <v>8697</v>
      </c>
      <c r="AE133" s="54"/>
      <c r="AF133" s="32">
        <f t="shared" si="8"/>
        <v>4418</v>
      </c>
      <c r="AG133" s="38">
        <v>0.3161</v>
      </c>
      <c r="AH133" s="39">
        <f t="shared" si="9"/>
        <v>9.698858397</v>
      </c>
      <c r="AI133" s="54"/>
      <c r="AJ133" s="40">
        <f>(271387*SUM($H$3:$H$200)*Sheet7!D133)/(100*H133*10)</f>
        <v>15466.95515</v>
      </c>
      <c r="AK133" s="54"/>
      <c r="AL133" s="41">
        <f>ROUND(IF( V133 = "Rural",  Sheet7!E133/100,(Sheet7!E133 + 10)/100 )*H133, 0)</f>
        <v>27177</v>
      </c>
      <c r="AM133" s="54"/>
      <c r="AN133" s="31">
        <v>0.16</v>
      </c>
      <c r="AO133" s="54"/>
      <c r="AP133" s="53">
        <v>0.94</v>
      </c>
      <c r="AQ133" s="42"/>
      <c r="AR133" s="43">
        <v>0.0395</v>
      </c>
      <c r="AS133" s="31"/>
      <c r="AT133" s="44">
        <f t="shared" si="10"/>
        <v>0.7105575326</v>
      </c>
      <c r="AU133" s="45" t="s">
        <v>90</v>
      </c>
      <c r="AV133" s="64">
        <v>1.130976</v>
      </c>
      <c r="AW133" s="59" t="s">
        <v>91</v>
      </c>
      <c r="AX133" s="54">
        <v>61.0</v>
      </c>
      <c r="AY133" s="54"/>
      <c r="AZ133" s="66">
        <v>28.0</v>
      </c>
      <c r="BA133" s="54"/>
      <c r="BB133" s="67">
        <v>8.0</v>
      </c>
      <c r="BC133" s="54"/>
      <c r="BD133" s="31">
        <v>0.19</v>
      </c>
      <c r="BE133" s="54"/>
      <c r="BF133" s="31">
        <v>0.3</v>
      </c>
      <c r="BG133" s="54"/>
      <c r="BH133" s="31">
        <v>0.11</v>
      </c>
      <c r="BI133" s="54"/>
      <c r="BJ133" s="59">
        <v>0.7</v>
      </c>
      <c r="BK133" s="31"/>
      <c r="BL133" s="31">
        <v>0.25</v>
      </c>
      <c r="BM133" s="54"/>
      <c r="BN133" s="54">
        <v>0.006320077503709031</v>
      </c>
      <c r="BO133" s="54">
        <v>0.0965385933907318</v>
      </c>
      <c r="BP133" s="54">
        <v>8.729585539593218E-5</v>
      </c>
      <c r="BQ133" s="54">
        <v>0.008388087239201722</v>
      </c>
      <c r="BR133" s="54">
        <v>0.03688457596456303</v>
      </c>
      <c r="BS133" s="54">
        <v>0.09427145296674078</v>
      </c>
      <c r="BT133" s="54">
        <v>0.0367090644130107</v>
      </c>
      <c r="BU133" s="54">
        <v>0.22174022602903337</v>
      </c>
      <c r="BV133" s="54">
        <v>0.005600613667616179</v>
      </c>
    </row>
    <row r="134">
      <c r="A134" s="50"/>
      <c r="B134" s="50"/>
      <c r="C134" s="51" t="s">
        <v>85</v>
      </c>
      <c r="D134" s="29" t="s">
        <v>493</v>
      </c>
      <c r="E134" s="52" t="s">
        <v>257</v>
      </c>
      <c r="F134" s="53">
        <v>1.4</v>
      </c>
      <c r="G134" s="54"/>
      <c r="H134" s="56">
        <v>61027.38</v>
      </c>
      <c r="I134" s="54"/>
      <c r="J134" s="57">
        <f t="shared" si="3"/>
        <v>43590.98571</v>
      </c>
      <c r="K134" s="54"/>
      <c r="L134" s="58">
        <v>0.05</v>
      </c>
      <c r="M134" s="32"/>
      <c r="N134" s="53">
        <v>0.0</v>
      </c>
      <c r="O134" s="54"/>
      <c r="P134" s="53">
        <v>0.0</v>
      </c>
      <c r="Q134" s="54"/>
      <c r="R134" s="53">
        <v>1.0</v>
      </c>
      <c r="S134" s="54"/>
      <c r="T134" s="57">
        <v>5.0</v>
      </c>
      <c r="U134" s="54"/>
      <c r="V134" s="54"/>
      <c r="W134" s="54"/>
      <c r="X134" s="31">
        <f t="shared" si="4"/>
        <v>13562</v>
      </c>
      <c r="Y134" s="60" t="s">
        <v>332</v>
      </c>
      <c r="Z134" s="32">
        <f t="shared" si="5"/>
        <v>11464</v>
      </c>
      <c r="AA134" s="38">
        <v>0.8453</v>
      </c>
      <c r="AB134" s="32">
        <f t="shared" si="6"/>
        <v>8440</v>
      </c>
      <c r="AC134" s="38">
        <v>0.6223</v>
      </c>
      <c r="AD134" s="32">
        <f t="shared" si="7"/>
        <v>8440</v>
      </c>
      <c r="AE134" s="54"/>
      <c r="AF134" s="32">
        <f t="shared" si="8"/>
        <v>4287</v>
      </c>
      <c r="AG134" s="38">
        <v>0.3161</v>
      </c>
      <c r="AH134" s="39">
        <f t="shared" si="9"/>
        <v>6.718295952</v>
      </c>
      <c r="AI134" s="54"/>
      <c r="AJ134" s="40">
        <f>(271387*SUM($H$3:$H$200)*Sheet7!D134)/(100*H134*10)</f>
        <v>15940.03671</v>
      </c>
      <c r="AK134" s="54"/>
      <c r="AL134" s="41">
        <f>ROUND(IF( V134 = "Rural",  Sheet7!E134/100,(Sheet7!E134 + 10)/100 )*H134, 0)</f>
        <v>26357</v>
      </c>
      <c r="AM134" s="54"/>
      <c r="AN134" s="31">
        <v>0.16</v>
      </c>
      <c r="AO134" s="54"/>
      <c r="AP134" s="53">
        <v>0.934</v>
      </c>
      <c r="AQ134" s="42"/>
      <c r="AR134" s="43">
        <v>0.0395</v>
      </c>
      <c r="AS134" s="31"/>
      <c r="AT134" s="44">
        <f t="shared" si="10"/>
        <v>0.7105575326</v>
      </c>
      <c r="AU134" s="45" t="s">
        <v>90</v>
      </c>
      <c r="AV134" s="64">
        <v>1.130976</v>
      </c>
      <c r="AW134" s="59" t="s">
        <v>91</v>
      </c>
      <c r="AX134" s="54">
        <v>41.0</v>
      </c>
      <c r="AY134" s="54"/>
      <c r="AZ134" s="66">
        <v>27.0</v>
      </c>
      <c r="BA134" s="54"/>
      <c r="BB134" s="67">
        <v>8.0</v>
      </c>
      <c r="BC134" s="54"/>
      <c r="BD134" s="31">
        <v>0.19</v>
      </c>
      <c r="BE134" s="54"/>
      <c r="BF134" s="31">
        <v>0.3</v>
      </c>
      <c r="BG134" s="54"/>
      <c r="BH134" s="31">
        <v>0.11</v>
      </c>
      <c r="BI134" s="54"/>
      <c r="BJ134" s="59">
        <v>0.8340000000000001</v>
      </c>
      <c r="BK134" s="31"/>
      <c r="BL134" s="31">
        <v>0.25</v>
      </c>
      <c r="BM134" s="54"/>
      <c r="BN134" s="54">
        <v>0.00613250503145455</v>
      </c>
      <c r="BO134" s="54">
        <v>0.09367344140175023</v>
      </c>
      <c r="BP134" s="54">
        <v>8.47050170075461E-5</v>
      </c>
      <c r="BQ134" s="54">
        <v>0.008139138668552079</v>
      </c>
      <c r="BR134" s="54">
        <v>0.035789885100776776</v>
      </c>
      <c r="BS134" s="54">
        <v>0.09147358704094853</v>
      </c>
      <c r="BT134" s="54">
        <v>0.0356195825257939</v>
      </c>
      <c r="BU134" s="54">
        <v>0.21515923673418313</v>
      </c>
      <c r="BV134" s="54">
        <v>0.005434394036423289</v>
      </c>
    </row>
    <row r="135">
      <c r="A135" s="50"/>
      <c r="B135" s="50"/>
      <c r="C135" s="51" t="s">
        <v>85</v>
      </c>
      <c r="D135" s="29" t="s">
        <v>493</v>
      </c>
      <c r="E135" s="52" t="s">
        <v>258</v>
      </c>
      <c r="F135" s="53">
        <v>1.1</v>
      </c>
      <c r="G135" s="54"/>
      <c r="H135" s="56">
        <v>51616.0</v>
      </c>
      <c r="I135" s="54"/>
      <c r="J135" s="57">
        <f t="shared" si="3"/>
        <v>46923.63636</v>
      </c>
      <c r="K135" s="54"/>
      <c r="L135" s="58">
        <v>0.12</v>
      </c>
      <c r="M135" s="32"/>
      <c r="N135" s="53">
        <v>4.0</v>
      </c>
      <c r="O135" s="54"/>
      <c r="P135" s="53">
        <v>5.0</v>
      </c>
      <c r="Q135" s="54"/>
      <c r="R135" s="53">
        <v>1.0</v>
      </c>
      <c r="S135" s="54"/>
      <c r="T135" s="57">
        <v>6.0</v>
      </c>
      <c r="U135" s="54"/>
      <c r="V135" s="54"/>
      <c r="W135" s="54"/>
      <c r="X135" s="31">
        <f t="shared" si="4"/>
        <v>11470</v>
      </c>
      <c r="Y135" s="60" t="s">
        <v>332</v>
      </c>
      <c r="Z135" s="32">
        <f t="shared" si="5"/>
        <v>9696</v>
      </c>
      <c r="AA135" s="38">
        <v>0.8453</v>
      </c>
      <c r="AB135" s="32">
        <f t="shared" si="6"/>
        <v>7138</v>
      </c>
      <c r="AC135" s="38">
        <v>0.6223</v>
      </c>
      <c r="AD135" s="32">
        <f t="shared" si="7"/>
        <v>7138</v>
      </c>
      <c r="AE135" s="54"/>
      <c r="AF135" s="32">
        <f t="shared" si="8"/>
        <v>3626</v>
      </c>
      <c r="AG135" s="38">
        <v>0.3161</v>
      </c>
      <c r="AH135" s="39">
        <f t="shared" si="9"/>
        <v>6.199628022</v>
      </c>
      <c r="AI135" s="54"/>
      <c r="AJ135" s="40">
        <f>(271387*SUM($H$3:$H$200)*Sheet7!D135)/(100*H135*10)</f>
        <v>18846.45609</v>
      </c>
      <c r="AK135" s="54"/>
      <c r="AL135" s="41">
        <f>ROUND(IF( V135 = "Rural",  Sheet7!E135/100,(Sheet7!E135 + 10)/100 )*H135, 0)</f>
        <v>22304</v>
      </c>
      <c r="AM135" s="54"/>
      <c r="AN135" s="31">
        <v>0.16</v>
      </c>
      <c r="AO135" s="54"/>
      <c r="AP135" s="53">
        <v>0.962</v>
      </c>
      <c r="AQ135" s="42"/>
      <c r="AR135" s="43">
        <v>0.0395</v>
      </c>
      <c r="AS135" s="31"/>
      <c r="AT135" s="44">
        <f t="shared" si="10"/>
        <v>0.7105575326</v>
      </c>
      <c r="AU135" s="45" t="s">
        <v>90</v>
      </c>
      <c r="AV135" s="64">
        <v>1.130976</v>
      </c>
      <c r="AW135" s="59" t="s">
        <v>91</v>
      </c>
      <c r="AX135" s="54">
        <v>32.0</v>
      </c>
      <c r="AY135" s="54"/>
      <c r="AZ135" s="66">
        <v>23.0</v>
      </c>
      <c r="BA135" s="54"/>
      <c r="BB135" s="67">
        <v>6.0</v>
      </c>
      <c r="BC135" s="54"/>
      <c r="BD135" s="31">
        <v>0.19</v>
      </c>
      <c r="BE135" s="54"/>
      <c r="BF135" s="31">
        <v>0.3</v>
      </c>
      <c r="BG135" s="54"/>
      <c r="BH135" s="31">
        <v>0.11</v>
      </c>
      <c r="BI135" s="54"/>
      <c r="BJ135" s="59">
        <v>0.804</v>
      </c>
      <c r="BK135" s="31"/>
      <c r="BL135" s="31">
        <v>0.25</v>
      </c>
      <c r="BM135" s="54"/>
      <c r="BN135" s="54">
        <v>0.005186776487923257</v>
      </c>
      <c r="BO135" s="54">
        <v>0.07922752625776724</v>
      </c>
      <c r="BP135" s="54">
        <v>7.164217369091544E-5</v>
      </c>
      <c r="BQ135" s="54">
        <v>0.006883955718170828</v>
      </c>
      <c r="BR135" s="54">
        <v>0.030270522990855808</v>
      </c>
      <c r="BS135" s="54">
        <v>0.07736692397257754</v>
      </c>
      <c r="BT135" s="54">
        <v>0.03012648374633448</v>
      </c>
      <c r="BU135" s="54">
        <v>0.1819783048735108</v>
      </c>
      <c r="BV135" s="54">
        <v>0.004596325167228619</v>
      </c>
    </row>
    <row r="136">
      <c r="A136" s="50"/>
      <c r="B136" s="50"/>
      <c r="C136" s="51" t="s">
        <v>85</v>
      </c>
      <c r="D136" s="29" t="s">
        <v>493</v>
      </c>
      <c r="E136" s="52" t="s">
        <v>259</v>
      </c>
      <c r="F136" s="53">
        <v>0.7</v>
      </c>
      <c r="G136" s="54"/>
      <c r="H136" s="56">
        <v>72790.96</v>
      </c>
      <c r="I136" s="54"/>
      <c r="J136" s="57">
        <f t="shared" si="3"/>
        <v>103987.0857</v>
      </c>
      <c r="K136" s="54"/>
      <c r="L136" s="58">
        <v>0.05</v>
      </c>
      <c r="M136" s="32"/>
      <c r="N136" s="53">
        <v>1.0</v>
      </c>
      <c r="O136" s="54"/>
      <c r="P136" s="53">
        <v>3.0</v>
      </c>
      <c r="Q136" s="54"/>
      <c r="R136" s="53">
        <v>1.0</v>
      </c>
      <c r="S136" s="54"/>
      <c r="T136" s="57">
        <v>12.0</v>
      </c>
      <c r="U136" s="54"/>
      <c r="V136" s="54"/>
      <c r="W136" s="54"/>
      <c r="X136" s="31">
        <f t="shared" si="4"/>
        <v>16176</v>
      </c>
      <c r="Y136" s="60" t="s">
        <v>332</v>
      </c>
      <c r="Z136" s="32">
        <f t="shared" si="5"/>
        <v>13674</v>
      </c>
      <c r="AA136" s="38">
        <v>0.8453</v>
      </c>
      <c r="AB136" s="32">
        <f t="shared" si="6"/>
        <v>10066</v>
      </c>
      <c r="AC136" s="38">
        <v>0.6223</v>
      </c>
      <c r="AD136" s="32">
        <f t="shared" si="7"/>
        <v>10066</v>
      </c>
      <c r="AE136" s="54"/>
      <c r="AF136" s="32">
        <f t="shared" si="8"/>
        <v>5113</v>
      </c>
      <c r="AG136" s="38">
        <v>0.3161</v>
      </c>
      <c r="AH136" s="39">
        <f t="shared" si="9"/>
        <v>2.747593932</v>
      </c>
      <c r="AI136" s="54"/>
      <c r="AJ136" s="40">
        <f>(271387*SUM($H$3:$H$200)*Sheet7!D136)/(100*H136*10)</f>
        <v>13364.00396</v>
      </c>
      <c r="AK136" s="54"/>
      <c r="AL136" s="41">
        <f>ROUND(IF( V136 = "Rural",  Sheet7!E136/100,(Sheet7!E136 + 10)/100 )*H136, 0)</f>
        <v>31437</v>
      </c>
      <c r="AM136" s="54"/>
      <c r="AN136" s="31">
        <v>0.16</v>
      </c>
      <c r="AO136" s="54"/>
      <c r="AP136" s="53">
        <v>0.921</v>
      </c>
      <c r="AQ136" s="42"/>
      <c r="AR136" s="43">
        <v>0.0395</v>
      </c>
      <c r="AS136" s="31"/>
      <c r="AT136" s="44">
        <f t="shared" si="10"/>
        <v>0.7105575326</v>
      </c>
      <c r="AU136" s="45" t="s">
        <v>90</v>
      </c>
      <c r="AV136" s="64">
        <v>1.130976</v>
      </c>
      <c r="AW136" s="59" t="s">
        <v>91</v>
      </c>
      <c r="AX136" s="54">
        <v>20.0</v>
      </c>
      <c r="AY136" s="54"/>
      <c r="AZ136" s="66">
        <v>32.0</v>
      </c>
      <c r="BA136" s="54"/>
      <c r="BB136" s="67">
        <v>9.0</v>
      </c>
      <c r="BC136" s="54"/>
      <c r="BD136" s="31">
        <v>0.19</v>
      </c>
      <c r="BE136" s="54"/>
      <c r="BF136" s="31">
        <v>0.3</v>
      </c>
      <c r="BG136" s="54"/>
      <c r="BH136" s="31">
        <v>0.11</v>
      </c>
      <c r="BI136" s="54"/>
      <c r="BJ136" s="59">
        <v>0.7390000000000001</v>
      </c>
      <c r="BK136" s="31"/>
      <c r="BL136" s="31">
        <v>0.25</v>
      </c>
      <c r="BM136" s="54"/>
      <c r="BN136" s="54">
        <v>0.00731460089626012</v>
      </c>
      <c r="BO136" s="54">
        <v>0.11172984529463899</v>
      </c>
      <c r="BP136" s="54">
        <v>1.0103267590376005E-4</v>
      </c>
      <c r="BQ136" s="54">
        <v>0.009708031333755892</v>
      </c>
      <c r="BR136" s="54">
        <v>0.042688709473931837</v>
      </c>
      <c r="BS136" s="54">
        <v>0.10910594908964145</v>
      </c>
      <c r="BT136" s="54">
        <v>0.04248557953580447</v>
      </c>
      <c r="BU136" s="54">
        <v>0.25663312753633627</v>
      </c>
      <c r="BV136" s="54">
        <v>0.006481922686661728</v>
      </c>
    </row>
    <row r="137">
      <c r="A137" s="50"/>
      <c r="B137" s="50"/>
      <c r="C137" s="51" t="s">
        <v>85</v>
      </c>
      <c r="D137" s="29" t="s">
        <v>325</v>
      </c>
      <c r="E137" s="52" t="s">
        <v>260</v>
      </c>
      <c r="F137" s="53">
        <v>0.3</v>
      </c>
      <c r="G137" s="54"/>
      <c r="H137" s="56">
        <v>55271.0</v>
      </c>
      <c r="I137" s="54"/>
      <c r="J137" s="57">
        <f t="shared" si="3"/>
        <v>184236.6667</v>
      </c>
      <c r="K137" s="54"/>
      <c r="L137" s="58">
        <v>0.0</v>
      </c>
      <c r="M137" s="32"/>
      <c r="N137" s="53">
        <v>31.0</v>
      </c>
      <c r="O137" s="54"/>
      <c r="P137" s="53">
        <v>0.0</v>
      </c>
      <c r="Q137" s="54"/>
      <c r="R137" s="53">
        <v>1.0</v>
      </c>
      <c r="S137" s="54"/>
      <c r="T137" s="57">
        <v>22.0</v>
      </c>
      <c r="U137" s="54"/>
      <c r="V137" s="54"/>
      <c r="W137" s="54"/>
      <c r="X137" s="31">
        <f t="shared" si="4"/>
        <v>12282</v>
      </c>
      <c r="Y137" s="60" t="s">
        <v>254</v>
      </c>
      <c r="Z137" s="32">
        <f t="shared" si="5"/>
        <v>10445</v>
      </c>
      <c r="AA137" s="38">
        <v>0.8504</v>
      </c>
      <c r="AB137" s="32">
        <f t="shared" si="6"/>
        <v>7485</v>
      </c>
      <c r="AC137" s="38">
        <v>0.6094</v>
      </c>
      <c r="AD137" s="32">
        <f t="shared" si="7"/>
        <v>7485</v>
      </c>
      <c r="AE137" s="54"/>
      <c r="AF137" s="32">
        <f t="shared" si="8"/>
        <v>5287</v>
      </c>
      <c r="AG137" s="38">
        <v>0.4305</v>
      </c>
      <c r="AH137" s="39">
        <f t="shared" si="9"/>
        <v>1.628340359</v>
      </c>
      <c r="AI137" s="54"/>
      <c r="AJ137" s="40">
        <f>(271387*SUM($H$3:$H$200)*Sheet7!D137)/(100*H137*10)</f>
        <v>5255.683576</v>
      </c>
      <c r="AK137" s="54"/>
      <c r="AL137" s="41">
        <f>ROUND(IF( V137 = "Rural",  Sheet7!E137/100,(Sheet7!E137 + 10)/100 )*H137, 0)</f>
        <v>23883</v>
      </c>
      <c r="AM137" s="54"/>
      <c r="AN137" s="31">
        <v>0.16</v>
      </c>
      <c r="AO137" s="54"/>
      <c r="AP137" s="53">
        <v>0.942</v>
      </c>
      <c r="AQ137" s="42"/>
      <c r="AR137" s="43">
        <v>0.0395</v>
      </c>
      <c r="AS137" s="31"/>
      <c r="AT137" s="44">
        <f t="shared" si="10"/>
        <v>0.7105575326</v>
      </c>
      <c r="AU137" s="45" t="s">
        <v>90</v>
      </c>
      <c r="AV137" s="64">
        <v>1.130976</v>
      </c>
      <c r="AW137" s="59" t="s">
        <v>91</v>
      </c>
      <c r="AX137" s="54">
        <v>9.0</v>
      </c>
      <c r="AY137" s="54"/>
      <c r="AZ137" s="66">
        <v>24.0</v>
      </c>
      <c r="BA137" s="54"/>
      <c r="BB137" s="67">
        <v>7.0</v>
      </c>
      <c r="BC137" s="54"/>
      <c r="BD137" s="31">
        <v>0.19</v>
      </c>
      <c r="BE137" s="54"/>
      <c r="BF137" s="31">
        <v>0.3</v>
      </c>
      <c r="BG137" s="54"/>
      <c r="BH137" s="31">
        <v>0.11</v>
      </c>
      <c r="BI137" s="54"/>
      <c r="BJ137" s="59">
        <v>0.6459999999999999</v>
      </c>
      <c r="BK137" s="31"/>
      <c r="BL137" s="31">
        <v>0.25</v>
      </c>
      <c r="BM137" s="54"/>
      <c r="BN137" s="54">
        <v>0.005554059269683942</v>
      </c>
      <c r="BO137" s="54">
        <v>0.08483773643430435</v>
      </c>
      <c r="BP137" s="54">
        <v>7.67152546123409E-5</v>
      </c>
      <c r="BQ137" s="54">
        <v>0.007371418097082684</v>
      </c>
      <c r="BR137" s="54">
        <v>0.03241402038568644</v>
      </c>
      <c r="BS137" s="54">
        <v>0.08284538234052104</v>
      </c>
      <c r="BT137" s="54">
        <v>0.03225978152401684</v>
      </c>
      <c r="BU137" s="54">
        <v>0.19486443910151535</v>
      </c>
      <c r="BV137" s="54">
        <v>0.004921797278322477</v>
      </c>
    </row>
    <row r="138">
      <c r="A138" s="50"/>
      <c r="B138" s="50"/>
      <c r="C138" s="51" t="s">
        <v>85</v>
      </c>
      <c r="D138" s="29" t="s">
        <v>325</v>
      </c>
      <c r="E138" s="52" t="s">
        <v>261</v>
      </c>
      <c r="F138" s="53">
        <v>0.6</v>
      </c>
      <c r="G138" s="54"/>
      <c r="H138" s="56">
        <v>56837.97</v>
      </c>
      <c r="I138" s="54"/>
      <c r="J138" s="57">
        <f t="shared" si="3"/>
        <v>94729.95</v>
      </c>
      <c r="K138" s="54"/>
      <c r="L138" s="58">
        <v>0.16</v>
      </c>
      <c r="M138" s="32"/>
      <c r="N138" s="53">
        <v>3.0</v>
      </c>
      <c r="O138" s="54"/>
      <c r="P138" s="53">
        <v>3.0</v>
      </c>
      <c r="Q138" s="54"/>
      <c r="R138" s="53">
        <v>1.0</v>
      </c>
      <c r="S138" s="54"/>
      <c r="T138" s="57">
        <v>11.0</v>
      </c>
      <c r="U138" s="54"/>
      <c r="V138" s="54"/>
      <c r="W138" s="54"/>
      <c r="X138" s="31">
        <f t="shared" si="4"/>
        <v>12631</v>
      </c>
      <c r="Y138" s="60" t="s">
        <v>254</v>
      </c>
      <c r="Z138" s="32">
        <f t="shared" si="5"/>
        <v>10741</v>
      </c>
      <c r="AA138" s="38">
        <v>0.8504</v>
      </c>
      <c r="AB138" s="32">
        <f t="shared" si="6"/>
        <v>7697</v>
      </c>
      <c r="AC138" s="38">
        <v>0.6094</v>
      </c>
      <c r="AD138" s="32">
        <f t="shared" si="7"/>
        <v>7697</v>
      </c>
      <c r="AE138" s="54"/>
      <c r="AF138" s="32">
        <f t="shared" si="8"/>
        <v>5438</v>
      </c>
      <c r="AG138" s="38">
        <v>0.4305</v>
      </c>
      <c r="AH138" s="39">
        <f t="shared" si="9"/>
        <v>2.990958333</v>
      </c>
      <c r="AI138" s="54"/>
      <c r="AJ138" s="40">
        <f>(271387*SUM($H$3:$H$200)*Sheet7!D138)/(100*H138*10)</f>
        <v>5110.789266</v>
      </c>
      <c r="AK138" s="54"/>
      <c r="AL138" s="41">
        <f>ROUND(IF( V138 = "Rural",  Sheet7!E138/100,(Sheet7!E138 + 10)/100 )*H138, 0)</f>
        <v>24547</v>
      </c>
      <c r="AM138" s="54"/>
      <c r="AN138" s="31">
        <v>0.16</v>
      </c>
      <c r="AO138" s="54"/>
      <c r="AP138" s="53">
        <v>0.954</v>
      </c>
      <c r="AQ138" s="42"/>
      <c r="AR138" s="43">
        <v>0.0395</v>
      </c>
      <c r="AS138" s="31"/>
      <c r="AT138" s="44">
        <f t="shared" si="10"/>
        <v>0.7105575326</v>
      </c>
      <c r="AU138" s="45" t="s">
        <v>90</v>
      </c>
      <c r="AV138" s="64">
        <v>1.130976</v>
      </c>
      <c r="AW138" s="59" t="s">
        <v>91</v>
      </c>
      <c r="AX138" s="54">
        <v>17.0</v>
      </c>
      <c r="AY138" s="54"/>
      <c r="AZ138" s="66">
        <v>25.0</v>
      </c>
      <c r="BA138" s="54"/>
      <c r="BB138" s="67">
        <v>7.0</v>
      </c>
      <c r="BC138" s="54"/>
      <c r="BD138" s="31">
        <v>0.19</v>
      </c>
      <c r="BE138" s="54"/>
      <c r="BF138" s="31">
        <v>0.3</v>
      </c>
      <c r="BG138" s="54"/>
      <c r="BH138" s="31">
        <v>0.11</v>
      </c>
      <c r="BI138" s="54"/>
      <c r="BJ138" s="59">
        <v>0.6859999999999999</v>
      </c>
      <c r="BK138" s="31"/>
      <c r="BL138" s="31">
        <v>0.25</v>
      </c>
      <c r="BM138" s="54"/>
      <c r="BN138" s="54">
        <v>0.005711520583099958</v>
      </c>
      <c r="BO138" s="54">
        <v>0.08724294328528338</v>
      </c>
      <c r="BP138" s="54">
        <v>7.889018364420027E-5</v>
      </c>
      <c r="BQ138" s="54">
        <v>0.007580402754779953</v>
      </c>
      <c r="BR138" s="54">
        <v>0.033332979650468324</v>
      </c>
      <c r="BS138" s="54">
        <v>0.08519410461379502</v>
      </c>
      <c r="BT138" s="54">
        <v>0.03317436801339985</v>
      </c>
      <c r="BU138" s="54">
        <v>0.20038897692675645</v>
      </c>
      <c r="BV138" s="54">
        <v>0.005061333539313105</v>
      </c>
    </row>
    <row r="139">
      <c r="A139" s="50"/>
      <c r="B139" s="50"/>
      <c r="C139" s="51" t="s">
        <v>85</v>
      </c>
      <c r="D139" s="29" t="s">
        <v>325</v>
      </c>
      <c r="E139" s="52" t="s">
        <v>262</v>
      </c>
      <c r="F139" s="53">
        <v>0.4</v>
      </c>
      <c r="G139" s="54"/>
      <c r="H139" s="56">
        <v>52977.0</v>
      </c>
      <c r="I139" s="54"/>
      <c r="J139" s="57">
        <f t="shared" si="3"/>
        <v>132442.5</v>
      </c>
      <c r="K139" s="54"/>
      <c r="L139" s="58">
        <v>0.38</v>
      </c>
      <c r="M139" s="32"/>
      <c r="N139" s="53">
        <v>0.0</v>
      </c>
      <c r="O139" s="54"/>
      <c r="P139" s="53">
        <v>4.0</v>
      </c>
      <c r="Q139" s="54"/>
      <c r="R139" s="53">
        <v>1.0</v>
      </c>
      <c r="S139" s="54"/>
      <c r="T139" s="57">
        <v>16.0</v>
      </c>
      <c r="U139" s="54"/>
      <c r="V139" s="54"/>
      <c r="W139" s="54"/>
      <c r="X139" s="31">
        <f t="shared" si="4"/>
        <v>11773</v>
      </c>
      <c r="Y139" s="60" t="s">
        <v>254</v>
      </c>
      <c r="Z139" s="32">
        <f t="shared" si="5"/>
        <v>10012</v>
      </c>
      <c r="AA139" s="38">
        <v>0.8504</v>
      </c>
      <c r="AB139" s="32">
        <f t="shared" si="6"/>
        <v>7174</v>
      </c>
      <c r="AC139" s="38">
        <v>0.6094</v>
      </c>
      <c r="AD139" s="32">
        <f t="shared" si="7"/>
        <v>7174</v>
      </c>
      <c r="AE139" s="54"/>
      <c r="AF139" s="32">
        <f t="shared" si="8"/>
        <v>5068</v>
      </c>
      <c r="AG139" s="38">
        <v>0.4305</v>
      </c>
      <c r="AH139" s="39">
        <f t="shared" si="9"/>
        <v>2.265133926</v>
      </c>
      <c r="AI139" s="54"/>
      <c r="AJ139" s="40">
        <f>(271387*SUM($H$3:$H$200)*Sheet7!D139)/(100*H139*10)</f>
        <v>5483.264189</v>
      </c>
      <c r="AK139" s="54"/>
      <c r="AL139" s="41">
        <f>ROUND(IF( V139 = "Rural",  Sheet7!E139/100,(Sheet7!E139 + 10)/100 )*H139, 0)</f>
        <v>22892</v>
      </c>
      <c r="AM139" s="54"/>
      <c r="AN139" s="31">
        <v>0.16</v>
      </c>
      <c r="AO139" s="54"/>
      <c r="AP139" s="53">
        <v>0.967</v>
      </c>
      <c r="AQ139" s="42"/>
      <c r="AR139" s="43">
        <v>0.0395</v>
      </c>
      <c r="AS139" s="31"/>
      <c r="AT139" s="44">
        <f t="shared" si="10"/>
        <v>0.7105575326</v>
      </c>
      <c r="AU139" s="45" t="s">
        <v>90</v>
      </c>
      <c r="AV139" s="64">
        <v>1.130976</v>
      </c>
      <c r="AW139" s="59" t="s">
        <v>91</v>
      </c>
      <c r="AX139" s="54">
        <v>12.0</v>
      </c>
      <c r="AY139" s="54"/>
      <c r="AZ139" s="66">
        <v>23.0</v>
      </c>
      <c r="BA139" s="54"/>
      <c r="BB139" s="67">
        <v>7.0</v>
      </c>
      <c r="BC139" s="54"/>
      <c r="BD139" s="31">
        <v>0.19</v>
      </c>
      <c r="BE139" s="54"/>
      <c r="BF139" s="31">
        <v>0.3</v>
      </c>
      <c r="BG139" s="54"/>
      <c r="BH139" s="31">
        <v>0.11</v>
      </c>
      <c r="BI139" s="54"/>
      <c r="BJ139" s="59">
        <v>0.738</v>
      </c>
      <c r="BK139" s="31"/>
      <c r="BL139" s="31">
        <v>0.25</v>
      </c>
      <c r="BM139" s="54"/>
      <c r="BN139" s="54">
        <v>0.005323540336343583</v>
      </c>
      <c r="BO139" s="54">
        <v>0.08131658126468023</v>
      </c>
      <c r="BP139" s="54">
        <v>7.353121969202625E-5</v>
      </c>
      <c r="BQ139" s="54">
        <v>0.007065470437103533</v>
      </c>
      <c r="BR139" s="54">
        <v>0.031068689873034874</v>
      </c>
      <c r="BS139" s="54">
        <v>0.07940691900370506</v>
      </c>
      <c r="BT139" s="54">
        <v>0.03092085263153986</v>
      </c>
      <c r="BU139" s="54">
        <v>0.18677667113460905</v>
      </c>
      <c r="BV139" s="54">
        <v>0.004717520117488192</v>
      </c>
    </row>
    <row r="140">
      <c r="A140" s="50"/>
      <c r="B140" s="50"/>
      <c r="C140" s="51" t="s">
        <v>85</v>
      </c>
      <c r="D140" s="29" t="s">
        <v>325</v>
      </c>
      <c r="E140" s="52" t="s">
        <v>263</v>
      </c>
      <c r="F140" s="53">
        <v>0.4</v>
      </c>
      <c r="G140" s="54"/>
      <c r="H140" s="56">
        <v>36482.27</v>
      </c>
      <c r="I140" s="54"/>
      <c r="J140" s="57">
        <f t="shared" si="3"/>
        <v>91205.675</v>
      </c>
      <c r="K140" s="54"/>
      <c r="L140" s="58">
        <v>0.53</v>
      </c>
      <c r="M140" s="32"/>
      <c r="N140" s="53">
        <v>1.0</v>
      </c>
      <c r="O140" s="54"/>
      <c r="P140" s="53">
        <v>8.0</v>
      </c>
      <c r="Q140" s="54"/>
      <c r="R140" s="53">
        <v>1.0</v>
      </c>
      <c r="S140" s="54"/>
      <c r="T140" s="57">
        <v>11.0</v>
      </c>
      <c r="U140" s="54"/>
      <c r="V140" s="54"/>
      <c r="W140" s="54"/>
      <c r="X140" s="31">
        <f t="shared" si="4"/>
        <v>8107</v>
      </c>
      <c r="Y140" s="60" t="s">
        <v>254</v>
      </c>
      <c r="Z140" s="32">
        <f t="shared" si="5"/>
        <v>6894</v>
      </c>
      <c r="AA140" s="38">
        <v>0.8504</v>
      </c>
      <c r="AB140" s="32">
        <f t="shared" si="6"/>
        <v>4940</v>
      </c>
      <c r="AC140" s="38">
        <v>0.6094</v>
      </c>
      <c r="AD140" s="32">
        <f t="shared" si="7"/>
        <v>4940</v>
      </c>
      <c r="AE140" s="54"/>
      <c r="AF140" s="32">
        <f t="shared" si="8"/>
        <v>3490</v>
      </c>
      <c r="AG140" s="38">
        <v>0.4305</v>
      </c>
      <c r="AH140" s="39">
        <f t="shared" si="9"/>
        <v>3.289269007</v>
      </c>
      <c r="AI140" s="54"/>
      <c r="AJ140" s="40">
        <f>(271387*SUM($H$3:$H$200)*Sheet7!D140)/(100*H140*10)</f>
        <v>7962.412617</v>
      </c>
      <c r="AK140" s="54"/>
      <c r="AL140" s="41">
        <f>ROUND(IF( V140 = "Rural",  Sheet7!E140/100,(Sheet7!E140 + 10)/100 )*H140, 0)</f>
        <v>15756</v>
      </c>
      <c r="AM140" s="54"/>
      <c r="AN140" s="31">
        <v>0.16</v>
      </c>
      <c r="AO140" s="54"/>
      <c r="AP140" s="53">
        <v>0.979</v>
      </c>
      <c r="AQ140" s="42"/>
      <c r="AR140" s="43">
        <v>0.0395</v>
      </c>
      <c r="AS140" s="31"/>
      <c r="AT140" s="44">
        <f t="shared" si="10"/>
        <v>0.7105575326</v>
      </c>
      <c r="AU140" s="45" t="s">
        <v>90</v>
      </c>
      <c r="AV140" s="64">
        <v>1.130976</v>
      </c>
      <c r="AW140" s="59" t="s">
        <v>91</v>
      </c>
      <c r="AX140" s="54">
        <v>12.0</v>
      </c>
      <c r="AY140" s="54"/>
      <c r="AZ140" s="66">
        <v>16.0</v>
      </c>
      <c r="BA140" s="54"/>
      <c r="BB140" s="67">
        <v>5.0</v>
      </c>
      <c r="BC140" s="54"/>
      <c r="BD140" s="31">
        <v>0.19</v>
      </c>
      <c r="BE140" s="54"/>
      <c r="BF140" s="31">
        <v>0.3</v>
      </c>
      <c r="BG140" s="54"/>
      <c r="BH140" s="31">
        <v>0.11</v>
      </c>
      <c r="BI140" s="54"/>
      <c r="BJ140" s="59">
        <v>0.752</v>
      </c>
      <c r="BK140" s="31"/>
      <c r="BL140" s="31">
        <v>0.25</v>
      </c>
      <c r="BM140" s="54"/>
      <c r="BN140" s="54">
        <v>0.0036660217812706907</v>
      </c>
      <c r="BO140" s="54">
        <v>0.055998140196217336</v>
      </c>
      <c r="BP140" s="54">
        <v>5.063680106902653E-5</v>
      </c>
      <c r="BQ140" s="54">
        <v>0.004865590731136702</v>
      </c>
      <c r="BR140" s="54">
        <v>0.021395253270179965</v>
      </c>
      <c r="BS140" s="54">
        <v>0.054683063574028336</v>
      </c>
      <c r="BT140" s="54">
        <v>0.02129344610555614</v>
      </c>
      <c r="BU140" s="54">
        <v>0.12862255216478874</v>
      </c>
      <c r="BV140" s="54">
        <v>0.0032486898589319125</v>
      </c>
    </row>
    <row r="141">
      <c r="A141" s="50"/>
      <c r="B141" s="50"/>
      <c r="C141" s="51" t="s">
        <v>85</v>
      </c>
      <c r="D141" s="29" t="s">
        <v>325</v>
      </c>
      <c r="E141" s="52" t="s">
        <v>264</v>
      </c>
      <c r="F141" s="53">
        <v>0.8</v>
      </c>
      <c r="G141" s="54"/>
      <c r="H141" s="56">
        <v>43136.0</v>
      </c>
      <c r="I141" s="54"/>
      <c r="J141" s="57">
        <f t="shared" si="3"/>
        <v>53920</v>
      </c>
      <c r="K141" s="54"/>
      <c r="L141" s="58">
        <v>0.36</v>
      </c>
      <c r="M141" s="32"/>
      <c r="N141" s="53">
        <v>6.0</v>
      </c>
      <c r="O141" s="54"/>
      <c r="P141" s="53">
        <v>9.0</v>
      </c>
      <c r="Q141" s="54"/>
      <c r="R141" s="53">
        <v>1.0</v>
      </c>
      <c r="S141" s="54"/>
      <c r="T141" s="57">
        <v>6.0</v>
      </c>
      <c r="U141" s="54"/>
      <c r="V141" s="54"/>
      <c r="W141" s="54"/>
      <c r="X141" s="31">
        <f t="shared" si="4"/>
        <v>9586</v>
      </c>
      <c r="Y141" s="60" t="s">
        <v>254</v>
      </c>
      <c r="Z141" s="32">
        <f t="shared" si="5"/>
        <v>8152</v>
      </c>
      <c r="AA141" s="38">
        <v>0.8504</v>
      </c>
      <c r="AB141" s="32">
        <f t="shared" si="6"/>
        <v>5842</v>
      </c>
      <c r="AC141" s="38">
        <v>0.6094</v>
      </c>
      <c r="AD141" s="32">
        <f t="shared" si="7"/>
        <v>5842</v>
      </c>
      <c r="AE141" s="54"/>
      <c r="AF141" s="32">
        <f t="shared" si="8"/>
        <v>4127</v>
      </c>
      <c r="AG141" s="38">
        <v>0.4305</v>
      </c>
      <c r="AH141" s="39">
        <f t="shared" si="9"/>
        <v>5.331973294</v>
      </c>
      <c r="AI141" s="54"/>
      <c r="AJ141" s="40">
        <f>(271387*SUM($H$3:$H$200)*Sheet7!D141)/(100*H141*10)</f>
        <v>6734.210102</v>
      </c>
      <c r="AK141" s="54"/>
      <c r="AL141" s="41">
        <f>ROUND(IF( V141 = "Rural",  Sheet7!E141/100,(Sheet7!E141 + 10)/100 )*H141, 0)</f>
        <v>18639</v>
      </c>
      <c r="AM141" s="54"/>
      <c r="AN141" s="31">
        <v>0.16</v>
      </c>
      <c r="AO141" s="54"/>
      <c r="AP141" s="53">
        <v>0.94</v>
      </c>
      <c r="AQ141" s="42"/>
      <c r="AR141" s="43">
        <v>0.0395</v>
      </c>
      <c r="AS141" s="31"/>
      <c r="AT141" s="44">
        <f t="shared" si="10"/>
        <v>0.7105575326</v>
      </c>
      <c r="AU141" s="45" t="s">
        <v>90</v>
      </c>
      <c r="AV141" s="64">
        <v>1.130976</v>
      </c>
      <c r="AW141" s="59" t="s">
        <v>91</v>
      </c>
      <c r="AX141" s="54">
        <v>23.0</v>
      </c>
      <c r="AY141" s="54"/>
      <c r="AZ141" s="66">
        <v>19.0</v>
      </c>
      <c r="BA141" s="54"/>
      <c r="BB141" s="67">
        <v>5.0</v>
      </c>
      <c r="BC141" s="54"/>
      <c r="BD141" s="31">
        <v>0.19</v>
      </c>
      <c r="BE141" s="54"/>
      <c r="BF141" s="31">
        <v>0.3</v>
      </c>
      <c r="BG141" s="54"/>
      <c r="BH141" s="31">
        <v>0.11</v>
      </c>
      <c r="BI141" s="54"/>
      <c r="BJ141" s="59">
        <v>0.6920000000000001</v>
      </c>
      <c r="BK141" s="31"/>
      <c r="BL141" s="31">
        <v>0.25</v>
      </c>
      <c r="BM141" s="54"/>
      <c r="BN141" s="54">
        <v>0.004334640239132393</v>
      </c>
      <c r="BO141" s="54">
        <v>0.06621122467171126</v>
      </c>
      <c r="BP141" s="54">
        <v>5.987207075967391E-5</v>
      </c>
      <c r="BQ141" s="54">
        <v>0.005752989651639353</v>
      </c>
      <c r="BR141" s="54">
        <v>0.02529737445237051</v>
      </c>
      <c r="BS141" s="54">
        <v>0.06465630100126134</v>
      </c>
      <c r="BT141" s="54">
        <v>0.025176999435870356</v>
      </c>
      <c r="BU141" s="54">
        <v>0.15208106321729237</v>
      </c>
      <c r="BV141" s="54">
        <v>0.0038411942501079843</v>
      </c>
    </row>
    <row r="142">
      <c r="A142" s="50"/>
      <c r="B142" s="50"/>
      <c r="C142" s="51" t="s">
        <v>85</v>
      </c>
      <c r="D142" s="29" t="s">
        <v>325</v>
      </c>
      <c r="E142" s="52" t="s">
        <v>265</v>
      </c>
      <c r="F142" s="53">
        <v>1.0</v>
      </c>
      <c r="G142" s="54"/>
      <c r="H142" s="56">
        <v>47385.32</v>
      </c>
      <c r="I142" s="54"/>
      <c r="J142" s="57">
        <f t="shared" si="3"/>
        <v>47385.32</v>
      </c>
      <c r="K142" s="54"/>
      <c r="L142" s="58">
        <v>0.04</v>
      </c>
      <c r="M142" s="32"/>
      <c r="N142" s="53">
        <v>0.0</v>
      </c>
      <c r="O142" s="54"/>
      <c r="P142" s="53">
        <v>3.0</v>
      </c>
      <c r="Q142" s="54"/>
      <c r="R142" s="53">
        <v>1.0</v>
      </c>
      <c r="S142" s="54"/>
      <c r="T142" s="57">
        <v>6.0</v>
      </c>
      <c r="U142" s="54"/>
      <c r="V142" s="54"/>
      <c r="W142" s="54"/>
      <c r="X142" s="31">
        <f t="shared" si="4"/>
        <v>10530</v>
      </c>
      <c r="Y142" s="60" t="s">
        <v>254</v>
      </c>
      <c r="Z142" s="32">
        <f t="shared" si="5"/>
        <v>8955</v>
      </c>
      <c r="AA142" s="38">
        <v>0.8504</v>
      </c>
      <c r="AB142" s="32">
        <f t="shared" si="6"/>
        <v>6417</v>
      </c>
      <c r="AC142" s="38">
        <v>0.6094</v>
      </c>
      <c r="AD142" s="32">
        <f t="shared" si="7"/>
        <v>6417</v>
      </c>
      <c r="AE142" s="54"/>
      <c r="AF142" s="32">
        <f t="shared" si="8"/>
        <v>4533</v>
      </c>
      <c r="AG142" s="38">
        <v>0.4305</v>
      </c>
      <c r="AH142" s="39">
        <f t="shared" si="9"/>
        <v>6.120038864</v>
      </c>
      <c r="AI142" s="54"/>
      <c r="AJ142" s="40">
        <f>(271387*SUM($H$3:$H$200)*Sheet7!D142)/(100*H142*10)</f>
        <v>6130.313923</v>
      </c>
      <c r="AK142" s="54"/>
      <c r="AL142" s="41">
        <f>ROUND(IF( V142 = "Rural",  Sheet7!E142/100,(Sheet7!E142 + 10)/100 )*H142, 0)</f>
        <v>20465</v>
      </c>
      <c r="AM142" s="54"/>
      <c r="AN142" s="31">
        <v>0.16</v>
      </c>
      <c r="AO142" s="54"/>
      <c r="AP142" s="53">
        <v>0.96</v>
      </c>
      <c r="AQ142" s="42"/>
      <c r="AR142" s="43">
        <v>0.0395</v>
      </c>
      <c r="AS142" s="31"/>
      <c r="AT142" s="44">
        <f t="shared" si="10"/>
        <v>0.7105575326</v>
      </c>
      <c r="AU142" s="45" t="s">
        <v>90</v>
      </c>
      <c r="AV142" s="64">
        <v>1.130976</v>
      </c>
      <c r="AW142" s="59" t="s">
        <v>91</v>
      </c>
      <c r="AX142" s="54">
        <v>29.0</v>
      </c>
      <c r="AY142" s="54"/>
      <c r="AZ142" s="66">
        <v>21.0</v>
      </c>
      <c r="BA142" s="54"/>
      <c r="BB142" s="67">
        <v>6.0</v>
      </c>
      <c r="BC142" s="54"/>
      <c r="BD142" s="31">
        <v>0.19</v>
      </c>
      <c r="BE142" s="54"/>
      <c r="BF142" s="31">
        <v>0.3</v>
      </c>
      <c r="BG142" s="54"/>
      <c r="BH142" s="31">
        <v>0.11</v>
      </c>
      <c r="BI142" s="54"/>
      <c r="BJ142" s="59">
        <v>0.8240000000000001</v>
      </c>
      <c r="BK142" s="31"/>
      <c r="BL142" s="31">
        <v>0.25</v>
      </c>
      <c r="BM142" s="54"/>
      <c r="BN142" s="54">
        <v>0.004761644909499374</v>
      </c>
      <c r="BO142" s="54">
        <v>0.07273368111695411</v>
      </c>
      <c r="BP142" s="54">
        <v>6.577005823464836E-5</v>
      </c>
      <c r="BQ142" s="54">
        <v>0.0063197156806291555</v>
      </c>
      <c r="BR142" s="54">
        <v>0.027789414493355927</v>
      </c>
      <c r="BS142" s="54">
        <v>0.07102558218103415</v>
      </c>
      <c r="BT142" s="54">
        <v>0.027657181354519104</v>
      </c>
      <c r="BU142" s="54">
        <v>0.16706254280627847</v>
      </c>
      <c r="BV142" s="54">
        <v>0.004219589640289477</v>
      </c>
    </row>
    <row r="143">
      <c r="A143" s="50"/>
      <c r="B143" s="50"/>
      <c r="C143" s="51" t="s">
        <v>85</v>
      </c>
      <c r="D143" s="29" t="s">
        <v>325</v>
      </c>
      <c r="E143" s="52" t="s">
        <v>266</v>
      </c>
      <c r="F143" s="53">
        <v>0.7</v>
      </c>
      <c r="G143" s="54"/>
      <c r="H143" s="56">
        <v>57073.0</v>
      </c>
      <c r="I143" s="54"/>
      <c r="J143" s="57">
        <f t="shared" si="3"/>
        <v>81532.85714</v>
      </c>
      <c r="K143" s="54"/>
      <c r="L143" s="58">
        <v>0.05</v>
      </c>
      <c r="M143" s="32"/>
      <c r="N143" s="53">
        <v>0.0</v>
      </c>
      <c r="O143" s="54"/>
      <c r="P143" s="53">
        <v>2.0</v>
      </c>
      <c r="Q143" s="54"/>
      <c r="R143" s="53">
        <v>1.0</v>
      </c>
      <c r="S143" s="54"/>
      <c r="T143" s="57">
        <v>10.0</v>
      </c>
      <c r="U143" s="54"/>
      <c r="V143" s="54"/>
      <c r="W143" s="54"/>
      <c r="X143" s="31">
        <f t="shared" si="4"/>
        <v>12683</v>
      </c>
      <c r="Y143" s="60" t="s">
        <v>254</v>
      </c>
      <c r="Z143" s="32">
        <f t="shared" si="5"/>
        <v>10786</v>
      </c>
      <c r="AA143" s="38">
        <v>0.8504</v>
      </c>
      <c r="AB143" s="32">
        <f t="shared" si="6"/>
        <v>7729</v>
      </c>
      <c r="AC143" s="38">
        <v>0.6094</v>
      </c>
      <c r="AD143" s="32">
        <f t="shared" si="7"/>
        <v>7729</v>
      </c>
      <c r="AE143" s="54"/>
      <c r="AF143" s="32">
        <f t="shared" si="8"/>
        <v>5460</v>
      </c>
      <c r="AG143" s="38">
        <v>0.4305</v>
      </c>
      <c r="AH143" s="39">
        <f t="shared" si="9"/>
        <v>3.504283987</v>
      </c>
      <c r="AI143" s="54"/>
      <c r="AJ143" s="40">
        <f>(271387*SUM($H$3:$H$200)*Sheet7!D143)/(100*H143*10)</f>
        <v>5089.742732</v>
      </c>
      <c r="AK143" s="54"/>
      <c r="AL143" s="41">
        <f>ROUND(IF( V143 = "Rural",  Sheet7!E143/100,(Sheet7!E143 + 10)/100 )*H143, 0)</f>
        <v>24662</v>
      </c>
      <c r="AM143" s="54"/>
      <c r="AN143" s="31">
        <v>0.16</v>
      </c>
      <c r="AO143" s="54"/>
      <c r="AP143" s="53">
        <v>0.962</v>
      </c>
      <c r="AQ143" s="42"/>
      <c r="AR143" s="43">
        <v>0.0395</v>
      </c>
      <c r="AS143" s="31"/>
      <c r="AT143" s="44">
        <f t="shared" si="10"/>
        <v>0.7105575326</v>
      </c>
      <c r="AU143" s="45" t="s">
        <v>90</v>
      </c>
      <c r="AV143" s="64">
        <v>1.130976</v>
      </c>
      <c r="AW143" s="59" t="s">
        <v>91</v>
      </c>
      <c r="AX143" s="54">
        <v>20.0</v>
      </c>
      <c r="AY143" s="54"/>
      <c r="AZ143" s="66">
        <v>25.0</v>
      </c>
      <c r="BA143" s="54"/>
      <c r="BB143" s="67">
        <v>7.0</v>
      </c>
      <c r="BC143" s="54"/>
      <c r="BD143" s="31">
        <v>0.19</v>
      </c>
      <c r="BE143" s="54"/>
      <c r="BF143" s="31">
        <v>0.3</v>
      </c>
      <c r="BG143" s="54"/>
      <c r="BH143" s="31">
        <v>0.11</v>
      </c>
      <c r="BI143" s="54"/>
      <c r="BJ143" s="59">
        <v>0.7609999999999999</v>
      </c>
      <c r="BK143" s="31"/>
      <c r="BL143" s="31">
        <v>0.25</v>
      </c>
      <c r="BM143" s="54"/>
      <c r="BN143" s="54">
        <v>0.005735138222552</v>
      </c>
      <c r="BO143" s="54">
        <v>0.08760370052134124</v>
      </c>
      <c r="BP143" s="54">
        <v>7.92164014852297E-5</v>
      </c>
      <c r="BQ143" s="54">
        <v>0.007611748386220622</v>
      </c>
      <c r="BR143" s="54">
        <v>0.033470814450114565</v>
      </c>
      <c r="BS143" s="54">
        <v>0.08554638972192573</v>
      </c>
      <c r="BT143" s="54">
        <v>0.033311546939990465</v>
      </c>
      <c r="BU143" s="54">
        <v>0.20121760295346175</v>
      </c>
      <c r="BV143" s="54">
        <v>0.005082262598210612</v>
      </c>
    </row>
    <row r="144">
      <c r="A144" s="50"/>
      <c r="B144" s="50"/>
      <c r="C144" s="51" t="s">
        <v>85</v>
      </c>
      <c r="D144" s="29" t="s">
        <v>493</v>
      </c>
      <c r="E144" s="52" t="s">
        <v>267</v>
      </c>
      <c r="F144" s="53">
        <v>1.5</v>
      </c>
      <c r="G144" s="54"/>
      <c r="H144" s="56">
        <v>50993.69</v>
      </c>
      <c r="I144" s="54"/>
      <c r="J144" s="57">
        <f t="shared" si="3"/>
        <v>33995.79333</v>
      </c>
      <c r="K144" s="54"/>
      <c r="L144" s="58">
        <v>0.04</v>
      </c>
      <c r="M144" s="32"/>
      <c r="N144" s="53">
        <v>0.0</v>
      </c>
      <c r="O144" s="54"/>
      <c r="P144" s="53">
        <v>3.0</v>
      </c>
      <c r="Q144" s="54"/>
      <c r="R144" s="53">
        <v>1.0</v>
      </c>
      <c r="S144" s="54"/>
      <c r="T144" s="57">
        <v>4.0</v>
      </c>
      <c r="U144" s="54"/>
      <c r="V144" s="54"/>
      <c r="W144" s="54"/>
      <c r="X144" s="31">
        <f t="shared" si="4"/>
        <v>11332</v>
      </c>
      <c r="Y144" s="60" t="s">
        <v>332</v>
      </c>
      <c r="Z144" s="32">
        <f t="shared" si="5"/>
        <v>9579</v>
      </c>
      <c r="AA144" s="38">
        <v>0.8453</v>
      </c>
      <c r="AB144" s="32">
        <f t="shared" si="6"/>
        <v>7052</v>
      </c>
      <c r="AC144" s="38">
        <v>0.6223</v>
      </c>
      <c r="AD144" s="32">
        <f t="shared" si="7"/>
        <v>7052</v>
      </c>
      <c r="AE144" s="54"/>
      <c r="AF144" s="32">
        <f t="shared" si="8"/>
        <v>3582</v>
      </c>
      <c r="AG144" s="38">
        <v>0.3161</v>
      </c>
      <c r="AH144" s="39">
        <f t="shared" si="9"/>
        <v>8.628518548</v>
      </c>
      <c r="AI144" s="54"/>
      <c r="AJ144" s="40">
        <f>(271387*SUM($H$3:$H$200)*Sheet7!D144)/(100*H144*10)</f>
        <v>19076.45196</v>
      </c>
      <c r="AK144" s="54"/>
      <c r="AL144" s="41">
        <f>ROUND(IF( V144 = "Rural",  Sheet7!E144/100,(Sheet7!E144 + 10)/100 )*H144, 0)</f>
        <v>22023</v>
      </c>
      <c r="AM144" s="54"/>
      <c r="AN144" s="31">
        <v>0.16</v>
      </c>
      <c r="AO144" s="54"/>
      <c r="AP144" s="53">
        <v>0.96</v>
      </c>
      <c r="AQ144" s="42"/>
      <c r="AR144" s="43">
        <v>0.0395</v>
      </c>
      <c r="AS144" s="31"/>
      <c r="AT144" s="44">
        <f t="shared" si="10"/>
        <v>0.7105575326</v>
      </c>
      <c r="AU144" s="45" t="s">
        <v>90</v>
      </c>
      <c r="AV144" s="64">
        <v>1.130976</v>
      </c>
      <c r="AW144" s="59" t="s">
        <v>91</v>
      </c>
      <c r="AX144" s="54">
        <v>44.0</v>
      </c>
      <c r="AY144" s="54"/>
      <c r="AZ144" s="66">
        <v>22.0</v>
      </c>
      <c r="BA144" s="54"/>
      <c r="BB144" s="67">
        <v>6.0</v>
      </c>
      <c r="BC144" s="54"/>
      <c r="BD144" s="31">
        <v>0.19</v>
      </c>
      <c r="BE144" s="54"/>
      <c r="BF144" s="31">
        <v>0.3</v>
      </c>
      <c r="BG144" s="54"/>
      <c r="BH144" s="31">
        <v>0.11</v>
      </c>
      <c r="BI144" s="54"/>
      <c r="BJ144" s="59">
        <v>0.8590000000000001</v>
      </c>
      <c r="BK144" s="31"/>
      <c r="BL144" s="31">
        <v>0.25</v>
      </c>
      <c r="BM144" s="54"/>
      <c r="BN144" s="54">
        <v>0.005124241946769361</v>
      </c>
      <c r="BO144" s="54">
        <v>0.07827231698418016</v>
      </c>
      <c r="BP144" s="54">
        <v>7.077841746979032E-5</v>
      </c>
      <c r="BQ144" s="54">
        <v>0.006800959079861489</v>
      </c>
      <c r="BR144" s="54">
        <v>0.02990556543578685</v>
      </c>
      <c r="BS144" s="54">
        <v>0.07643414711157757</v>
      </c>
      <c r="BT144" s="54">
        <v>0.029763262805149935</v>
      </c>
      <c r="BU144" s="54">
        <v>0.179784277461355</v>
      </c>
      <c r="BV144" s="54">
        <v>0.0045409094218237436</v>
      </c>
    </row>
    <row r="145">
      <c r="A145" s="50"/>
      <c r="B145" s="50"/>
      <c r="C145" s="51" t="s">
        <v>85</v>
      </c>
      <c r="D145" s="29" t="s">
        <v>493</v>
      </c>
      <c r="E145" s="52" t="s">
        <v>268</v>
      </c>
      <c r="F145" s="53">
        <v>2.5</v>
      </c>
      <c r="G145" s="54"/>
      <c r="H145" s="56">
        <v>47719.0</v>
      </c>
      <c r="I145" s="54"/>
      <c r="J145" s="57">
        <f t="shared" si="3"/>
        <v>19087.6</v>
      </c>
      <c r="K145" s="54"/>
      <c r="L145" s="58">
        <v>0.05</v>
      </c>
      <c r="M145" s="32"/>
      <c r="N145" s="53">
        <v>1.0</v>
      </c>
      <c r="O145" s="54"/>
      <c r="P145" s="53">
        <v>2.0</v>
      </c>
      <c r="Q145" s="54"/>
      <c r="R145" s="53">
        <v>1.0</v>
      </c>
      <c r="S145" s="54"/>
      <c r="T145" s="57">
        <v>2.0</v>
      </c>
      <c r="U145" s="54"/>
      <c r="V145" s="54"/>
      <c r="W145" s="54"/>
      <c r="X145" s="31">
        <f t="shared" si="4"/>
        <v>10604</v>
      </c>
      <c r="Y145" s="60" t="s">
        <v>332</v>
      </c>
      <c r="Z145" s="32">
        <f t="shared" si="5"/>
        <v>8964</v>
      </c>
      <c r="AA145" s="38">
        <v>0.8453</v>
      </c>
      <c r="AB145" s="32">
        <f t="shared" si="6"/>
        <v>6599</v>
      </c>
      <c r="AC145" s="38">
        <v>0.6223</v>
      </c>
      <c r="AD145" s="32">
        <f t="shared" si="7"/>
        <v>6599</v>
      </c>
      <c r="AE145" s="54"/>
      <c r="AF145" s="32">
        <f t="shared" si="8"/>
        <v>3352</v>
      </c>
      <c r="AG145" s="38">
        <v>0.3161</v>
      </c>
      <c r="AH145" s="39">
        <f t="shared" si="9"/>
        <v>15.29788973</v>
      </c>
      <c r="AI145" s="54"/>
      <c r="AJ145" s="40">
        <f>(271387*SUM($H$3:$H$200)*Sheet7!D145)/(100*H145*10)</f>
        <v>20385.56293</v>
      </c>
      <c r="AK145" s="54"/>
      <c r="AL145" s="41">
        <f>ROUND(IF( V145 = "Rural",  Sheet7!E145/100,(Sheet7!E145 + 10)/100 )*H145, 0)</f>
        <v>20620</v>
      </c>
      <c r="AM145" s="54"/>
      <c r="AN145" s="31">
        <v>0.16</v>
      </c>
      <c r="AO145" s="54"/>
      <c r="AP145" s="53">
        <v>0.99</v>
      </c>
      <c r="AQ145" s="42"/>
      <c r="AR145" s="43">
        <v>0.0395</v>
      </c>
      <c r="AS145" s="31"/>
      <c r="AT145" s="44">
        <f t="shared" si="10"/>
        <v>0.7105575326</v>
      </c>
      <c r="AU145" s="45" t="s">
        <v>90</v>
      </c>
      <c r="AV145" s="64">
        <v>1.130976</v>
      </c>
      <c r="AW145" s="59" t="s">
        <v>91</v>
      </c>
      <c r="AX145" s="54">
        <v>73.0</v>
      </c>
      <c r="AY145" s="54"/>
      <c r="AZ145" s="66">
        <v>21.0</v>
      </c>
      <c r="BA145" s="54"/>
      <c r="BB145" s="67">
        <v>6.0</v>
      </c>
      <c r="BC145" s="54"/>
      <c r="BD145" s="31">
        <v>0.19</v>
      </c>
      <c r="BE145" s="54"/>
      <c r="BF145" s="31">
        <v>0.3</v>
      </c>
      <c r="BG145" s="54"/>
      <c r="BH145" s="31">
        <v>0.11</v>
      </c>
      <c r="BI145" s="54"/>
      <c r="BJ145" s="59">
        <v>0.8390000000000001</v>
      </c>
      <c r="BK145" s="31"/>
      <c r="BL145" s="31">
        <v>0.25</v>
      </c>
      <c r="BM145" s="54"/>
      <c r="BN145" s="54">
        <v>0.004795175666987173</v>
      </c>
      <c r="BO145" s="54">
        <v>0.07324586030483562</v>
      </c>
      <c r="BP145" s="54">
        <v>6.623320068112202E-5</v>
      </c>
      <c r="BQ145" s="54">
        <v>0.0063642181283980505</v>
      </c>
      <c r="BR145" s="54">
        <v>0.027985103196695765</v>
      </c>
      <c r="BS145" s="54">
        <v>0.07152573320380169</v>
      </c>
      <c r="BT145" s="54">
        <v>0.02785193889281105</v>
      </c>
      <c r="BU145" s="54">
        <v>0.1682389710605057</v>
      </c>
      <c r="BV145" s="54">
        <v>0.004249303329490516</v>
      </c>
    </row>
    <row r="146">
      <c r="A146" s="50"/>
      <c r="B146" s="50"/>
      <c r="C146" s="51" t="s">
        <v>85</v>
      </c>
      <c r="D146" s="29" t="s">
        <v>493</v>
      </c>
      <c r="E146" s="52" t="s">
        <v>269</v>
      </c>
      <c r="F146" s="53">
        <v>0.7</v>
      </c>
      <c r="G146" s="54"/>
      <c r="H146" s="56">
        <v>51307.01</v>
      </c>
      <c r="I146" s="54"/>
      <c r="J146" s="57">
        <f t="shared" si="3"/>
        <v>73295.72857</v>
      </c>
      <c r="K146" s="54"/>
      <c r="L146" s="58">
        <v>0.2</v>
      </c>
      <c r="M146" s="32"/>
      <c r="N146" s="53">
        <v>0.0</v>
      </c>
      <c r="O146" s="54"/>
      <c r="P146" s="53">
        <v>5.0</v>
      </c>
      <c r="Q146" s="54"/>
      <c r="R146" s="53">
        <v>1.0</v>
      </c>
      <c r="S146" s="54"/>
      <c r="T146" s="57">
        <v>9.0</v>
      </c>
      <c r="U146" s="54"/>
      <c r="V146" s="54"/>
      <c r="W146" s="54"/>
      <c r="X146" s="31">
        <f t="shared" si="4"/>
        <v>11402</v>
      </c>
      <c r="Y146" s="60" t="s">
        <v>332</v>
      </c>
      <c r="Z146" s="32">
        <f t="shared" si="5"/>
        <v>9638</v>
      </c>
      <c r="AA146" s="38">
        <v>0.8453</v>
      </c>
      <c r="AB146" s="32">
        <f t="shared" si="6"/>
        <v>7095</v>
      </c>
      <c r="AC146" s="38">
        <v>0.6223</v>
      </c>
      <c r="AD146" s="32">
        <f t="shared" si="7"/>
        <v>7095</v>
      </c>
      <c r="AE146" s="54"/>
      <c r="AF146" s="32">
        <f t="shared" si="8"/>
        <v>3604</v>
      </c>
      <c r="AG146" s="38">
        <v>0.3161</v>
      </c>
      <c r="AH146" s="39">
        <f t="shared" si="9"/>
        <v>3.898102813</v>
      </c>
      <c r="AI146" s="54"/>
      <c r="AJ146" s="40">
        <f>(271387*SUM($H$3:$H$200)*Sheet7!D146)/(100*H146*10)</f>
        <v>18959.95649</v>
      </c>
      <c r="AK146" s="54"/>
      <c r="AL146" s="41">
        <f>ROUND(IF( V146 = "Rural",  Sheet7!E146/100,(Sheet7!E146 + 10)/100 )*H146, 0)</f>
        <v>22159</v>
      </c>
      <c r="AM146" s="54"/>
      <c r="AN146" s="31">
        <v>0.16</v>
      </c>
      <c r="AO146" s="54"/>
      <c r="AP146" s="53">
        <v>0.979</v>
      </c>
      <c r="AQ146" s="42"/>
      <c r="AR146" s="43">
        <v>0.0395</v>
      </c>
      <c r="AS146" s="31"/>
      <c r="AT146" s="44">
        <f t="shared" si="10"/>
        <v>0.7105575326</v>
      </c>
      <c r="AU146" s="45" t="s">
        <v>90</v>
      </c>
      <c r="AV146" s="64">
        <v>1.130976</v>
      </c>
      <c r="AW146" s="59" t="s">
        <v>91</v>
      </c>
      <c r="AX146" s="54">
        <v>20.0</v>
      </c>
      <c r="AY146" s="54"/>
      <c r="AZ146" s="66">
        <v>23.0</v>
      </c>
      <c r="BA146" s="54"/>
      <c r="BB146" s="67">
        <v>6.0</v>
      </c>
      <c r="BC146" s="54"/>
      <c r="BD146" s="31">
        <v>0.19</v>
      </c>
      <c r="BE146" s="54"/>
      <c r="BF146" s="31">
        <v>0.3</v>
      </c>
      <c r="BG146" s="54"/>
      <c r="BH146" s="31">
        <v>0.11</v>
      </c>
      <c r="BI146" s="54"/>
      <c r="BJ146" s="59">
        <v>0.7020000000000001</v>
      </c>
      <c r="BK146" s="31"/>
      <c r="BL146" s="31">
        <v>0.25</v>
      </c>
      <c r="BM146" s="54"/>
      <c r="BN146" s="54">
        <v>0.00515572677335794</v>
      </c>
      <c r="BO146" s="54">
        <v>0.07875324476872532</v>
      </c>
      <c r="BP146" s="54">
        <v>7.121330056535833E-5</v>
      </c>
      <c r="BQ146" s="54">
        <v>0.0068427461421215864</v>
      </c>
      <c r="BR146" s="54">
        <v>0.030089313890984747</v>
      </c>
      <c r="BS146" s="54">
        <v>0.07690378064806021</v>
      </c>
      <c r="BT146" s="54">
        <v>0.02994613691177194</v>
      </c>
      <c r="BU146" s="54">
        <v>0.18088892413066232</v>
      </c>
      <c r="BV146" s="54">
        <v>0.004568810084436036</v>
      </c>
    </row>
    <row r="147">
      <c r="A147" s="50"/>
      <c r="B147" s="50"/>
      <c r="C147" s="51" t="s">
        <v>85</v>
      </c>
      <c r="D147" s="29" t="s">
        <v>493</v>
      </c>
      <c r="E147" s="52" t="s">
        <v>270</v>
      </c>
      <c r="F147" s="53">
        <v>1.4</v>
      </c>
      <c r="G147" s="54"/>
      <c r="H147" s="56">
        <v>56314.0</v>
      </c>
      <c r="I147" s="54"/>
      <c r="J147" s="57">
        <f t="shared" si="3"/>
        <v>40224.28571</v>
      </c>
      <c r="K147" s="54"/>
      <c r="L147" s="58">
        <v>0.09</v>
      </c>
      <c r="M147" s="32"/>
      <c r="N147" s="53">
        <v>1.0</v>
      </c>
      <c r="O147" s="54"/>
      <c r="P147" s="53">
        <v>5.0</v>
      </c>
      <c r="Q147" s="54"/>
      <c r="R147" s="53">
        <v>1.0</v>
      </c>
      <c r="S147" s="54"/>
      <c r="T147" s="57">
        <v>5.0</v>
      </c>
      <c r="U147" s="54"/>
      <c r="V147" s="54"/>
      <c r="W147" s="54"/>
      <c r="X147" s="31">
        <f t="shared" si="4"/>
        <v>12514</v>
      </c>
      <c r="Y147" s="60" t="s">
        <v>332</v>
      </c>
      <c r="Z147" s="32">
        <f t="shared" si="5"/>
        <v>10578</v>
      </c>
      <c r="AA147" s="38">
        <v>0.8453</v>
      </c>
      <c r="AB147" s="32">
        <f t="shared" si="6"/>
        <v>7787</v>
      </c>
      <c r="AC147" s="38">
        <v>0.6223</v>
      </c>
      <c r="AD147" s="32">
        <f t="shared" si="7"/>
        <v>7787</v>
      </c>
      <c r="AE147" s="54"/>
      <c r="AF147" s="32">
        <f t="shared" si="8"/>
        <v>3956</v>
      </c>
      <c r="AG147" s="38">
        <v>0.3161</v>
      </c>
      <c r="AH147" s="39">
        <f t="shared" si="9"/>
        <v>7.280605178</v>
      </c>
      <c r="AI147" s="54"/>
      <c r="AJ147" s="40">
        <f>(271387*SUM($H$3:$H$200)*Sheet7!D147)/(100*H147*10)</f>
        <v>17274.18896</v>
      </c>
      <c r="AK147" s="54"/>
      <c r="AL147" s="41">
        <f>ROUND(IF( V147 = "Rural",  Sheet7!E147/100,(Sheet7!E147 + 10)/100 )*H147, 0)</f>
        <v>24334</v>
      </c>
      <c r="AM147" s="54"/>
      <c r="AN147" s="31">
        <v>0.16</v>
      </c>
      <c r="AO147" s="54"/>
      <c r="AP147" s="53">
        <v>0.934</v>
      </c>
      <c r="AQ147" s="42"/>
      <c r="AR147" s="43">
        <v>0.0395</v>
      </c>
      <c r="AS147" s="31"/>
      <c r="AT147" s="44">
        <f t="shared" si="10"/>
        <v>0.7105575326</v>
      </c>
      <c r="AU147" s="45" t="s">
        <v>90</v>
      </c>
      <c r="AV147" s="64">
        <v>1.130976</v>
      </c>
      <c r="AW147" s="59" t="s">
        <v>91</v>
      </c>
      <c r="AX147" s="54">
        <v>41.0</v>
      </c>
      <c r="AY147" s="54"/>
      <c r="AZ147" s="66">
        <v>25.0</v>
      </c>
      <c r="BA147" s="54"/>
      <c r="BB147" s="67">
        <v>7.0</v>
      </c>
      <c r="BC147" s="54"/>
      <c r="BD147" s="31">
        <v>0.19</v>
      </c>
      <c r="BE147" s="54"/>
      <c r="BF147" s="31">
        <v>0.3</v>
      </c>
      <c r="BG147" s="54"/>
      <c r="BH147" s="31">
        <v>0.11</v>
      </c>
      <c r="BI147" s="54"/>
      <c r="BJ147" s="59">
        <v>0.8170000000000001</v>
      </c>
      <c r="BK147" s="31"/>
      <c r="BL147" s="31">
        <v>0.25</v>
      </c>
      <c r="BM147" s="54"/>
      <c r="BN147" s="54">
        <v>0.005658868008774611</v>
      </c>
      <c r="BO147" s="54">
        <v>0.08643868013174025</v>
      </c>
      <c r="BP147" s="54">
        <v>7.816292175353015E-5</v>
      </c>
      <c r="BQ147" s="54">
        <v>0.007510521588520459</v>
      </c>
      <c r="BR147" s="54">
        <v>0.03302569419767231</v>
      </c>
      <c r="BS147" s="54">
        <v>0.08440872901022418</v>
      </c>
      <c r="BT147" s="54">
        <v>0.03286854474757982</v>
      </c>
      <c r="BU147" s="54">
        <v>0.19854165880050542</v>
      </c>
      <c r="BV147" s="54">
        <v>0.005014674819190027</v>
      </c>
    </row>
    <row r="148">
      <c r="A148" s="50"/>
      <c r="B148" s="50"/>
      <c r="C148" s="51" t="s">
        <v>85</v>
      </c>
      <c r="D148" s="29" t="s">
        <v>493</v>
      </c>
      <c r="E148" s="52" t="s">
        <v>271</v>
      </c>
      <c r="F148" s="53">
        <v>1.3</v>
      </c>
      <c r="G148" s="54"/>
      <c r="H148" s="56">
        <v>45111.16</v>
      </c>
      <c r="I148" s="54"/>
      <c r="J148" s="57">
        <f t="shared" si="3"/>
        <v>34700.89231</v>
      </c>
      <c r="K148" s="54"/>
      <c r="L148" s="58">
        <v>0.18</v>
      </c>
      <c r="M148" s="32"/>
      <c r="N148" s="53">
        <v>0.0</v>
      </c>
      <c r="O148" s="54"/>
      <c r="P148" s="53">
        <v>0.0</v>
      </c>
      <c r="Q148" s="54"/>
      <c r="R148" s="53">
        <v>1.0</v>
      </c>
      <c r="S148" s="54"/>
      <c r="T148" s="57">
        <v>4.0</v>
      </c>
      <c r="U148" s="54"/>
      <c r="V148" s="54"/>
      <c r="W148" s="54"/>
      <c r="X148" s="31">
        <f t="shared" si="4"/>
        <v>10025</v>
      </c>
      <c r="Y148" s="60" t="s">
        <v>332</v>
      </c>
      <c r="Z148" s="32">
        <f t="shared" si="5"/>
        <v>8474</v>
      </c>
      <c r="AA148" s="38">
        <v>0.8453</v>
      </c>
      <c r="AB148" s="32">
        <f t="shared" si="6"/>
        <v>6239</v>
      </c>
      <c r="AC148" s="38">
        <v>0.6223</v>
      </c>
      <c r="AD148" s="32">
        <f t="shared" si="7"/>
        <v>6239</v>
      </c>
      <c r="AE148" s="54"/>
      <c r="AF148" s="32">
        <f t="shared" si="8"/>
        <v>3169</v>
      </c>
      <c r="AG148" s="38">
        <v>0.3161</v>
      </c>
      <c r="AH148" s="39">
        <f t="shared" si="9"/>
        <v>8.423636191</v>
      </c>
      <c r="AI148" s="54"/>
      <c r="AJ148" s="40">
        <f>(271387*SUM($H$3:$H$200)*Sheet7!D148)/(100*H148*10)</f>
        <v>21564.03598</v>
      </c>
      <c r="AK148" s="54"/>
      <c r="AL148" s="41">
        <f>ROUND(IF( V148 = "Rural",  Sheet7!E148/100,(Sheet7!E148 + 10)/100 )*H148, 0)</f>
        <v>19483</v>
      </c>
      <c r="AM148" s="54"/>
      <c r="AN148" s="31">
        <v>0.16</v>
      </c>
      <c r="AO148" s="54"/>
      <c r="AP148" s="53">
        <v>0.943</v>
      </c>
      <c r="AQ148" s="42"/>
      <c r="AR148" s="43">
        <v>0.0395</v>
      </c>
      <c r="AS148" s="31"/>
      <c r="AT148" s="44">
        <f t="shared" si="10"/>
        <v>0.7105575326</v>
      </c>
      <c r="AU148" s="45" t="s">
        <v>90</v>
      </c>
      <c r="AV148" s="64">
        <v>1.130976</v>
      </c>
      <c r="AW148" s="59" t="s">
        <v>91</v>
      </c>
      <c r="AX148" s="54">
        <v>38.0</v>
      </c>
      <c r="AY148" s="54"/>
      <c r="AZ148" s="66">
        <v>20.0</v>
      </c>
      <c r="BA148" s="54"/>
      <c r="BB148" s="67">
        <v>6.0</v>
      </c>
      <c r="BC148" s="54"/>
      <c r="BD148" s="31">
        <v>0.19</v>
      </c>
      <c r="BE148" s="54"/>
      <c r="BF148" s="31">
        <v>0.3</v>
      </c>
      <c r="BG148" s="54"/>
      <c r="BH148" s="31">
        <v>0.11</v>
      </c>
      <c r="BI148" s="54"/>
      <c r="BJ148" s="59">
        <v>0.769</v>
      </c>
      <c r="BK148" s="31"/>
      <c r="BL148" s="31">
        <v>0.25</v>
      </c>
      <c r="BM148" s="54"/>
      <c r="BN148" s="54">
        <v>0.004533119653420338</v>
      </c>
      <c r="BO148" s="54">
        <v>0.06924297918122946</v>
      </c>
      <c r="BP148" s="54">
        <v>6.261356091364454E-5</v>
      </c>
      <c r="BQ148" s="54">
        <v>0.0060164140544660405</v>
      </c>
      <c r="BR148" s="54">
        <v>0.02645571927162459</v>
      </c>
      <c r="BS148" s="54">
        <v>0.06761685690550956</v>
      </c>
      <c r="BT148" s="54">
        <v>0.026329832387598694</v>
      </c>
      <c r="BU148" s="54">
        <v>0.15904472310286977</v>
      </c>
      <c r="BV148" s="54">
        <v>0.004017079200846191</v>
      </c>
    </row>
    <row r="149">
      <c r="A149" s="50"/>
      <c r="B149" s="50"/>
      <c r="C149" s="51" t="s">
        <v>85</v>
      </c>
      <c r="D149" s="29" t="s">
        <v>493</v>
      </c>
      <c r="E149" s="52" t="s">
        <v>272</v>
      </c>
      <c r="F149" s="53">
        <v>1.6</v>
      </c>
      <c r="G149" s="54"/>
      <c r="H149" s="56">
        <v>50420.0</v>
      </c>
      <c r="I149" s="54"/>
      <c r="J149" s="57">
        <f t="shared" si="3"/>
        <v>31512.5</v>
      </c>
      <c r="K149" s="54"/>
      <c r="L149" s="58">
        <v>0.26</v>
      </c>
      <c r="M149" s="32"/>
      <c r="N149" s="53">
        <v>1.0</v>
      </c>
      <c r="O149" s="54"/>
      <c r="P149" s="53">
        <v>2.0</v>
      </c>
      <c r="Q149" s="54"/>
      <c r="R149" s="53">
        <v>10.0</v>
      </c>
      <c r="S149" s="54"/>
      <c r="T149" s="57">
        <v>4.0</v>
      </c>
      <c r="U149" s="54"/>
      <c r="V149" s="54"/>
      <c r="W149" s="54"/>
      <c r="X149" s="31">
        <f t="shared" si="4"/>
        <v>11204</v>
      </c>
      <c r="Y149" s="60" t="s">
        <v>332</v>
      </c>
      <c r="Z149" s="32">
        <f t="shared" si="5"/>
        <v>9471</v>
      </c>
      <c r="AA149" s="38">
        <v>0.8453</v>
      </c>
      <c r="AB149" s="32">
        <f t="shared" si="6"/>
        <v>6972</v>
      </c>
      <c r="AC149" s="38">
        <v>0.6223</v>
      </c>
      <c r="AD149" s="32">
        <f t="shared" si="7"/>
        <v>6972</v>
      </c>
      <c r="AE149" s="54"/>
      <c r="AF149" s="32">
        <f t="shared" si="8"/>
        <v>3542</v>
      </c>
      <c r="AG149" s="38">
        <v>0.3161</v>
      </c>
      <c r="AH149" s="39">
        <f t="shared" si="9"/>
        <v>9.123363745</v>
      </c>
      <c r="AI149" s="54"/>
      <c r="AJ149" s="40">
        <f>(271387*SUM($H$3:$H$200)*Sheet7!D149)/(100*H149*10)</f>
        <v>19293.50808</v>
      </c>
      <c r="AK149" s="54"/>
      <c r="AL149" s="41">
        <f>ROUND(IF( V149 = "Rural",  Sheet7!E149/100,(Sheet7!E149 + 10)/100 )*H149, 0)</f>
        <v>21787</v>
      </c>
      <c r="AM149" s="54"/>
      <c r="AN149" s="31">
        <v>0.16</v>
      </c>
      <c r="AO149" s="54"/>
      <c r="AP149" s="53">
        <v>0.936</v>
      </c>
      <c r="AQ149" s="42"/>
      <c r="AR149" s="43">
        <v>0.0395</v>
      </c>
      <c r="AS149" s="31"/>
      <c r="AT149" s="44">
        <f t="shared" si="10"/>
        <v>0.7105575326</v>
      </c>
      <c r="AU149" s="45" t="s">
        <v>90</v>
      </c>
      <c r="AV149" s="64">
        <v>1.130976</v>
      </c>
      <c r="AW149" s="59" t="s">
        <v>91</v>
      </c>
      <c r="AX149" s="54">
        <v>46.0</v>
      </c>
      <c r="AY149" s="54"/>
      <c r="AZ149" s="66">
        <v>22.0</v>
      </c>
      <c r="BA149" s="54"/>
      <c r="BB149" s="67">
        <v>6.0</v>
      </c>
      <c r="BC149" s="54"/>
      <c r="BD149" s="31">
        <v>0.19</v>
      </c>
      <c r="BE149" s="54"/>
      <c r="BF149" s="31">
        <v>0.3</v>
      </c>
      <c r="BG149" s="54"/>
      <c r="BH149" s="31">
        <v>0.11</v>
      </c>
      <c r="BI149" s="54"/>
      <c r="BJ149" s="59">
        <v>0.7659999999999999</v>
      </c>
      <c r="BK149" s="31"/>
      <c r="BL149" s="31">
        <v>0.25</v>
      </c>
      <c r="BM149" s="54"/>
      <c r="BN149" s="54">
        <v>0.005066593120758885</v>
      </c>
      <c r="BO149" s="54">
        <v>0.07739173655294142</v>
      </c>
      <c r="BP149" s="54">
        <v>6.998214502278279E-5</v>
      </c>
      <c r="BQ149" s="54">
        <v>0.006724446824825115</v>
      </c>
      <c r="BR149" s="54">
        <v>0.029569121380946795</v>
      </c>
      <c r="BS149" s="54">
        <v>0.0755742464874721</v>
      </c>
      <c r="BT149" s="54">
        <v>0.029428419685566188</v>
      </c>
      <c r="BU149" s="54">
        <v>0.17776166560218565</v>
      </c>
      <c r="BV149" s="54">
        <v>0.004489823212408302</v>
      </c>
    </row>
    <row r="150">
      <c r="A150" s="50"/>
      <c r="B150" s="50"/>
      <c r="C150" s="51" t="s">
        <v>85</v>
      </c>
      <c r="D150" s="29" t="s">
        <v>493</v>
      </c>
      <c r="E150" s="52" t="s">
        <v>273</v>
      </c>
      <c r="F150" s="53">
        <v>1.9</v>
      </c>
      <c r="G150" s="54"/>
      <c r="H150" s="56">
        <v>69142.88</v>
      </c>
      <c r="I150" s="54"/>
      <c r="J150" s="57">
        <f t="shared" si="3"/>
        <v>36390.98947</v>
      </c>
      <c r="K150" s="54"/>
      <c r="L150" s="58">
        <v>0.15</v>
      </c>
      <c r="M150" s="32"/>
      <c r="N150" s="53">
        <v>0.0</v>
      </c>
      <c r="O150" s="54"/>
      <c r="P150" s="53">
        <v>9.0</v>
      </c>
      <c r="Q150" s="54"/>
      <c r="R150" s="53">
        <v>10.0</v>
      </c>
      <c r="S150" s="54"/>
      <c r="T150" s="57">
        <v>4.0</v>
      </c>
      <c r="U150" s="54"/>
      <c r="V150" s="54"/>
      <c r="W150" s="54"/>
      <c r="X150" s="31">
        <f t="shared" si="4"/>
        <v>15365</v>
      </c>
      <c r="Y150" s="60" t="s">
        <v>332</v>
      </c>
      <c r="Z150" s="32">
        <f t="shared" si="5"/>
        <v>12988</v>
      </c>
      <c r="AA150" s="38">
        <v>0.8453</v>
      </c>
      <c r="AB150" s="32">
        <f t="shared" si="6"/>
        <v>9562</v>
      </c>
      <c r="AC150" s="38">
        <v>0.6223</v>
      </c>
      <c r="AD150" s="32">
        <f t="shared" si="7"/>
        <v>9562</v>
      </c>
      <c r="AE150" s="54"/>
      <c r="AF150" s="32">
        <f t="shared" si="8"/>
        <v>4857</v>
      </c>
      <c r="AG150" s="38">
        <v>0.3161</v>
      </c>
      <c r="AH150" s="39">
        <f t="shared" si="9"/>
        <v>7.954542825</v>
      </c>
      <c r="AI150" s="54"/>
      <c r="AJ150" s="40">
        <f>(271387*SUM($H$3:$H$200)*Sheet7!D150)/(100*H150*10)</f>
        <v>14069.10845</v>
      </c>
      <c r="AK150" s="54"/>
      <c r="AL150" s="41">
        <f>ROUND(IF( V150 = "Rural",  Sheet7!E150/100,(Sheet7!E150 + 10)/100 )*H150, 0)</f>
        <v>29862</v>
      </c>
      <c r="AM150" s="54"/>
      <c r="AN150" s="31">
        <v>0.16</v>
      </c>
      <c r="AO150" s="54"/>
      <c r="AP150" s="53">
        <v>0.902</v>
      </c>
      <c r="AQ150" s="42"/>
      <c r="AR150" s="43">
        <v>0.0395</v>
      </c>
      <c r="AS150" s="31"/>
      <c r="AT150" s="44">
        <f t="shared" si="10"/>
        <v>0.7105575326</v>
      </c>
      <c r="AU150" s="45" t="s">
        <v>90</v>
      </c>
      <c r="AV150" s="64">
        <v>1.130976</v>
      </c>
      <c r="AW150" s="59" t="s">
        <v>91</v>
      </c>
      <c r="AX150" s="54">
        <v>55.0</v>
      </c>
      <c r="AY150" s="54"/>
      <c r="AZ150" s="66">
        <v>31.0</v>
      </c>
      <c r="BA150" s="54"/>
      <c r="BB150" s="67">
        <v>9.0</v>
      </c>
      <c r="BC150" s="54"/>
      <c r="BD150" s="31">
        <v>0.19</v>
      </c>
      <c r="BE150" s="54"/>
      <c r="BF150" s="31">
        <v>0.3</v>
      </c>
      <c r="BG150" s="54"/>
      <c r="BH150" s="31">
        <v>0.11</v>
      </c>
      <c r="BI150" s="54"/>
      <c r="BJ150" s="59">
        <v>0.838</v>
      </c>
      <c r="BK150" s="31"/>
      <c r="BL150" s="31">
        <v>0.25</v>
      </c>
      <c r="BM150" s="54"/>
      <c r="BN150" s="54">
        <v>0.0069480134898345335</v>
      </c>
      <c r="BO150" s="54">
        <v>0.10613025691137729</v>
      </c>
      <c r="BP150" s="54">
        <v>9.596919983048132E-5</v>
      </c>
      <c r="BQ150" s="54">
        <v>0.00922149186583229</v>
      </c>
      <c r="BR150" s="54">
        <v>0.04054927035597459</v>
      </c>
      <c r="BS150" s="54">
        <v>0.10363786306968872</v>
      </c>
      <c r="BT150" s="54">
        <v>0.04035632072409244</v>
      </c>
      <c r="BU150" s="54">
        <v>0.24377139058572098</v>
      </c>
      <c r="BV150" s="54">
        <v>0.006157066790891745</v>
      </c>
    </row>
    <row r="151">
      <c r="A151" s="50"/>
      <c r="B151" s="50"/>
      <c r="C151" s="51" t="s">
        <v>85</v>
      </c>
      <c r="D151" s="29" t="s">
        <v>277</v>
      </c>
      <c r="E151" s="52" t="s">
        <v>274</v>
      </c>
      <c r="F151" s="53">
        <v>28.0</v>
      </c>
      <c r="G151" s="54"/>
      <c r="H151" s="56">
        <v>80299.0</v>
      </c>
      <c r="I151" s="54"/>
      <c r="J151" s="57">
        <f t="shared" si="3"/>
        <v>2867.821429</v>
      </c>
      <c r="K151" s="54"/>
      <c r="L151" s="58">
        <v>0.16</v>
      </c>
      <c r="M151" s="32"/>
      <c r="N151" s="53">
        <v>0.0</v>
      </c>
      <c r="O151" s="54"/>
      <c r="P151" s="53">
        <v>11.0</v>
      </c>
      <c r="Q151" s="54"/>
      <c r="R151" s="53">
        <v>1.0</v>
      </c>
      <c r="S151" s="54"/>
      <c r="T151" s="57">
        <v>0.0</v>
      </c>
      <c r="U151" s="54"/>
      <c r="V151" s="54"/>
      <c r="W151" s="54"/>
      <c r="X151" s="31">
        <f t="shared" si="4"/>
        <v>17844</v>
      </c>
      <c r="Y151" s="60" t="s">
        <v>254</v>
      </c>
      <c r="Z151" s="32">
        <f t="shared" si="5"/>
        <v>15175</v>
      </c>
      <c r="AA151" s="38">
        <v>0.8504</v>
      </c>
      <c r="AB151" s="32">
        <f t="shared" si="6"/>
        <v>10874</v>
      </c>
      <c r="AC151" s="38">
        <v>0.6094</v>
      </c>
      <c r="AD151" s="32">
        <f t="shared" si="7"/>
        <v>10874</v>
      </c>
      <c r="AE151" s="54"/>
      <c r="AF151" s="32">
        <f t="shared" si="8"/>
        <v>7682</v>
      </c>
      <c r="AG151" s="38">
        <v>0.4305</v>
      </c>
      <c r="AH151" s="39">
        <f t="shared" si="9"/>
        <v>102.2428673</v>
      </c>
      <c r="AI151" s="54"/>
      <c r="AJ151" s="40">
        <f>(271387*SUM($H$3:$H$200)*Sheet7!D151)/(100*H151*10)</f>
        <v>3617.565436</v>
      </c>
      <c r="AK151" s="54"/>
      <c r="AL151" s="41">
        <f>ROUND(IF( V151 = "Rural",  Sheet7!E151/100,(Sheet7!E151 + 10)/100 )*H151, 0)</f>
        <v>34698</v>
      </c>
      <c r="AM151" s="54"/>
      <c r="AN151" s="31">
        <v>0.16</v>
      </c>
      <c r="AO151" s="54"/>
      <c r="AP151" s="53">
        <v>0.886</v>
      </c>
      <c r="AQ151" s="42"/>
      <c r="AR151" s="43">
        <v>0.0395</v>
      </c>
      <c r="AS151" s="31"/>
      <c r="AT151" s="44">
        <f t="shared" si="10"/>
        <v>0.7105575326</v>
      </c>
      <c r="AU151" s="45" t="s">
        <v>90</v>
      </c>
      <c r="AV151" s="64">
        <v>1.130976</v>
      </c>
      <c r="AW151" s="59" t="s">
        <v>91</v>
      </c>
      <c r="AX151" s="54">
        <v>821.0</v>
      </c>
      <c r="AY151" s="54"/>
      <c r="AZ151" s="66">
        <v>35.0</v>
      </c>
      <c r="BA151" s="54"/>
      <c r="BB151" s="67">
        <v>10.0</v>
      </c>
      <c r="BC151" s="54"/>
      <c r="BD151" s="31">
        <v>0.19</v>
      </c>
      <c r="BE151" s="54"/>
      <c r="BF151" s="31">
        <v>0.3</v>
      </c>
      <c r="BG151" s="54"/>
      <c r="BH151" s="31">
        <v>0.11</v>
      </c>
      <c r="BI151" s="54"/>
      <c r="BJ151" s="59">
        <v>0.757</v>
      </c>
      <c r="BK151" s="31"/>
      <c r="BL151" s="31">
        <v>0.25</v>
      </c>
      <c r="BM151" s="54"/>
      <c r="BN151" s="54">
        <v>0.008069067056799242</v>
      </c>
      <c r="BO151" s="54">
        <v>0.12325424540786678</v>
      </c>
      <c r="BP151" s="54">
        <v>1.1145371406553819E-4</v>
      </c>
      <c r="BQ151" s="54">
        <v>0.010709368417029592</v>
      </c>
      <c r="BR151" s="54">
        <v>0.04709184604856499</v>
      </c>
      <c r="BS151" s="54">
        <v>0.12035970683652365</v>
      </c>
      <c r="BT151" s="54">
        <v>0.0468677642271178</v>
      </c>
      <c r="BU151" s="54">
        <v>0.2831036094047978</v>
      </c>
      <c r="BV151" s="54">
        <v>0.0071505020653148425</v>
      </c>
    </row>
    <row r="152">
      <c r="A152" s="50"/>
      <c r="B152" s="50"/>
      <c r="C152" s="51" t="s">
        <v>85</v>
      </c>
      <c r="D152" s="29" t="s">
        <v>277</v>
      </c>
      <c r="E152" s="52" t="s">
        <v>275</v>
      </c>
      <c r="F152" s="53">
        <v>26.0</v>
      </c>
      <c r="G152" s="54"/>
      <c r="H152" s="56">
        <v>117944.8</v>
      </c>
      <c r="I152" s="54"/>
      <c r="J152" s="57">
        <f t="shared" si="3"/>
        <v>4536.338462</v>
      </c>
      <c r="K152" s="54"/>
      <c r="L152" s="58">
        <v>0.11</v>
      </c>
      <c r="M152" s="32"/>
      <c r="N152" s="53">
        <v>0.0</v>
      </c>
      <c r="O152" s="54"/>
      <c r="P152" s="53">
        <v>3.0</v>
      </c>
      <c r="Q152" s="54"/>
      <c r="R152" s="53">
        <v>1.0</v>
      </c>
      <c r="S152" s="54"/>
      <c r="T152" s="57">
        <v>1.0</v>
      </c>
      <c r="U152" s="54"/>
      <c r="V152" s="54"/>
      <c r="W152" s="54"/>
      <c r="X152" s="31">
        <f t="shared" si="4"/>
        <v>26210</v>
      </c>
      <c r="Y152" s="60" t="s">
        <v>254</v>
      </c>
      <c r="Z152" s="32">
        <f t="shared" si="5"/>
        <v>22289</v>
      </c>
      <c r="AA152" s="38">
        <v>0.8504</v>
      </c>
      <c r="AB152" s="32">
        <f t="shared" si="6"/>
        <v>15972</v>
      </c>
      <c r="AC152" s="38">
        <v>0.6094</v>
      </c>
      <c r="AD152" s="32">
        <f t="shared" si="7"/>
        <v>15972</v>
      </c>
      <c r="AE152" s="54"/>
      <c r="AF152" s="32">
        <f t="shared" si="8"/>
        <v>11283</v>
      </c>
      <c r="AG152" s="38">
        <v>0.4305</v>
      </c>
      <c r="AH152" s="39">
        <f t="shared" si="9"/>
        <v>64.94563559</v>
      </c>
      <c r="AI152" s="54"/>
      <c r="AJ152" s="40">
        <f>(271387*SUM($H$3:$H$200)*Sheet7!D152)/(100*H152*10)</f>
        <v>2462.905418</v>
      </c>
      <c r="AK152" s="54"/>
      <c r="AL152" s="41">
        <f>ROUND(IF( V152 = "Rural",  Sheet7!E152/100,(Sheet7!E152 + 10)/100 )*H152, 0)</f>
        <v>50938</v>
      </c>
      <c r="AM152" s="54"/>
      <c r="AN152" s="31">
        <v>0.16</v>
      </c>
      <c r="AO152" s="54"/>
      <c r="AP152" s="53">
        <v>0.821</v>
      </c>
      <c r="AQ152" s="42"/>
      <c r="AR152" s="43">
        <v>0.0395</v>
      </c>
      <c r="AS152" s="31"/>
      <c r="AT152" s="44">
        <f t="shared" si="10"/>
        <v>0.7105575326</v>
      </c>
      <c r="AU152" s="45" t="s">
        <v>90</v>
      </c>
      <c r="AV152" s="64">
        <v>1.130976</v>
      </c>
      <c r="AW152" s="59" t="s">
        <v>91</v>
      </c>
      <c r="AX152" s="54">
        <v>766.0</v>
      </c>
      <c r="AY152" s="54"/>
      <c r="AZ152" s="66">
        <v>52.0</v>
      </c>
      <c r="BA152" s="54"/>
      <c r="BB152" s="67">
        <v>15.0</v>
      </c>
      <c r="BC152" s="54"/>
      <c r="BD152" s="31">
        <v>0.19</v>
      </c>
      <c r="BE152" s="54"/>
      <c r="BF152" s="31">
        <v>0.3</v>
      </c>
      <c r="BG152" s="54"/>
      <c r="BH152" s="31">
        <v>0.11</v>
      </c>
      <c r="BI152" s="54"/>
      <c r="BJ152" s="59">
        <v>0.765</v>
      </c>
      <c r="BK152" s="31"/>
      <c r="BL152" s="31">
        <v>0.25</v>
      </c>
      <c r="BM152" s="54"/>
      <c r="BN152" s="54">
        <v>0.011852009367498664</v>
      </c>
      <c r="BO152" s="54">
        <v>0.18103833576734163</v>
      </c>
      <c r="BP152" s="54">
        <v>1.6370547596753494E-4</v>
      </c>
      <c r="BQ152" s="54">
        <v>0.015730137561773768</v>
      </c>
      <c r="BR152" s="54">
        <v>0.06916945869598362</v>
      </c>
      <c r="BS152" s="54">
        <v>0.17678677880038873</v>
      </c>
      <c r="BT152" s="54">
        <v>0.06884032277132422</v>
      </c>
      <c r="BU152" s="54">
        <v>0.4158283240205607</v>
      </c>
      <c r="BV152" s="54">
        <v>0.010502802475661538</v>
      </c>
    </row>
    <row r="153">
      <c r="A153" s="50"/>
      <c r="B153" s="50"/>
      <c r="C153" s="51" t="s">
        <v>85</v>
      </c>
      <c r="D153" s="29" t="s">
        <v>493</v>
      </c>
      <c r="E153" s="52" t="s">
        <v>276</v>
      </c>
      <c r="F153" s="53">
        <v>3.7</v>
      </c>
      <c r="G153" s="54"/>
      <c r="H153" s="56">
        <v>56325.0</v>
      </c>
      <c r="I153" s="54"/>
      <c r="J153" s="57">
        <f t="shared" si="3"/>
        <v>15222.97297</v>
      </c>
      <c r="K153" s="54"/>
      <c r="L153" s="58">
        <v>0.13</v>
      </c>
      <c r="M153" s="32"/>
      <c r="N153" s="53">
        <v>0.0</v>
      </c>
      <c r="O153" s="54"/>
      <c r="P153" s="53">
        <v>1.0</v>
      </c>
      <c r="Q153" s="54"/>
      <c r="R153" s="53">
        <v>1.0</v>
      </c>
      <c r="S153" s="54"/>
      <c r="T153" s="57">
        <v>2.0</v>
      </c>
      <c r="U153" s="54"/>
      <c r="V153" s="54"/>
      <c r="W153" s="54"/>
      <c r="X153" s="31">
        <f t="shared" si="4"/>
        <v>12517</v>
      </c>
      <c r="Y153" s="60" t="s">
        <v>332</v>
      </c>
      <c r="Z153" s="32">
        <f t="shared" si="5"/>
        <v>10581</v>
      </c>
      <c r="AA153" s="38">
        <v>0.8453</v>
      </c>
      <c r="AB153" s="32">
        <f t="shared" si="6"/>
        <v>7789</v>
      </c>
      <c r="AC153" s="38">
        <v>0.6223</v>
      </c>
      <c r="AD153" s="32">
        <f t="shared" si="7"/>
        <v>7789</v>
      </c>
      <c r="AE153" s="54"/>
      <c r="AF153" s="32">
        <f t="shared" si="8"/>
        <v>3957</v>
      </c>
      <c r="AG153" s="38">
        <v>0.3161</v>
      </c>
      <c r="AH153" s="39">
        <f t="shared" si="9"/>
        <v>18.99689303</v>
      </c>
      <c r="AI153" s="54"/>
      <c r="AJ153" s="40">
        <f>(271387*SUM($H$3:$H$200)*Sheet7!D153)/(100*H153*10)</f>
        <v>17270.8154</v>
      </c>
      <c r="AK153" s="54"/>
      <c r="AL153" s="41">
        <f>ROUND(IF( V153 = "Rural",  Sheet7!E153/100,(Sheet7!E153 + 10)/100 )*H153, 0)</f>
        <v>24338</v>
      </c>
      <c r="AM153" s="54"/>
      <c r="AN153" s="31">
        <v>0.16</v>
      </c>
      <c r="AO153" s="54"/>
      <c r="AP153" s="53">
        <v>0.975</v>
      </c>
      <c r="AQ153" s="42"/>
      <c r="AR153" s="43">
        <v>0.0395</v>
      </c>
      <c r="AS153" s="31"/>
      <c r="AT153" s="44">
        <f t="shared" si="10"/>
        <v>0.7105575326</v>
      </c>
      <c r="AU153" s="45" t="s">
        <v>90</v>
      </c>
      <c r="AV153" s="64">
        <v>1.130976</v>
      </c>
      <c r="AW153" s="59" t="s">
        <v>91</v>
      </c>
      <c r="AX153" s="54">
        <v>107.0</v>
      </c>
      <c r="AY153" s="54"/>
      <c r="AZ153" s="66">
        <v>25.0</v>
      </c>
      <c r="BA153" s="54"/>
      <c r="BB153" s="67">
        <v>7.0</v>
      </c>
      <c r="BC153" s="54"/>
      <c r="BD153" s="31">
        <v>0.19</v>
      </c>
      <c r="BE153" s="54"/>
      <c r="BF153" s="31">
        <v>0.3</v>
      </c>
      <c r="BG153" s="54"/>
      <c r="BH153" s="31">
        <v>0.11</v>
      </c>
      <c r="BI153" s="54"/>
      <c r="BJ153" s="59">
        <v>0.83</v>
      </c>
      <c r="BK153" s="31"/>
      <c r="BL153" s="31">
        <v>0.25</v>
      </c>
      <c r="BM153" s="54"/>
      <c r="BN153" s="54">
        <v>0.005659973374191674</v>
      </c>
      <c r="BO153" s="54">
        <v>0.08645556448521272</v>
      </c>
      <c r="BP153" s="54">
        <v>7.817818957572869E-5</v>
      </c>
      <c r="BQ153" s="54">
        <v>0.007511988643559592</v>
      </c>
      <c r="BR153" s="54">
        <v>0.03303214521582365</v>
      </c>
      <c r="BS153" s="54">
        <v>0.08442521684662566</v>
      </c>
      <c r="BT153" s="54">
        <v>0.03287496506920896</v>
      </c>
      <c r="BU153" s="54">
        <v>0.19858044059982363</v>
      </c>
      <c r="BV153" s="54">
        <v>0.005015654352219311</v>
      </c>
    </row>
    <row r="154">
      <c r="A154" s="50"/>
      <c r="B154" s="50"/>
      <c r="C154" s="51" t="s">
        <v>85</v>
      </c>
      <c r="D154" s="29" t="s">
        <v>493</v>
      </c>
      <c r="E154" s="52" t="s">
        <v>278</v>
      </c>
      <c r="F154" s="53">
        <v>1.7</v>
      </c>
      <c r="G154" s="54"/>
      <c r="H154" s="56">
        <v>58835.59</v>
      </c>
      <c r="I154" s="54"/>
      <c r="J154" s="57">
        <f t="shared" si="3"/>
        <v>34609.17059</v>
      </c>
      <c r="K154" s="54"/>
      <c r="L154" s="58">
        <v>0.09</v>
      </c>
      <c r="M154" s="32"/>
      <c r="N154" s="53">
        <v>1.0</v>
      </c>
      <c r="O154" s="54"/>
      <c r="P154" s="53">
        <v>6.0</v>
      </c>
      <c r="Q154" s="54"/>
      <c r="R154" s="53">
        <v>1.0</v>
      </c>
      <c r="S154" s="54"/>
      <c r="T154" s="57">
        <v>4.0</v>
      </c>
      <c r="U154" s="54"/>
      <c r="V154" s="54"/>
      <c r="W154" s="54"/>
      <c r="X154" s="31">
        <f t="shared" si="4"/>
        <v>13075</v>
      </c>
      <c r="Y154" s="60" t="s">
        <v>332</v>
      </c>
      <c r="Z154" s="32">
        <f t="shared" si="5"/>
        <v>11052</v>
      </c>
      <c r="AA154" s="38">
        <v>0.8453</v>
      </c>
      <c r="AB154" s="32">
        <f t="shared" si="6"/>
        <v>8137</v>
      </c>
      <c r="AC154" s="38">
        <v>0.6223</v>
      </c>
      <c r="AD154" s="32">
        <f t="shared" si="7"/>
        <v>8137</v>
      </c>
      <c r="AE154" s="54"/>
      <c r="AF154" s="32">
        <f t="shared" si="8"/>
        <v>4133</v>
      </c>
      <c r="AG154" s="38">
        <v>0.3161</v>
      </c>
      <c r="AH154" s="39">
        <f t="shared" si="9"/>
        <v>8.32829245</v>
      </c>
      <c r="AI154" s="54"/>
      <c r="AJ154" s="40">
        <f>(271387*SUM($H$3:$H$200)*Sheet7!D154)/(100*H154*10)</f>
        <v>16533.84758</v>
      </c>
      <c r="AK154" s="54"/>
      <c r="AL154" s="41">
        <f>ROUND(IF( V154 = "Rural",  Sheet7!E154/100,(Sheet7!E154 + 10)/100 )*H154, 0)</f>
        <v>25410</v>
      </c>
      <c r="AM154" s="54"/>
      <c r="AN154" s="31">
        <v>0.16</v>
      </c>
      <c r="AO154" s="54"/>
      <c r="AP154" s="53">
        <v>0.836</v>
      </c>
      <c r="AQ154" s="42"/>
      <c r="AR154" s="43">
        <v>0.0395</v>
      </c>
      <c r="AS154" s="31"/>
      <c r="AT154" s="44">
        <f t="shared" si="10"/>
        <v>0.7105575326</v>
      </c>
      <c r="AU154" s="45" t="s">
        <v>90</v>
      </c>
      <c r="AV154" s="64">
        <v>1.130976</v>
      </c>
      <c r="AW154" s="59" t="s">
        <v>91</v>
      </c>
      <c r="AX154" s="54">
        <v>49.0</v>
      </c>
      <c r="AY154" s="54"/>
      <c r="AZ154" s="66">
        <v>26.0</v>
      </c>
      <c r="BA154" s="54"/>
      <c r="BB154" s="67">
        <v>7.0</v>
      </c>
      <c r="BC154" s="54"/>
      <c r="BD154" s="31">
        <v>0.19</v>
      </c>
      <c r="BE154" s="54"/>
      <c r="BF154" s="31">
        <v>0.3</v>
      </c>
      <c r="BG154" s="54"/>
      <c r="BH154" s="31">
        <v>0.11</v>
      </c>
      <c r="BI154" s="54"/>
      <c r="BJ154" s="59">
        <v>0.8270000000000001</v>
      </c>
      <c r="BK154" s="31"/>
      <c r="BL154" s="31">
        <v>0.25</v>
      </c>
      <c r="BM154" s="54"/>
      <c r="BN154" s="54">
        <v>0.005912256952594015</v>
      </c>
      <c r="BO154" s="54">
        <v>0.09030917257470993</v>
      </c>
      <c r="BP154" s="54">
        <v>8.166284791513267E-5</v>
      </c>
      <c r="BQ154" s="54">
        <v>0.007846822617259268</v>
      </c>
      <c r="BR154" s="54">
        <v>0.03450449627587504</v>
      </c>
      <c r="BS154" s="54">
        <v>0.08818832568218661</v>
      </c>
      <c r="BT154" s="54">
        <v>0.03434031009456369</v>
      </c>
      <c r="BU154" s="54">
        <v>0.2074318221953054</v>
      </c>
      <c r="BV154" s="54">
        <v>0.0052392185184001955</v>
      </c>
    </row>
    <row r="155">
      <c r="A155" s="50"/>
      <c r="B155" s="50"/>
      <c r="C155" s="51" t="s">
        <v>85</v>
      </c>
      <c r="D155" s="29" t="s">
        <v>493</v>
      </c>
      <c r="E155" s="52" t="s">
        <v>279</v>
      </c>
      <c r="F155" s="53">
        <v>2.5</v>
      </c>
      <c r="G155" s="54"/>
      <c r="H155" s="56">
        <v>56082.0</v>
      </c>
      <c r="I155" s="54"/>
      <c r="J155" s="57">
        <f t="shared" si="3"/>
        <v>22432.8</v>
      </c>
      <c r="K155" s="54"/>
      <c r="L155" s="58">
        <v>0.12</v>
      </c>
      <c r="M155" s="32"/>
      <c r="N155" s="53">
        <v>0.0</v>
      </c>
      <c r="O155" s="54"/>
      <c r="P155" s="53">
        <v>1.0</v>
      </c>
      <c r="Q155" s="54"/>
      <c r="R155" s="53">
        <v>1.0</v>
      </c>
      <c r="S155" s="54"/>
      <c r="T155" s="57">
        <v>3.0</v>
      </c>
      <c r="U155" s="54"/>
      <c r="V155" s="54"/>
      <c r="W155" s="54"/>
      <c r="X155" s="31">
        <f t="shared" si="4"/>
        <v>12463</v>
      </c>
      <c r="Y155" s="60" t="s">
        <v>332</v>
      </c>
      <c r="Z155" s="32">
        <f t="shared" si="5"/>
        <v>10535</v>
      </c>
      <c r="AA155" s="38">
        <v>0.8453</v>
      </c>
      <c r="AB155" s="32">
        <f t="shared" si="6"/>
        <v>7756</v>
      </c>
      <c r="AC155" s="38">
        <v>0.6223</v>
      </c>
      <c r="AD155" s="32">
        <f t="shared" si="7"/>
        <v>7756</v>
      </c>
      <c r="AE155" s="54"/>
      <c r="AF155" s="32">
        <f t="shared" si="8"/>
        <v>3940</v>
      </c>
      <c r="AG155" s="38">
        <v>0.3161</v>
      </c>
      <c r="AH155" s="39">
        <f t="shared" si="9"/>
        <v>13.01665418</v>
      </c>
      <c r="AI155" s="54"/>
      <c r="AJ155" s="40">
        <f>(271387*SUM($H$3:$H$200)*Sheet7!D155)/(100*H155*10)</f>
        <v>17345.64882</v>
      </c>
      <c r="AK155" s="54"/>
      <c r="AL155" s="41">
        <f>ROUND(IF( V155 = "Rural",  Sheet7!E155/100,(Sheet7!E155 + 10)/100 )*H155, 0)</f>
        <v>24234</v>
      </c>
      <c r="AM155" s="54"/>
      <c r="AN155" s="31">
        <v>0.16</v>
      </c>
      <c r="AO155" s="54"/>
      <c r="AP155" s="53">
        <v>0.979</v>
      </c>
      <c r="AQ155" s="42"/>
      <c r="AR155" s="43">
        <v>0.0395</v>
      </c>
      <c r="AS155" s="31"/>
      <c r="AT155" s="44">
        <f t="shared" si="10"/>
        <v>0.7105575326</v>
      </c>
      <c r="AU155" s="45" t="s">
        <v>90</v>
      </c>
      <c r="AV155" s="64">
        <v>1.130976</v>
      </c>
      <c r="AW155" s="59" t="s">
        <v>91</v>
      </c>
      <c r="AX155" s="54">
        <v>73.0</v>
      </c>
      <c r="AY155" s="54"/>
      <c r="AZ155" s="66">
        <v>25.0</v>
      </c>
      <c r="BA155" s="54"/>
      <c r="BB155" s="67">
        <v>7.0</v>
      </c>
      <c r="BC155" s="54"/>
      <c r="BD155" s="31">
        <v>0.19</v>
      </c>
      <c r="BE155" s="54"/>
      <c r="BF155" s="31">
        <v>0.3</v>
      </c>
      <c r="BG155" s="54"/>
      <c r="BH155" s="31">
        <v>0.11</v>
      </c>
      <c r="BI155" s="54"/>
      <c r="BJ155" s="59">
        <v>0.779</v>
      </c>
      <c r="BK155" s="31"/>
      <c r="BL155" s="31">
        <v>0.25</v>
      </c>
      <c r="BM155" s="54"/>
      <c r="BN155" s="54">
        <v>0.005635554847251088</v>
      </c>
      <c r="BO155" s="54">
        <v>0.08608257376759344</v>
      </c>
      <c r="BP155" s="54">
        <v>7.784090950352448E-5</v>
      </c>
      <c r="BQ155" s="54">
        <v>0.00747958006405875</v>
      </c>
      <c r="BR155" s="54">
        <v>0.03288963636029866</v>
      </c>
      <c r="BS155" s="54">
        <v>0.08406098555157498</v>
      </c>
      <c r="BT155" s="54">
        <v>0.032733134327765236</v>
      </c>
      <c r="BU155" s="54">
        <v>0.1977237153967032</v>
      </c>
      <c r="BV155" s="54">
        <v>0.004994015577117859</v>
      </c>
    </row>
    <row r="156">
      <c r="A156" s="50"/>
      <c r="B156" s="50"/>
      <c r="C156" s="51" t="s">
        <v>85</v>
      </c>
      <c r="D156" s="29" t="s">
        <v>493</v>
      </c>
      <c r="E156" s="52" t="s">
        <v>280</v>
      </c>
      <c r="F156" s="53">
        <v>1.2</v>
      </c>
      <c r="G156" s="54"/>
      <c r="H156" s="56">
        <v>48013.44</v>
      </c>
      <c r="I156" s="54"/>
      <c r="J156" s="57">
        <f t="shared" si="3"/>
        <v>40011.2</v>
      </c>
      <c r="K156" s="54"/>
      <c r="L156" s="58">
        <v>0.03</v>
      </c>
      <c r="M156" s="32"/>
      <c r="N156" s="53">
        <v>0.0</v>
      </c>
      <c r="O156" s="54"/>
      <c r="P156" s="53">
        <v>3.0</v>
      </c>
      <c r="Q156" s="54"/>
      <c r="R156" s="53">
        <v>1.0</v>
      </c>
      <c r="S156" s="54"/>
      <c r="T156" s="57">
        <v>5.0</v>
      </c>
      <c r="U156" s="54"/>
      <c r="V156" s="54"/>
      <c r="W156" s="54"/>
      <c r="X156" s="31">
        <f t="shared" si="4"/>
        <v>10670</v>
      </c>
      <c r="Y156" s="60" t="s">
        <v>332</v>
      </c>
      <c r="Z156" s="32">
        <f t="shared" si="5"/>
        <v>9019</v>
      </c>
      <c r="AA156" s="38">
        <v>0.8453</v>
      </c>
      <c r="AB156" s="32">
        <f t="shared" si="6"/>
        <v>6640</v>
      </c>
      <c r="AC156" s="38">
        <v>0.6223</v>
      </c>
      <c r="AD156" s="32">
        <f t="shared" si="7"/>
        <v>6640</v>
      </c>
      <c r="AE156" s="54"/>
      <c r="AF156" s="32">
        <f t="shared" si="8"/>
        <v>3373</v>
      </c>
      <c r="AG156" s="38">
        <v>0.3161</v>
      </c>
      <c r="AH156" s="39">
        <f t="shared" si="9"/>
        <v>7.289625572</v>
      </c>
      <c r="AI156" s="54"/>
      <c r="AJ156" s="40">
        <f>(271387*SUM($H$3:$H$200)*Sheet7!D156)/(100*H156*10)</f>
        <v>20260.54949</v>
      </c>
      <c r="AK156" s="54"/>
      <c r="AL156" s="41">
        <f>ROUND(IF( V156 = "Rural",  Sheet7!E156/100,(Sheet7!E156 + 10)/100 )*H156, 0)</f>
        <v>20736</v>
      </c>
      <c r="AM156" s="54"/>
      <c r="AN156" s="31">
        <v>0.16</v>
      </c>
      <c r="AO156" s="54"/>
      <c r="AP156" s="53">
        <v>1.012</v>
      </c>
      <c r="AQ156" s="42"/>
      <c r="AR156" s="43">
        <v>0.0395</v>
      </c>
      <c r="AS156" s="31"/>
      <c r="AT156" s="44">
        <f t="shared" si="10"/>
        <v>0.7105575326</v>
      </c>
      <c r="AU156" s="45" t="s">
        <v>90</v>
      </c>
      <c r="AV156" s="64">
        <v>1.130976</v>
      </c>
      <c r="AW156" s="59" t="s">
        <v>91</v>
      </c>
      <c r="AX156" s="54">
        <v>35.0</v>
      </c>
      <c r="AY156" s="54"/>
      <c r="AZ156" s="66">
        <v>21.0</v>
      </c>
      <c r="BA156" s="54"/>
      <c r="BB156" s="67">
        <v>6.0</v>
      </c>
      <c r="BC156" s="54"/>
      <c r="BD156" s="31">
        <v>0.19</v>
      </c>
      <c r="BE156" s="54"/>
      <c r="BF156" s="31">
        <v>0.3</v>
      </c>
      <c r="BG156" s="54"/>
      <c r="BH156" s="31">
        <v>0.11</v>
      </c>
      <c r="BI156" s="54"/>
      <c r="BJ156" s="59">
        <v>0.868</v>
      </c>
      <c r="BK156" s="31"/>
      <c r="BL156" s="31">
        <v>0.25</v>
      </c>
      <c r="BM156" s="54"/>
      <c r="BN156" s="54">
        <v>0.004824763284569011</v>
      </c>
      <c r="BO156" s="54">
        <v>0.07369780839905712</v>
      </c>
      <c r="BP156" s="54">
        <v>6.664187864186196E-5</v>
      </c>
      <c r="BQ156" s="54">
        <v>0.006403487190736439</v>
      </c>
      <c r="BR156" s="54">
        <v>0.02815777935892119</v>
      </c>
      <c r="BS156" s="54">
        <v>0.07196706761744254</v>
      </c>
      <c r="BT156" s="54">
        <v>0.02802379339285504</v>
      </c>
      <c r="BU156" s="54">
        <v>0.16927705405971055</v>
      </c>
      <c r="BV156" s="54">
        <v>0.004275522757230728</v>
      </c>
    </row>
    <row r="157">
      <c r="A157" s="50"/>
      <c r="B157" s="50"/>
      <c r="C157" s="51" t="s">
        <v>85</v>
      </c>
      <c r="D157" s="29" t="s">
        <v>493</v>
      </c>
      <c r="E157" s="52" t="s">
        <v>281</v>
      </c>
      <c r="F157" s="53">
        <v>1.0</v>
      </c>
      <c r="G157" s="54"/>
      <c r="H157" s="56">
        <v>54364.0</v>
      </c>
      <c r="I157" s="54"/>
      <c r="J157" s="57">
        <f t="shared" si="3"/>
        <v>54364</v>
      </c>
      <c r="K157" s="54"/>
      <c r="L157" s="58">
        <v>0.04</v>
      </c>
      <c r="M157" s="32"/>
      <c r="N157" s="53">
        <v>0.0</v>
      </c>
      <c r="O157" s="54"/>
      <c r="P157" s="53">
        <v>1.0</v>
      </c>
      <c r="Q157" s="54"/>
      <c r="R157" s="53">
        <v>1.0</v>
      </c>
      <c r="S157" s="54"/>
      <c r="T157" s="57">
        <v>6.0</v>
      </c>
      <c r="U157" s="54"/>
      <c r="V157" s="54"/>
      <c r="W157" s="54"/>
      <c r="X157" s="31">
        <f t="shared" si="4"/>
        <v>12081</v>
      </c>
      <c r="Y157" s="60" t="s">
        <v>332</v>
      </c>
      <c r="Z157" s="32">
        <f t="shared" si="5"/>
        <v>10212</v>
      </c>
      <c r="AA157" s="38">
        <v>0.8453</v>
      </c>
      <c r="AB157" s="32">
        <f t="shared" si="6"/>
        <v>7518</v>
      </c>
      <c r="AC157" s="38">
        <v>0.6223</v>
      </c>
      <c r="AD157" s="32">
        <f t="shared" si="7"/>
        <v>7518</v>
      </c>
      <c r="AE157" s="54"/>
      <c r="AF157" s="32">
        <f t="shared" si="8"/>
        <v>3819</v>
      </c>
      <c r="AG157" s="38">
        <v>0.3161</v>
      </c>
      <c r="AH157" s="39">
        <f t="shared" si="9"/>
        <v>5.334412479</v>
      </c>
      <c r="AI157" s="54"/>
      <c r="AJ157" s="40">
        <f>(271387*SUM($H$3:$H$200)*Sheet7!D157)/(100*H157*10)</f>
        <v>17893.80247</v>
      </c>
      <c r="AK157" s="54"/>
      <c r="AL157" s="41">
        <f>ROUND(IF( V157 = "Rural",  Sheet7!E157/100,(Sheet7!E157 + 10)/100 )*H157, 0)</f>
        <v>23491</v>
      </c>
      <c r="AM157" s="54"/>
      <c r="AN157" s="31">
        <v>0.16</v>
      </c>
      <c r="AO157" s="54"/>
      <c r="AP157" s="53">
        <v>0.96</v>
      </c>
      <c r="AQ157" s="42"/>
      <c r="AR157" s="43">
        <v>0.0395</v>
      </c>
      <c r="AS157" s="31"/>
      <c r="AT157" s="44">
        <f t="shared" si="10"/>
        <v>0.7105575326</v>
      </c>
      <c r="AU157" s="45" t="s">
        <v>90</v>
      </c>
      <c r="AV157" s="64">
        <v>1.130976</v>
      </c>
      <c r="AW157" s="59" t="s">
        <v>91</v>
      </c>
      <c r="AX157" s="54">
        <v>29.0</v>
      </c>
      <c r="AY157" s="54"/>
      <c r="AZ157" s="66">
        <v>24.0</v>
      </c>
      <c r="BA157" s="54"/>
      <c r="BB157" s="67">
        <v>7.0</v>
      </c>
      <c r="BC157" s="54"/>
      <c r="BD157" s="31">
        <v>0.19</v>
      </c>
      <c r="BE157" s="54"/>
      <c r="BF157" s="31">
        <v>0.3</v>
      </c>
      <c r="BG157" s="54"/>
      <c r="BH157" s="31">
        <v>0.11</v>
      </c>
      <c r="BI157" s="54"/>
      <c r="BJ157" s="59">
        <v>0.82</v>
      </c>
      <c r="BK157" s="31"/>
      <c r="BL157" s="31">
        <v>0.25</v>
      </c>
      <c r="BM157" s="54"/>
      <c r="BN157" s="54">
        <v>0.005462916866658786</v>
      </c>
      <c r="BO157" s="54">
        <v>0.08344554474343728</v>
      </c>
      <c r="BP157" s="54">
        <v>7.545635327287908E-5</v>
      </c>
      <c r="BQ157" s="54">
        <v>0.007250452740674188</v>
      </c>
      <c r="BR157" s="54">
        <v>0.03188210461629892</v>
      </c>
      <c r="BS157" s="54">
        <v>0.08148588528450879</v>
      </c>
      <c r="BT157" s="54">
        <v>0.03173039682241413</v>
      </c>
      <c r="BU157" s="54">
        <v>0.1916667034668231</v>
      </c>
      <c r="BV157" s="54">
        <v>0.004841030327635164</v>
      </c>
    </row>
    <row r="158">
      <c r="A158" s="50"/>
      <c r="B158" s="50"/>
      <c r="C158" s="51" t="s">
        <v>85</v>
      </c>
      <c r="D158" s="29" t="s">
        <v>493</v>
      </c>
      <c r="E158" s="52" t="s">
        <v>282</v>
      </c>
      <c r="F158" s="53">
        <v>0.8</v>
      </c>
      <c r="G158" s="54"/>
      <c r="H158" s="56">
        <v>60868.51</v>
      </c>
      <c r="I158" s="54"/>
      <c r="J158" s="57">
        <f t="shared" si="3"/>
        <v>76085.6375</v>
      </c>
      <c r="K158" s="54"/>
      <c r="L158" s="58">
        <v>0.02</v>
      </c>
      <c r="M158" s="32"/>
      <c r="N158" s="53">
        <v>0.0</v>
      </c>
      <c r="O158" s="54"/>
      <c r="P158" s="53">
        <v>2.0</v>
      </c>
      <c r="Q158" s="54"/>
      <c r="R158" s="53">
        <v>1.0</v>
      </c>
      <c r="S158" s="54"/>
      <c r="T158" s="57">
        <v>9.0</v>
      </c>
      <c r="U158" s="54"/>
      <c r="V158" s="54"/>
      <c r="W158" s="54"/>
      <c r="X158" s="31">
        <f t="shared" si="4"/>
        <v>13526</v>
      </c>
      <c r="Y158" s="60" t="s">
        <v>332</v>
      </c>
      <c r="Z158" s="32">
        <f t="shared" si="5"/>
        <v>11434</v>
      </c>
      <c r="AA158" s="38">
        <v>0.8453</v>
      </c>
      <c r="AB158" s="32">
        <f t="shared" si="6"/>
        <v>8417</v>
      </c>
      <c r="AC158" s="38">
        <v>0.6223</v>
      </c>
      <c r="AD158" s="32">
        <f t="shared" si="7"/>
        <v>8417</v>
      </c>
      <c r="AE158" s="54"/>
      <c r="AF158" s="32">
        <f t="shared" si="8"/>
        <v>4276</v>
      </c>
      <c r="AG158" s="38">
        <v>0.3161</v>
      </c>
      <c r="AH158" s="39">
        <f t="shared" si="9"/>
        <v>3.778636934</v>
      </c>
      <c r="AI158" s="54"/>
      <c r="AJ158" s="40">
        <f>(271387*SUM($H$3:$H$200)*Sheet7!D158)/(100*H158*10)</f>
        <v>15981.64104</v>
      </c>
      <c r="AK158" s="54"/>
      <c r="AL158" s="41">
        <f>ROUND(IF( V158 = "Rural",  Sheet7!E158/100,(Sheet7!E158 + 10)/100 )*H158, 0)</f>
        <v>26288</v>
      </c>
      <c r="AM158" s="54"/>
      <c r="AN158" s="31">
        <v>0.16</v>
      </c>
      <c r="AO158" s="54"/>
      <c r="AP158" s="53">
        <v>0.95</v>
      </c>
      <c r="AQ158" s="42"/>
      <c r="AR158" s="43">
        <v>0.0395</v>
      </c>
      <c r="AS158" s="31"/>
      <c r="AT158" s="44">
        <f t="shared" si="10"/>
        <v>0.7105575326</v>
      </c>
      <c r="AU158" s="45" t="s">
        <v>90</v>
      </c>
      <c r="AV158" s="64">
        <v>1.130976</v>
      </c>
      <c r="AW158" s="59" t="s">
        <v>91</v>
      </c>
      <c r="AX158" s="54">
        <v>23.0</v>
      </c>
      <c r="AY158" s="54"/>
      <c r="AZ158" s="66">
        <v>27.0</v>
      </c>
      <c r="BA158" s="54"/>
      <c r="BB158" s="67">
        <v>8.0</v>
      </c>
      <c r="BC158" s="54"/>
      <c r="BD158" s="31">
        <v>0.19</v>
      </c>
      <c r="BE158" s="54"/>
      <c r="BF158" s="31">
        <v>0.3</v>
      </c>
      <c r="BG158" s="54"/>
      <c r="BH158" s="31">
        <v>0.11</v>
      </c>
      <c r="BI158" s="54"/>
      <c r="BJ158" s="59">
        <v>0.8140000000000001</v>
      </c>
      <c r="BK158" s="31"/>
      <c r="BL158" s="31">
        <v>0.25</v>
      </c>
      <c r="BM158" s="54"/>
      <c r="BN158" s="54">
        <v>0.0061165405401991954</v>
      </c>
      <c r="BO158" s="54">
        <v>0.0934295852893709</v>
      </c>
      <c r="BP158" s="54">
        <v>8.448450801548402E-5</v>
      </c>
      <c r="BQ158" s="54">
        <v>0.008117950392727802</v>
      </c>
      <c r="BR158" s="54">
        <v>0.035696714804985596</v>
      </c>
      <c r="BS158" s="54">
        <v>0.09123545771648474</v>
      </c>
      <c r="BT158" s="54">
        <v>0.035526855571501044</v>
      </c>
      <c r="BU158" s="54">
        <v>0.2145991217834846</v>
      </c>
      <c r="BV158" s="54">
        <v>0.005420246908026714</v>
      </c>
    </row>
    <row r="159">
      <c r="A159" s="50"/>
      <c r="B159" s="50"/>
      <c r="C159" s="51" t="s">
        <v>85</v>
      </c>
      <c r="D159" s="29" t="s">
        <v>493</v>
      </c>
      <c r="E159" s="52" t="s">
        <v>283</v>
      </c>
      <c r="F159" s="53">
        <v>1.1</v>
      </c>
      <c r="G159" s="54"/>
      <c r="H159" s="56">
        <v>50940.0</v>
      </c>
      <c r="I159" s="54"/>
      <c r="J159" s="57">
        <f t="shared" si="3"/>
        <v>46309.09091</v>
      </c>
      <c r="K159" s="54"/>
      <c r="L159" s="58">
        <v>0.09</v>
      </c>
      <c r="M159" s="32"/>
      <c r="N159" s="53">
        <v>0.0</v>
      </c>
      <c r="O159" s="54"/>
      <c r="P159" s="53">
        <v>5.0</v>
      </c>
      <c r="Q159" s="54"/>
      <c r="R159" s="53">
        <v>2.0</v>
      </c>
      <c r="S159" s="54"/>
      <c r="T159" s="57">
        <v>5.0</v>
      </c>
      <c r="U159" s="54"/>
      <c r="V159" s="54"/>
      <c r="W159" s="54"/>
      <c r="X159" s="31">
        <f t="shared" si="4"/>
        <v>11320</v>
      </c>
      <c r="Y159" s="60" t="s">
        <v>332</v>
      </c>
      <c r="Z159" s="32">
        <f t="shared" si="5"/>
        <v>9569</v>
      </c>
      <c r="AA159" s="38">
        <v>0.8453</v>
      </c>
      <c r="AB159" s="32">
        <f t="shared" si="6"/>
        <v>7044</v>
      </c>
      <c r="AC159" s="38">
        <v>0.6223</v>
      </c>
      <c r="AD159" s="32">
        <f t="shared" si="7"/>
        <v>7044</v>
      </c>
      <c r="AE159" s="54"/>
      <c r="AF159" s="32">
        <f t="shared" si="8"/>
        <v>3578</v>
      </c>
      <c r="AG159" s="38">
        <v>0.3161</v>
      </c>
      <c r="AH159" s="39">
        <f t="shared" si="9"/>
        <v>6.281900275</v>
      </c>
      <c r="AI159" s="54"/>
      <c r="AJ159" s="40">
        <f>(271387*SUM($H$3:$H$200)*Sheet7!D159)/(100*H159*10)</f>
        <v>19096.55825</v>
      </c>
      <c r="AK159" s="54"/>
      <c r="AL159" s="41">
        <f>ROUND(IF( V159 = "Rural",  Sheet7!E159/100,(Sheet7!E159 + 10)/100 )*H159, 0)</f>
        <v>22012</v>
      </c>
      <c r="AM159" s="54"/>
      <c r="AN159" s="31">
        <v>0.16</v>
      </c>
      <c r="AO159" s="54"/>
      <c r="AP159" s="53">
        <v>0.929</v>
      </c>
      <c r="AQ159" s="42"/>
      <c r="AR159" s="43">
        <v>0.0395</v>
      </c>
      <c r="AS159" s="31"/>
      <c r="AT159" s="44">
        <f t="shared" si="10"/>
        <v>0.7105575326</v>
      </c>
      <c r="AU159" s="45" t="s">
        <v>90</v>
      </c>
      <c r="AV159" s="64">
        <v>1.130976</v>
      </c>
      <c r="AW159" s="59" t="s">
        <v>91</v>
      </c>
      <c r="AX159" s="54">
        <v>32.0</v>
      </c>
      <c r="AY159" s="54"/>
      <c r="AZ159" s="66">
        <v>22.0</v>
      </c>
      <c r="BA159" s="54"/>
      <c r="BB159" s="67">
        <v>6.0</v>
      </c>
      <c r="BC159" s="54"/>
      <c r="BD159" s="31">
        <v>0.19</v>
      </c>
      <c r="BE159" s="54"/>
      <c r="BF159" s="31">
        <v>0.3</v>
      </c>
      <c r="BG159" s="54"/>
      <c r="BH159" s="31">
        <v>0.11</v>
      </c>
      <c r="BI159" s="54"/>
      <c r="BJ159" s="59">
        <v>0.773</v>
      </c>
      <c r="BK159" s="31"/>
      <c r="BL159" s="31">
        <v>0.25</v>
      </c>
      <c r="BM159" s="54"/>
      <c r="BN159" s="54">
        <v>0.005118846758656438</v>
      </c>
      <c r="BO159" s="54">
        <v>0.07818990598982221</v>
      </c>
      <c r="BP159" s="54">
        <v>7.070389661762307E-5</v>
      </c>
      <c r="BQ159" s="54">
        <v>0.00679379851758412</v>
      </c>
      <c r="BR159" s="54">
        <v>0.02987407860264637</v>
      </c>
      <c r="BS159" s="54">
        <v>0.0763536714809962</v>
      </c>
      <c r="BT159" s="54">
        <v>0.029731925798943706</v>
      </c>
      <c r="BU159" s="54">
        <v>0.17959498702450094</v>
      </c>
      <c r="BV159" s="54">
        <v>0.004536128410156266</v>
      </c>
    </row>
    <row r="160">
      <c r="A160" s="50"/>
      <c r="B160" s="50"/>
      <c r="C160" s="51" t="s">
        <v>85</v>
      </c>
      <c r="D160" s="29" t="s">
        <v>493</v>
      </c>
      <c r="E160" s="52" t="s">
        <v>284</v>
      </c>
      <c r="F160" s="53">
        <v>2.1</v>
      </c>
      <c r="G160" s="54"/>
      <c r="H160" s="56">
        <v>67560.09</v>
      </c>
      <c r="I160" s="54"/>
      <c r="J160" s="57">
        <f t="shared" si="3"/>
        <v>32171.47143</v>
      </c>
      <c r="K160" s="54"/>
      <c r="L160" s="58">
        <v>0.09</v>
      </c>
      <c r="M160" s="32"/>
      <c r="N160" s="53">
        <v>1.0</v>
      </c>
      <c r="O160" s="54"/>
      <c r="P160" s="53">
        <v>8.0</v>
      </c>
      <c r="Q160" s="54"/>
      <c r="R160" s="53">
        <v>4.0</v>
      </c>
      <c r="S160" s="54"/>
      <c r="T160" s="57">
        <v>4.0</v>
      </c>
      <c r="U160" s="54"/>
      <c r="V160" s="54"/>
      <c r="W160" s="54"/>
      <c r="X160" s="31">
        <f t="shared" si="4"/>
        <v>15013</v>
      </c>
      <c r="Y160" s="60" t="s">
        <v>332</v>
      </c>
      <c r="Z160" s="32">
        <f t="shared" si="5"/>
        <v>12690</v>
      </c>
      <c r="AA160" s="38">
        <v>0.8453</v>
      </c>
      <c r="AB160" s="32">
        <f t="shared" si="6"/>
        <v>9343</v>
      </c>
      <c r="AC160" s="38">
        <v>0.6223</v>
      </c>
      <c r="AD160" s="32">
        <f t="shared" si="7"/>
        <v>9343</v>
      </c>
      <c r="AE160" s="54"/>
      <c r="AF160" s="32">
        <f t="shared" si="8"/>
        <v>4746</v>
      </c>
      <c r="AG160" s="38">
        <v>0.3161</v>
      </c>
      <c r="AH160" s="39">
        <f t="shared" si="9"/>
        <v>9.028999221</v>
      </c>
      <c r="AI160" s="54"/>
      <c r="AJ160" s="40">
        <f>(271387*SUM($H$3:$H$200)*Sheet7!D160)/(100*H160*10)</f>
        <v>14398.7179</v>
      </c>
      <c r="AK160" s="54"/>
      <c r="AL160" s="41">
        <f>ROUND(IF( V160 = "Rural",  Sheet7!E160/100,(Sheet7!E160 + 10)/100 )*H160, 0)</f>
        <v>29178</v>
      </c>
      <c r="AM160" s="54"/>
      <c r="AN160" s="31">
        <v>0.16</v>
      </c>
      <c r="AO160" s="54"/>
      <c r="AP160" s="53">
        <v>0.913</v>
      </c>
      <c r="AQ160" s="42"/>
      <c r="AR160" s="43">
        <v>0.0395</v>
      </c>
      <c r="AS160" s="31"/>
      <c r="AT160" s="44">
        <f t="shared" si="10"/>
        <v>0.7105575326</v>
      </c>
      <c r="AU160" s="45" t="s">
        <v>90</v>
      </c>
      <c r="AV160" s="64">
        <v>1.130976</v>
      </c>
      <c r="AW160" s="59" t="s">
        <v>91</v>
      </c>
      <c r="AX160" s="54">
        <v>61.0</v>
      </c>
      <c r="AY160" s="54"/>
      <c r="AZ160" s="66">
        <v>30.0</v>
      </c>
      <c r="BA160" s="54"/>
      <c r="BB160" s="67">
        <v>8.0</v>
      </c>
      <c r="BC160" s="54"/>
      <c r="BD160" s="31">
        <v>0.19</v>
      </c>
      <c r="BE160" s="54"/>
      <c r="BF160" s="31">
        <v>0.3</v>
      </c>
      <c r="BG160" s="54"/>
      <c r="BH160" s="31">
        <v>0.11</v>
      </c>
      <c r="BI160" s="54"/>
      <c r="BJ160" s="59">
        <v>0.737</v>
      </c>
      <c r="BK160" s="31"/>
      <c r="BL160" s="31">
        <v>0.25</v>
      </c>
      <c r="BM160" s="54"/>
      <c r="BN160" s="54">
        <v>0.006788962459973248</v>
      </c>
      <c r="BO160" s="54">
        <v>0.10370076729022237</v>
      </c>
      <c r="BP160" s="54">
        <v>9.377231289433274E-5</v>
      </c>
      <c r="BQ160" s="54">
        <v>0.009010397316251468</v>
      </c>
      <c r="BR160" s="54">
        <v>0.03962103335417869</v>
      </c>
      <c r="BS160" s="54">
        <v>0.10126542828988096</v>
      </c>
      <c r="BT160" s="54">
        <v>0.03943250064487551</v>
      </c>
      <c r="BU160" s="54">
        <v>0.238191077481824</v>
      </c>
      <c r="BV160" s="54">
        <v>0.006016121783308093</v>
      </c>
    </row>
    <row r="161">
      <c r="A161" s="50"/>
      <c r="B161" s="50"/>
      <c r="C161" s="51" t="s">
        <v>85</v>
      </c>
      <c r="D161" s="29" t="s">
        <v>187</v>
      </c>
      <c r="E161" s="52" t="s">
        <v>285</v>
      </c>
      <c r="F161" s="53">
        <v>5.1</v>
      </c>
      <c r="G161" s="54"/>
      <c r="H161" s="56">
        <v>59933.0</v>
      </c>
      <c r="I161" s="54"/>
      <c r="J161" s="57">
        <f t="shared" si="3"/>
        <v>11751.56863</v>
      </c>
      <c r="K161" s="54"/>
      <c r="L161" s="58">
        <v>0.09</v>
      </c>
      <c r="M161" s="32"/>
      <c r="N161" s="53">
        <v>0.0</v>
      </c>
      <c r="O161" s="54"/>
      <c r="P161" s="53">
        <v>4.0</v>
      </c>
      <c r="Q161" s="54"/>
      <c r="R161" s="53">
        <v>1.0</v>
      </c>
      <c r="S161" s="54"/>
      <c r="T161" s="57">
        <v>1.0</v>
      </c>
      <c r="U161" s="54"/>
      <c r="V161" s="54"/>
      <c r="W161" s="54"/>
      <c r="X161" s="31">
        <f t="shared" si="4"/>
        <v>13318</v>
      </c>
      <c r="Y161" s="60" t="s">
        <v>89</v>
      </c>
      <c r="Z161" s="32">
        <f t="shared" si="5"/>
        <v>11575</v>
      </c>
      <c r="AA161" s="37">
        <v>0.8691</v>
      </c>
      <c r="AB161" s="32">
        <f t="shared" si="6"/>
        <v>8967</v>
      </c>
      <c r="AC161" s="38">
        <v>0.6733</v>
      </c>
      <c r="AD161" s="32">
        <f t="shared" si="7"/>
        <v>8967</v>
      </c>
      <c r="AE161" s="54"/>
      <c r="AF161" s="32">
        <f t="shared" si="8"/>
        <v>4370</v>
      </c>
      <c r="AG161" s="37">
        <v>0.3281</v>
      </c>
      <c r="AH161" s="39">
        <f t="shared" si="9"/>
        <v>24.6942419</v>
      </c>
      <c r="AI161" s="54"/>
      <c r="AJ161" s="40">
        <f>(271387*SUM($H$3:$H$200)*Sheet7!D161)/(100*H161*10)</f>
        <v>62625.81474</v>
      </c>
      <c r="AK161" s="54"/>
      <c r="AL161" s="41">
        <f>ROUND(IF( V161 = "Rural",  Sheet7!E161/100,(Sheet7!E161 + 10)/100 )*H161, 0)</f>
        <v>25898</v>
      </c>
      <c r="AM161" s="54"/>
      <c r="AN161" s="31">
        <v>0.16</v>
      </c>
      <c r="AO161" s="54"/>
      <c r="AP161" s="53">
        <v>0.937</v>
      </c>
      <c r="AQ161" s="42"/>
      <c r="AR161" s="43">
        <v>0.0395</v>
      </c>
      <c r="AS161" s="31"/>
      <c r="AT161" s="44">
        <f t="shared" si="10"/>
        <v>0.7105575326</v>
      </c>
      <c r="AU161" s="45" t="s">
        <v>90</v>
      </c>
      <c r="AV161" s="64">
        <v>1.130976</v>
      </c>
      <c r="AW161" s="59" t="s">
        <v>91</v>
      </c>
      <c r="AX161" s="54">
        <v>148.0</v>
      </c>
      <c r="AY161" s="54"/>
      <c r="AZ161" s="66">
        <v>26.0</v>
      </c>
      <c r="BA161" s="54"/>
      <c r="BB161" s="67">
        <v>7.0</v>
      </c>
      <c r="BC161" s="54"/>
      <c r="BD161" s="31">
        <v>0.19</v>
      </c>
      <c r="BE161" s="54"/>
      <c r="BF161" s="31">
        <v>0.3</v>
      </c>
      <c r="BG161" s="54"/>
      <c r="BH161" s="31">
        <v>0.11</v>
      </c>
      <c r="BI161" s="54"/>
      <c r="BJ161" s="59">
        <v>0.81</v>
      </c>
      <c r="BK161" s="31"/>
      <c r="BL161" s="31">
        <v>0.25</v>
      </c>
      <c r="BM161" s="54"/>
      <c r="BN161" s="54">
        <v>0.006022533230988543</v>
      </c>
      <c r="BO161" s="54">
        <v>0.09199363242418561</v>
      </c>
      <c r="BP161" s="54">
        <v>8.318603525685127E-5</v>
      </c>
      <c r="BQ161" s="54">
        <v>0.007993182696395155</v>
      </c>
      <c r="BR161" s="54">
        <v>0.03514807916946221</v>
      </c>
      <c r="BS161" s="54">
        <v>0.08983322718630832</v>
      </c>
      <c r="BT161" s="54">
        <v>0.03498083056356681</v>
      </c>
      <c r="BU161" s="54">
        <v>0.21130087077619583</v>
      </c>
      <c r="BV161" s="54">
        <v>0.005336941185824411</v>
      </c>
    </row>
    <row r="162">
      <c r="A162" s="50"/>
      <c r="B162" s="50"/>
      <c r="C162" s="51" t="s">
        <v>85</v>
      </c>
      <c r="D162" s="29" t="s">
        <v>187</v>
      </c>
      <c r="E162" s="52" t="s">
        <v>286</v>
      </c>
      <c r="F162" s="53">
        <v>11.0</v>
      </c>
      <c r="G162" s="54"/>
      <c r="H162" s="56">
        <v>83695.49</v>
      </c>
      <c r="I162" s="54"/>
      <c r="J162" s="57">
        <f t="shared" si="3"/>
        <v>7608.680909</v>
      </c>
      <c r="K162" s="54"/>
      <c r="L162" s="58">
        <v>0.07</v>
      </c>
      <c r="M162" s="32"/>
      <c r="N162" s="53">
        <v>2.0</v>
      </c>
      <c r="O162" s="54"/>
      <c r="P162" s="53">
        <v>2.0</v>
      </c>
      <c r="Q162" s="54"/>
      <c r="R162" s="53">
        <v>1.0</v>
      </c>
      <c r="S162" s="54"/>
      <c r="T162" s="57">
        <v>1.0</v>
      </c>
      <c r="U162" s="54"/>
      <c r="V162" s="54"/>
      <c r="W162" s="54"/>
      <c r="X162" s="31">
        <f t="shared" si="4"/>
        <v>18599</v>
      </c>
      <c r="Y162" s="60" t="s">
        <v>190</v>
      </c>
      <c r="Z162" s="32">
        <f t="shared" si="5"/>
        <v>16027</v>
      </c>
      <c r="AA162" s="38">
        <v>0.8617</v>
      </c>
      <c r="AB162" s="32">
        <f t="shared" si="6"/>
        <v>13326</v>
      </c>
      <c r="AC162" s="75">
        <v>0.7165</v>
      </c>
      <c r="AD162" s="32">
        <f t="shared" si="7"/>
        <v>13326</v>
      </c>
      <c r="AE162" s="54"/>
      <c r="AF162" s="32">
        <f t="shared" si="8"/>
        <v>7841</v>
      </c>
      <c r="AG162" s="38">
        <v>0.4216</v>
      </c>
      <c r="AH162" s="39">
        <f t="shared" si="9"/>
        <v>38.47280182</v>
      </c>
      <c r="AI162" s="54"/>
      <c r="AJ162" s="40">
        <f>(271387*SUM($H$3:$H$200)*Sheet7!D162)/(100*H162*10)</f>
        <v>19727.79496</v>
      </c>
      <c r="AK162" s="54"/>
      <c r="AL162" s="41">
        <f>ROUND(IF( V162 = "Rural",  Sheet7!E162/100,(Sheet7!E162 + 10)/100 )*H162, 0)</f>
        <v>36147</v>
      </c>
      <c r="AM162" s="54"/>
      <c r="AN162" s="31">
        <v>0.16</v>
      </c>
      <c r="AO162" s="54"/>
      <c r="AP162" s="53">
        <v>0.933</v>
      </c>
      <c r="AQ162" s="42"/>
      <c r="AR162" s="43">
        <v>0.0395</v>
      </c>
      <c r="AS162" s="31"/>
      <c r="AT162" s="44">
        <f t="shared" si="10"/>
        <v>0.7105575326</v>
      </c>
      <c r="AU162" s="45" t="s">
        <v>90</v>
      </c>
      <c r="AV162" s="64">
        <v>1.130976</v>
      </c>
      <c r="AW162" s="59" t="s">
        <v>91</v>
      </c>
      <c r="AX162" s="54">
        <v>322.0</v>
      </c>
      <c r="AY162" s="54"/>
      <c r="AZ162" s="66">
        <v>37.0</v>
      </c>
      <c r="BA162" s="54"/>
      <c r="BB162" s="67">
        <v>10.0</v>
      </c>
      <c r="BC162" s="54"/>
      <c r="BD162" s="31">
        <v>0.19</v>
      </c>
      <c r="BE162" s="54"/>
      <c r="BF162" s="31">
        <v>0.3</v>
      </c>
      <c r="BG162" s="54"/>
      <c r="BH162" s="31">
        <v>0.11</v>
      </c>
      <c r="BI162" s="54"/>
      <c r="BJ162" s="59">
        <v>0.804</v>
      </c>
      <c r="BK162" s="31"/>
      <c r="BL162" s="31">
        <v>0.25</v>
      </c>
      <c r="BM162" s="54"/>
      <c r="BN162" s="54">
        <v>0.008410372746381279</v>
      </c>
      <c r="BO162" s="54">
        <v>0.1284676579283884</v>
      </c>
      <c r="BP162" s="54">
        <v>1.161679872854595E-4</v>
      </c>
      <c r="BQ162" s="54">
        <v>0.011162353668835428</v>
      </c>
      <c r="BR162" s="54">
        <v>0.04908373865227725</v>
      </c>
      <c r="BS162" s="54">
        <v>0.12545068606009038</v>
      </c>
      <c r="BT162" s="54">
        <v>0.048850178609859345</v>
      </c>
      <c r="BU162" s="54">
        <v>0.29507833609264333</v>
      </c>
      <c r="BV162" s="54">
        <v>0.007452954259735959</v>
      </c>
    </row>
    <row r="163">
      <c r="A163" s="50"/>
      <c r="B163" s="50"/>
      <c r="C163" s="51" t="s">
        <v>85</v>
      </c>
      <c r="D163" s="29" t="s">
        <v>493</v>
      </c>
      <c r="E163" s="52" t="s">
        <v>287</v>
      </c>
      <c r="F163" s="53">
        <v>1.3</v>
      </c>
      <c r="G163" s="54"/>
      <c r="H163" s="56">
        <v>68803.0</v>
      </c>
      <c r="I163" s="54"/>
      <c r="J163" s="57">
        <f t="shared" si="3"/>
        <v>52925.38462</v>
      </c>
      <c r="K163" s="54"/>
      <c r="L163" s="58">
        <v>0.04</v>
      </c>
      <c r="M163" s="32"/>
      <c r="N163" s="53">
        <v>0.0</v>
      </c>
      <c r="O163" s="54"/>
      <c r="P163" s="53">
        <v>0.0</v>
      </c>
      <c r="Q163" s="54"/>
      <c r="R163" s="53">
        <v>1.0</v>
      </c>
      <c r="S163" s="54"/>
      <c r="T163" s="57">
        <v>6.0</v>
      </c>
      <c r="U163" s="54"/>
      <c r="V163" s="54"/>
      <c r="W163" s="54"/>
      <c r="X163" s="31">
        <f t="shared" si="4"/>
        <v>15290</v>
      </c>
      <c r="Y163" s="60" t="s">
        <v>332</v>
      </c>
      <c r="Z163" s="32">
        <f t="shared" si="5"/>
        <v>12925</v>
      </c>
      <c r="AA163" s="38">
        <v>0.8453</v>
      </c>
      <c r="AB163" s="32">
        <f t="shared" si="6"/>
        <v>9515</v>
      </c>
      <c r="AC163" s="38">
        <v>0.6223</v>
      </c>
      <c r="AD163" s="32">
        <f t="shared" si="7"/>
        <v>9515</v>
      </c>
      <c r="AE163" s="54"/>
      <c r="AF163" s="32">
        <f t="shared" si="8"/>
        <v>4833</v>
      </c>
      <c r="AG163" s="38">
        <v>0.3161</v>
      </c>
      <c r="AH163" s="39">
        <f t="shared" si="9"/>
        <v>5.523014985</v>
      </c>
      <c r="AI163" s="54"/>
      <c r="AJ163" s="40">
        <f>(271387*SUM($H$3:$H$200)*Sheet7!D163)/(100*H163*10)</f>
        <v>14138.60845</v>
      </c>
      <c r="AK163" s="54"/>
      <c r="AL163" s="41">
        <f>ROUND(IF( V163 = "Rural",  Sheet7!E163/100,(Sheet7!E163 + 10)/100 )*H163, 0)</f>
        <v>29730</v>
      </c>
      <c r="AM163" s="54"/>
      <c r="AN163" s="31">
        <v>0.16</v>
      </c>
      <c r="AO163" s="54"/>
      <c r="AP163" s="53">
        <v>0.859</v>
      </c>
      <c r="AQ163" s="42"/>
      <c r="AR163" s="43">
        <v>0.0395</v>
      </c>
      <c r="AS163" s="31"/>
      <c r="AT163" s="44">
        <f t="shared" si="10"/>
        <v>0.7105575326</v>
      </c>
      <c r="AU163" s="45" t="s">
        <v>90</v>
      </c>
      <c r="AV163" s="64">
        <v>1.130976</v>
      </c>
      <c r="AW163" s="59" t="s">
        <v>91</v>
      </c>
      <c r="AX163" s="54">
        <v>38.0</v>
      </c>
      <c r="AY163" s="54"/>
      <c r="AZ163" s="66">
        <v>30.0</v>
      </c>
      <c r="BA163" s="54"/>
      <c r="BB163" s="67">
        <v>9.0</v>
      </c>
      <c r="BC163" s="54"/>
      <c r="BD163" s="31">
        <v>0.19</v>
      </c>
      <c r="BE163" s="54"/>
      <c r="BF163" s="31">
        <v>0.3</v>
      </c>
      <c r="BG163" s="54"/>
      <c r="BH163" s="31">
        <v>0.11</v>
      </c>
      <c r="BI163" s="54"/>
      <c r="BJ163" s="59">
        <v>0.804</v>
      </c>
      <c r="BK163" s="31"/>
      <c r="BL163" s="31">
        <v>0.25</v>
      </c>
      <c r="BM163" s="54"/>
      <c r="BN163" s="54">
        <v>0.006913859708202569</v>
      </c>
      <c r="BO163" s="54">
        <v>0.10560856108790219</v>
      </c>
      <c r="BP163" s="54">
        <v>9.549745188422302E-5</v>
      </c>
      <c r="BQ163" s="54">
        <v>0.009176162532495882</v>
      </c>
      <c r="BR163" s="54">
        <v>0.040349945624222186</v>
      </c>
      <c r="BS163" s="54">
        <v>0.10312841890276761</v>
      </c>
      <c r="BT163" s="54">
        <v>0.040157944459064066</v>
      </c>
      <c r="BU163" s="54">
        <v>0.2425731034991507</v>
      </c>
      <c r="BV163" s="54">
        <v>0.006126801001256018</v>
      </c>
    </row>
    <row r="164">
      <c r="A164" s="50"/>
      <c r="B164" s="50"/>
      <c r="C164" s="51" t="s">
        <v>85</v>
      </c>
      <c r="D164" s="29" t="s">
        <v>493</v>
      </c>
      <c r="E164" s="52" t="s">
        <v>288</v>
      </c>
      <c r="F164" s="53">
        <v>1.8</v>
      </c>
      <c r="G164" s="54"/>
      <c r="H164" s="56">
        <v>63539.85</v>
      </c>
      <c r="I164" s="54"/>
      <c r="J164" s="57">
        <f t="shared" si="3"/>
        <v>35299.91667</v>
      </c>
      <c r="K164" s="54"/>
      <c r="L164" s="58">
        <v>0.02</v>
      </c>
      <c r="M164" s="32"/>
      <c r="N164" s="53">
        <v>0.0</v>
      </c>
      <c r="O164" s="54"/>
      <c r="P164" s="53">
        <v>1.0</v>
      </c>
      <c r="Q164" s="54"/>
      <c r="R164" s="53">
        <v>1.0</v>
      </c>
      <c r="S164" s="54"/>
      <c r="T164" s="57">
        <v>4.0</v>
      </c>
      <c r="U164" s="54"/>
      <c r="V164" s="54"/>
      <c r="W164" s="54"/>
      <c r="X164" s="31">
        <f t="shared" si="4"/>
        <v>14120</v>
      </c>
      <c r="Y164" s="60" t="s">
        <v>332</v>
      </c>
      <c r="Z164" s="32">
        <f t="shared" si="5"/>
        <v>11936</v>
      </c>
      <c r="AA164" s="38">
        <v>0.8453</v>
      </c>
      <c r="AB164" s="32">
        <f t="shared" si="6"/>
        <v>8787</v>
      </c>
      <c r="AC164" s="38">
        <v>0.6223</v>
      </c>
      <c r="AD164" s="32">
        <f t="shared" si="7"/>
        <v>8787</v>
      </c>
      <c r="AE164" s="54"/>
      <c r="AF164" s="32">
        <f t="shared" si="8"/>
        <v>4463</v>
      </c>
      <c r="AG164" s="38">
        <v>0.3161</v>
      </c>
      <c r="AH164" s="39">
        <f t="shared" si="9"/>
        <v>8.183840535</v>
      </c>
      <c r="AI164" s="54"/>
      <c r="AJ164" s="40">
        <f>(271387*SUM($H$3:$H$200)*Sheet7!D164)/(100*H164*10)</f>
        <v>15309.74148</v>
      </c>
      <c r="AK164" s="54"/>
      <c r="AL164" s="41">
        <f>ROUND(IF( V164 = "Rural",  Sheet7!E164/100,(Sheet7!E164 + 10)/100 )*H164, 0)</f>
        <v>27442</v>
      </c>
      <c r="AM164" s="54"/>
      <c r="AN164" s="31">
        <v>0.16</v>
      </c>
      <c r="AO164" s="54"/>
      <c r="AP164" s="53">
        <v>0.978</v>
      </c>
      <c r="AQ164" s="42"/>
      <c r="AR164" s="43">
        <v>0.0395</v>
      </c>
      <c r="AS164" s="31"/>
      <c r="AT164" s="44">
        <f t="shared" si="10"/>
        <v>0.7105575326</v>
      </c>
      <c r="AU164" s="45" t="s">
        <v>90</v>
      </c>
      <c r="AV164" s="64">
        <v>1.130976</v>
      </c>
      <c r="AW164" s="59" t="s">
        <v>91</v>
      </c>
      <c r="AX164" s="54">
        <v>52.0</v>
      </c>
      <c r="AY164" s="54"/>
      <c r="AZ164" s="66">
        <v>28.0</v>
      </c>
      <c r="BA164" s="54"/>
      <c r="BB164" s="67">
        <v>8.0</v>
      </c>
      <c r="BC164" s="54"/>
      <c r="BD164" s="31">
        <v>0.19</v>
      </c>
      <c r="BE164" s="54"/>
      <c r="BF164" s="31">
        <v>0.3</v>
      </c>
      <c r="BG164" s="54"/>
      <c r="BH164" s="31">
        <v>0.11</v>
      </c>
      <c r="BI164" s="54"/>
      <c r="BJ164" s="59">
        <v>0.858</v>
      </c>
      <c r="BK164" s="31"/>
      <c r="BL164" s="31">
        <v>0.25</v>
      </c>
      <c r="BM164" s="54"/>
      <c r="BN164" s="54">
        <v>0.006384977526855444</v>
      </c>
      <c r="BO164" s="54">
        <v>0.09752993518075</v>
      </c>
      <c r="BP164" s="54">
        <v>8.819228475656217E-5</v>
      </c>
      <c r="BQ164" s="54">
        <v>0.008474223375294807</v>
      </c>
      <c r="BR164" s="54">
        <v>0.037263338698475854</v>
      </c>
      <c r="BS164" s="54">
        <v>0.09523951379763991</v>
      </c>
      <c r="BT164" s="54">
        <v>0.037086024842481614</v>
      </c>
      <c r="BU164" s="54">
        <v>0.22401724649173022</v>
      </c>
      <c r="BV164" s="54">
        <v>0.005658125613703723</v>
      </c>
    </row>
    <row r="165">
      <c r="A165" s="50"/>
      <c r="B165" s="50"/>
      <c r="C165" s="51" t="s">
        <v>85</v>
      </c>
      <c r="D165" s="29" t="s">
        <v>493</v>
      </c>
      <c r="E165" s="52" t="s">
        <v>289</v>
      </c>
      <c r="F165" s="53">
        <v>1.1</v>
      </c>
      <c r="G165" s="54"/>
      <c r="H165" s="56">
        <v>66991.0</v>
      </c>
      <c r="I165" s="54"/>
      <c r="J165" s="57">
        <f t="shared" si="3"/>
        <v>60900.90909</v>
      </c>
      <c r="K165" s="54"/>
      <c r="L165" s="58">
        <v>0.02</v>
      </c>
      <c r="M165" s="32"/>
      <c r="N165" s="53">
        <v>1.0</v>
      </c>
      <c r="O165" s="54"/>
      <c r="P165" s="53">
        <v>0.0</v>
      </c>
      <c r="Q165" s="54"/>
      <c r="R165" s="53">
        <v>1.0</v>
      </c>
      <c r="S165" s="54"/>
      <c r="T165" s="57">
        <v>7.0</v>
      </c>
      <c r="U165" s="54"/>
      <c r="V165" s="54"/>
      <c r="W165" s="54"/>
      <c r="X165" s="31">
        <f t="shared" si="4"/>
        <v>14887</v>
      </c>
      <c r="Y165" s="60" t="s">
        <v>332</v>
      </c>
      <c r="Z165" s="32">
        <f t="shared" si="5"/>
        <v>12584</v>
      </c>
      <c r="AA165" s="38">
        <v>0.8453</v>
      </c>
      <c r="AB165" s="32">
        <f t="shared" si="6"/>
        <v>9264</v>
      </c>
      <c r="AC165" s="38">
        <v>0.6223</v>
      </c>
      <c r="AD165" s="32">
        <f t="shared" si="7"/>
        <v>9264</v>
      </c>
      <c r="AE165" s="54"/>
      <c r="AF165" s="32">
        <f t="shared" si="8"/>
        <v>4706</v>
      </c>
      <c r="AG165" s="38">
        <v>0.3161</v>
      </c>
      <c r="AH165" s="39">
        <f t="shared" si="9"/>
        <v>4.776761057</v>
      </c>
      <c r="AI165" s="54"/>
      <c r="AJ165" s="40">
        <f>(271387*SUM($H$3:$H$200)*Sheet7!D165)/(100*H165*10)</f>
        <v>14521.03532</v>
      </c>
      <c r="AK165" s="54"/>
      <c r="AL165" s="41">
        <f>ROUND(IF( V165 = "Rural",  Sheet7!E165/100,(Sheet7!E165 + 10)/100 )*H165, 0)</f>
        <v>28947</v>
      </c>
      <c r="AM165" s="54"/>
      <c r="AN165" s="31">
        <v>0.16</v>
      </c>
      <c r="AO165" s="54"/>
      <c r="AP165" s="53">
        <v>0.953</v>
      </c>
      <c r="AQ165" s="42"/>
      <c r="AR165" s="43">
        <v>0.0395</v>
      </c>
      <c r="AS165" s="31"/>
      <c r="AT165" s="44">
        <f t="shared" si="10"/>
        <v>0.7105575326</v>
      </c>
      <c r="AU165" s="45" t="s">
        <v>90</v>
      </c>
      <c r="AV165" s="64">
        <v>1.130976</v>
      </c>
      <c r="AW165" s="59" t="s">
        <v>91</v>
      </c>
      <c r="AX165" s="54">
        <v>32.0</v>
      </c>
      <c r="AY165" s="54"/>
      <c r="AZ165" s="66">
        <v>30.0</v>
      </c>
      <c r="BA165" s="54"/>
      <c r="BB165" s="67">
        <v>8.0</v>
      </c>
      <c r="BC165" s="54"/>
      <c r="BD165" s="31">
        <v>0.19</v>
      </c>
      <c r="BE165" s="54"/>
      <c r="BF165" s="31">
        <v>0.3</v>
      </c>
      <c r="BG165" s="54"/>
      <c r="BH165" s="31">
        <v>0.11</v>
      </c>
      <c r="BI165" s="54"/>
      <c r="BJ165" s="59">
        <v>0.846</v>
      </c>
      <c r="BK165" s="31"/>
      <c r="BL165" s="31">
        <v>0.25</v>
      </c>
      <c r="BM165" s="54"/>
      <c r="BN165" s="54">
        <v>0.0067317758776826355</v>
      </c>
      <c r="BO165" s="54">
        <v>0.1028272475886176</v>
      </c>
      <c r="BP165" s="54">
        <v>9.298242517297187E-5</v>
      </c>
      <c r="BQ165" s="54">
        <v>0.008934498556958733</v>
      </c>
      <c r="BR165" s="54">
        <v>0.039287286997838296</v>
      </c>
      <c r="BS165" s="54">
        <v>0.10041242257917975</v>
      </c>
      <c r="BT165" s="54">
        <v>0.039100342387063954</v>
      </c>
      <c r="BU165" s="54">
        <v>0.23618468346600593</v>
      </c>
      <c r="BV165" s="54">
        <v>0.005965445196795808</v>
      </c>
    </row>
    <row r="166">
      <c r="A166" s="50"/>
      <c r="B166" s="50"/>
      <c r="C166" s="51" t="s">
        <v>85</v>
      </c>
      <c r="D166" s="29" t="s">
        <v>493</v>
      </c>
      <c r="E166" s="52" t="s">
        <v>290</v>
      </c>
      <c r="F166" s="53">
        <v>1.2</v>
      </c>
      <c r="G166" s="54"/>
      <c r="H166" s="56">
        <v>63963.49</v>
      </c>
      <c r="I166" s="54"/>
      <c r="J166" s="57">
        <f t="shared" si="3"/>
        <v>53302.90833</v>
      </c>
      <c r="K166" s="54"/>
      <c r="L166" s="58">
        <v>0.05</v>
      </c>
      <c r="M166" s="32"/>
      <c r="N166" s="53">
        <v>0.0</v>
      </c>
      <c r="O166" s="54"/>
      <c r="P166" s="53">
        <v>0.0</v>
      </c>
      <c r="Q166" s="54"/>
      <c r="R166" s="53">
        <v>1.0</v>
      </c>
      <c r="S166" s="54"/>
      <c r="T166" s="57">
        <v>6.0</v>
      </c>
      <c r="U166" s="54"/>
      <c r="V166" s="54"/>
      <c r="W166" s="54"/>
      <c r="X166" s="31">
        <f t="shared" si="4"/>
        <v>14214</v>
      </c>
      <c r="Y166" s="60" t="s">
        <v>332</v>
      </c>
      <c r="Z166" s="32">
        <f t="shared" si="5"/>
        <v>12015</v>
      </c>
      <c r="AA166" s="38">
        <v>0.8453</v>
      </c>
      <c r="AB166" s="32">
        <f t="shared" si="6"/>
        <v>8845</v>
      </c>
      <c r="AC166" s="38">
        <v>0.6223</v>
      </c>
      <c r="AD166" s="32">
        <f t="shared" si="7"/>
        <v>8845</v>
      </c>
      <c r="AE166" s="54"/>
      <c r="AF166" s="32">
        <f t="shared" si="8"/>
        <v>4493</v>
      </c>
      <c r="AG166" s="38">
        <v>0.3161</v>
      </c>
      <c r="AH166" s="39">
        <f t="shared" si="9"/>
        <v>5.471871532</v>
      </c>
      <c r="AI166" s="54"/>
      <c r="AJ166" s="40">
        <f>(271387*SUM($H$3:$H$200)*Sheet7!D166)/(100*H166*10)</f>
        <v>15208.34272</v>
      </c>
      <c r="AK166" s="54"/>
      <c r="AL166" s="41">
        <f>ROUND(IF( V166 = "Rural",  Sheet7!E166/100,(Sheet7!E166 + 10)/100 )*H166, 0)</f>
        <v>27625</v>
      </c>
      <c r="AM166" s="54"/>
      <c r="AN166" s="31">
        <v>0.16</v>
      </c>
      <c r="AO166" s="54"/>
      <c r="AP166" s="53">
        <v>0.929</v>
      </c>
      <c r="AQ166" s="42"/>
      <c r="AR166" s="43">
        <v>0.0395</v>
      </c>
      <c r="AS166" s="31"/>
      <c r="AT166" s="44">
        <f t="shared" si="10"/>
        <v>0.7105575326</v>
      </c>
      <c r="AU166" s="45" t="s">
        <v>90</v>
      </c>
      <c r="AV166" s="64">
        <v>1.130976</v>
      </c>
      <c r="AW166" s="59" t="s">
        <v>91</v>
      </c>
      <c r="AX166" s="54">
        <v>35.0</v>
      </c>
      <c r="AY166" s="54"/>
      <c r="AZ166" s="66">
        <v>28.0</v>
      </c>
      <c r="BA166" s="54"/>
      <c r="BB166" s="67">
        <v>8.0</v>
      </c>
      <c r="BC166" s="54"/>
      <c r="BD166" s="31">
        <v>0.19</v>
      </c>
      <c r="BE166" s="54"/>
      <c r="BF166" s="31">
        <v>0.3</v>
      </c>
      <c r="BG166" s="54"/>
      <c r="BH166" s="31">
        <v>0.11</v>
      </c>
      <c r="BI166" s="54"/>
      <c r="BJ166" s="59">
        <v>0.823</v>
      </c>
      <c r="BK166" s="31"/>
      <c r="BL166" s="31">
        <v>0.25</v>
      </c>
      <c r="BM166" s="54"/>
      <c r="BN166" s="54">
        <v>0.006427548163699518</v>
      </c>
      <c r="BO166" s="54">
        <v>0.09818019768121189</v>
      </c>
      <c r="BP166" s="54">
        <v>8.87802902289432E-5</v>
      </c>
      <c r="BQ166" s="54">
        <v>0.008530723665911007</v>
      </c>
      <c r="BR166" s="54">
        <v>0.0375117850011697</v>
      </c>
      <c r="BS166" s="54">
        <v>0.09587450534428711</v>
      </c>
      <c r="BT166" s="54">
        <v>0.03733328893838786</v>
      </c>
      <c r="BU166" s="54">
        <v>0.22551083935201796</v>
      </c>
      <c r="BV166" s="54">
        <v>0.00569585010211516</v>
      </c>
    </row>
    <row r="167">
      <c r="A167" s="50"/>
      <c r="B167" s="50"/>
      <c r="C167" s="51" t="s">
        <v>85</v>
      </c>
      <c r="D167" s="29" t="s">
        <v>493</v>
      </c>
      <c r="E167" s="52" t="s">
        <v>291</v>
      </c>
      <c r="F167" s="53">
        <v>1.6</v>
      </c>
      <c r="G167" s="54"/>
      <c r="H167" s="56">
        <v>38217.0</v>
      </c>
      <c r="I167" s="54"/>
      <c r="J167" s="57">
        <f t="shared" si="3"/>
        <v>23885.625</v>
      </c>
      <c r="K167" s="54"/>
      <c r="L167" s="58">
        <v>0.03</v>
      </c>
      <c r="M167" s="32"/>
      <c r="N167" s="53">
        <v>0.0</v>
      </c>
      <c r="O167" s="54"/>
      <c r="P167" s="53">
        <v>2.0</v>
      </c>
      <c r="Q167" s="54"/>
      <c r="R167" s="53">
        <v>1.0</v>
      </c>
      <c r="S167" s="54"/>
      <c r="T167" s="57">
        <v>3.0</v>
      </c>
      <c r="U167" s="54"/>
      <c r="V167" s="54"/>
      <c r="W167" s="54"/>
      <c r="X167" s="31">
        <f t="shared" si="4"/>
        <v>8493</v>
      </c>
      <c r="Y167" s="60" t="s">
        <v>332</v>
      </c>
      <c r="Z167" s="32">
        <f t="shared" si="5"/>
        <v>7179</v>
      </c>
      <c r="AA167" s="38">
        <v>0.8453</v>
      </c>
      <c r="AB167" s="32">
        <f t="shared" si="6"/>
        <v>5285</v>
      </c>
      <c r="AC167" s="38">
        <v>0.6223</v>
      </c>
      <c r="AD167" s="32">
        <f t="shared" si="7"/>
        <v>5285</v>
      </c>
      <c r="AE167" s="54"/>
      <c r="AF167" s="32">
        <f t="shared" si="8"/>
        <v>2685</v>
      </c>
      <c r="AG167" s="38">
        <v>0.3161</v>
      </c>
      <c r="AH167" s="39">
        <f t="shared" si="9"/>
        <v>12.03652825</v>
      </c>
      <c r="AI167" s="54"/>
      <c r="AJ167" s="40">
        <f>(271387*SUM($H$3:$H$200)*Sheet7!D167)/(100*H167*10)</f>
        <v>25454.08267</v>
      </c>
      <c r="AK167" s="54"/>
      <c r="AL167" s="41">
        <f>ROUND(IF( V167 = "Rural",  Sheet7!E167/100,(Sheet7!E167 + 10)/100 )*H167, 0)</f>
        <v>16514</v>
      </c>
      <c r="AM167" s="54"/>
      <c r="AN167" s="31">
        <v>0.16</v>
      </c>
      <c r="AO167" s="54"/>
      <c r="AP167" s="53">
        <v>1.002</v>
      </c>
      <c r="AQ167" s="42"/>
      <c r="AR167" s="43">
        <v>0.0395</v>
      </c>
      <c r="AS167" s="31"/>
      <c r="AT167" s="44">
        <f t="shared" si="10"/>
        <v>0.7105575326</v>
      </c>
      <c r="AU167" s="45" t="s">
        <v>90</v>
      </c>
      <c r="AV167" s="64">
        <v>1.130976</v>
      </c>
      <c r="AW167" s="59" t="s">
        <v>91</v>
      </c>
      <c r="AX167" s="54">
        <v>46.0</v>
      </c>
      <c r="AY167" s="54"/>
      <c r="AZ167" s="66">
        <v>17.0</v>
      </c>
      <c r="BA167" s="54"/>
      <c r="BB167" s="67">
        <v>5.0</v>
      </c>
      <c r="BC167" s="54"/>
      <c r="BD167" s="31">
        <v>0.19</v>
      </c>
      <c r="BE167" s="54"/>
      <c r="BF167" s="31">
        <v>0.3</v>
      </c>
      <c r="BG167" s="54"/>
      <c r="BH167" s="31">
        <v>0.11</v>
      </c>
      <c r="BI167" s="54"/>
      <c r="BJ167" s="59">
        <v>0.867</v>
      </c>
      <c r="BK167" s="31"/>
      <c r="BL167" s="31">
        <v>0.25</v>
      </c>
      <c r="BM167" s="54"/>
      <c r="BN167" s="54">
        <v>0.0038403409221745804</v>
      </c>
      <c r="BO167" s="54">
        <v>0.058660848787063916</v>
      </c>
      <c r="BP167" s="54">
        <v>5.304457826925208E-5</v>
      </c>
      <c r="BQ167" s="54">
        <v>0.005096949311867145</v>
      </c>
      <c r="BR167" s="54">
        <v>0.022412596426331692</v>
      </c>
      <c r="BS167" s="54">
        <v>0.05728324034136695</v>
      </c>
      <c r="BT167" s="54">
        <v>0.02230594833643957</v>
      </c>
      <c r="BU167" s="54">
        <v>0.13473854768581375</v>
      </c>
      <c r="BV167" s="54">
        <v>0.003403164889103691</v>
      </c>
    </row>
    <row r="168">
      <c r="A168" s="50"/>
      <c r="B168" s="50"/>
      <c r="C168" s="51" t="s">
        <v>85</v>
      </c>
      <c r="D168" s="29" t="s">
        <v>493</v>
      </c>
      <c r="E168" s="52" t="s">
        <v>292</v>
      </c>
      <c r="F168" s="53">
        <v>1.1</v>
      </c>
      <c r="G168" s="54"/>
      <c r="H168" s="56">
        <v>39775.84</v>
      </c>
      <c r="I168" s="54"/>
      <c r="J168" s="57">
        <f t="shared" si="3"/>
        <v>36159.85455</v>
      </c>
      <c r="K168" s="54"/>
      <c r="L168" s="58">
        <v>0.08</v>
      </c>
      <c r="M168" s="32"/>
      <c r="N168" s="53">
        <v>0.0</v>
      </c>
      <c r="O168" s="54"/>
      <c r="P168" s="53">
        <v>2.0</v>
      </c>
      <c r="Q168" s="54"/>
      <c r="R168" s="53">
        <v>1.0</v>
      </c>
      <c r="S168" s="54"/>
      <c r="T168" s="57">
        <v>4.0</v>
      </c>
      <c r="U168" s="54"/>
      <c r="V168" s="54"/>
      <c r="W168" s="54"/>
      <c r="X168" s="31">
        <f t="shared" si="4"/>
        <v>8839</v>
      </c>
      <c r="Y168" s="60" t="s">
        <v>332</v>
      </c>
      <c r="Z168" s="32">
        <f t="shared" si="5"/>
        <v>7472</v>
      </c>
      <c r="AA168" s="38">
        <v>0.8453</v>
      </c>
      <c r="AB168" s="32">
        <f t="shared" si="6"/>
        <v>5501</v>
      </c>
      <c r="AC168" s="38">
        <v>0.6223</v>
      </c>
      <c r="AD168" s="32">
        <f t="shared" si="7"/>
        <v>5501</v>
      </c>
      <c r="AE168" s="54"/>
      <c r="AF168" s="32">
        <f t="shared" si="8"/>
        <v>2794</v>
      </c>
      <c r="AG168" s="38">
        <v>0.3161</v>
      </c>
      <c r="AH168" s="39">
        <f t="shared" si="9"/>
        <v>8.045084654</v>
      </c>
      <c r="AI168" s="54"/>
      <c r="AJ168" s="40">
        <f>(271387*SUM($H$3:$H$200)*Sheet7!D168)/(100*H168*10)</f>
        <v>24456.52128</v>
      </c>
      <c r="AK168" s="54"/>
      <c r="AL168" s="41">
        <f>ROUND(IF( V168 = "Rural",  Sheet7!E168/100,(Sheet7!E168 + 10)/100 )*H168, 0)</f>
        <v>17179</v>
      </c>
      <c r="AM168" s="54"/>
      <c r="AN168" s="31">
        <v>0.16</v>
      </c>
      <c r="AO168" s="54"/>
      <c r="AP168" s="53">
        <v>0.985</v>
      </c>
      <c r="AQ168" s="42"/>
      <c r="AR168" s="43">
        <v>0.0395</v>
      </c>
      <c r="AS168" s="31"/>
      <c r="AT168" s="44">
        <f t="shared" si="10"/>
        <v>0.7105575326</v>
      </c>
      <c r="AU168" s="45" t="s">
        <v>90</v>
      </c>
      <c r="AV168" s="64">
        <v>1.130976</v>
      </c>
      <c r="AW168" s="59" t="s">
        <v>91</v>
      </c>
      <c r="AX168" s="54">
        <v>32.0</v>
      </c>
      <c r="AY168" s="54"/>
      <c r="AZ168" s="66">
        <v>18.0</v>
      </c>
      <c r="BA168" s="54"/>
      <c r="BB168" s="67">
        <v>5.0</v>
      </c>
      <c r="BC168" s="54"/>
      <c r="BD168" s="31">
        <v>0.19</v>
      </c>
      <c r="BE168" s="54"/>
      <c r="BF168" s="31">
        <v>0.3</v>
      </c>
      <c r="BG168" s="54"/>
      <c r="BH168" s="31">
        <v>0.11</v>
      </c>
      <c r="BI168" s="54"/>
      <c r="BJ168" s="59">
        <v>0.7490000000000001</v>
      </c>
      <c r="BK168" s="31"/>
      <c r="BL168" s="31">
        <v>0.25</v>
      </c>
      <c r="BM168" s="54"/>
      <c r="BN168" s="54">
        <v>0.003996985270059621</v>
      </c>
      <c r="BO168" s="54">
        <v>0.061053576565885545</v>
      </c>
      <c r="BP168" s="54">
        <v>5.520822299252289E-5</v>
      </c>
      <c r="BQ168" s="54">
        <v>0.005304849682521852</v>
      </c>
      <c r="BR168" s="54">
        <v>0.023326787802243527</v>
      </c>
      <c r="BS168" s="54">
        <v>0.05961977660464601</v>
      </c>
      <c r="BT168" s="54">
        <v>0.023215789624473047</v>
      </c>
      <c r="BU168" s="54">
        <v>0.14023442223574056</v>
      </c>
      <c r="BV168" s="54">
        <v>0.00354197718613722</v>
      </c>
    </row>
    <row r="169">
      <c r="A169" s="50"/>
      <c r="B169" s="50"/>
      <c r="C169" s="51" t="s">
        <v>85</v>
      </c>
      <c r="D169" s="29" t="s">
        <v>493</v>
      </c>
      <c r="E169" s="52" t="s">
        <v>293</v>
      </c>
      <c r="F169" s="53">
        <v>1.2</v>
      </c>
      <c r="G169" s="54"/>
      <c r="H169" s="56">
        <v>48151.0</v>
      </c>
      <c r="I169" s="54"/>
      <c r="J169" s="57">
        <f t="shared" si="3"/>
        <v>40125.83333</v>
      </c>
      <c r="K169" s="54"/>
      <c r="L169" s="58">
        <v>0.04</v>
      </c>
      <c r="M169" s="32"/>
      <c r="N169" s="53">
        <v>0.0</v>
      </c>
      <c r="O169" s="54"/>
      <c r="P169" s="53">
        <v>0.0</v>
      </c>
      <c r="Q169" s="54"/>
      <c r="R169" s="53">
        <v>1.0</v>
      </c>
      <c r="S169" s="54"/>
      <c r="T169" s="57">
        <v>5.0</v>
      </c>
      <c r="U169" s="54"/>
      <c r="V169" s="54"/>
      <c r="W169" s="54"/>
      <c r="X169" s="31">
        <f t="shared" si="4"/>
        <v>10700</v>
      </c>
      <c r="Y169" s="60" t="s">
        <v>332</v>
      </c>
      <c r="Z169" s="32">
        <f t="shared" si="5"/>
        <v>9045</v>
      </c>
      <c r="AA169" s="38">
        <v>0.8453</v>
      </c>
      <c r="AB169" s="32">
        <f t="shared" si="6"/>
        <v>6659</v>
      </c>
      <c r="AC169" s="38">
        <v>0.6223</v>
      </c>
      <c r="AD169" s="32">
        <f t="shared" si="7"/>
        <v>6659</v>
      </c>
      <c r="AE169" s="54"/>
      <c r="AF169" s="32">
        <f t="shared" si="8"/>
        <v>3382</v>
      </c>
      <c r="AG169" s="38">
        <v>0.3161</v>
      </c>
      <c r="AH169" s="39">
        <f t="shared" si="9"/>
        <v>7.268800233</v>
      </c>
      <c r="AI169" s="54"/>
      <c r="AJ169" s="40">
        <f>(271387*SUM($H$3:$H$200)*Sheet7!D169)/(100*H169*10)</f>
        <v>20202.66822</v>
      </c>
      <c r="AK169" s="54"/>
      <c r="AL169" s="41">
        <f>ROUND(IF( V169 = "Rural",  Sheet7!E169/100,(Sheet7!E169 + 10)/100 )*H169, 0)</f>
        <v>20807</v>
      </c>
      <c r="AM169" s="54"/>
      <c r="AN169" s="31">
        <v>0.16</v>
      </c>
      <c r="AO169" s="54"/>
      <c r="AP169" s="53">
        <v>0.981</v>
      </c>
      <c r="AQ169" s="42"/>
      <c r="AR169" s="43">
        <v>0.0395</v>
      </c>
      <c r="AS169" s="31"/>
      <c r="AT169" s="44">
        <f t="shared" si="10"/>
        <v>0.7105575326</v>
      </c>
      <c r="AU169" s="45" t="s">
        <v>90</v>
      </c>
      <c r="AV169" s="64">
        <v>1.130976</v>
      </c>
      <c r="AW169" s="59" t="s">
        <v>91</v>
      </c>
      <c r="AX169" s="54">
        <v>35.0</v>
      </c>
      <c r="AY169" s="54"/>
      <c r="AZ169" s="66">
        <v>21.0</v>
      </c>
      <c r="BA169" s="54"/>
      <c r="BB169" s="67">
        <v>6.0</v>
      </c>
      <c r="BC169" s="54"/>
      <c r="BD169" s="31">
        <v>0.19</v>
      </c>
      <c r="BE169" s="54"/>
      <c r="BF169" s="31">
        <v>0.3</v>
      </c>
      <c r="BG169" s="54"/>
      <c r="BH169" s="31">
        <v>0.11</v>
      </c>
      <c r="BI169" s="54"/>
      <c r="BJ169" s="59">
        <v>0.857</v>
      </c>
      <c r="BK169" s="31"/>
      <c r="BL169" s="31">
        <v>0.25</v>
      </c>
      <c r="BM169" s="54"/>
      <c r="BN169" s="54">
        <v>0.004838586381548217</v>
      </c>
      <c r="BO169" s="54">
        <v>0.07390895491393658</v>
      </c>
      <c r="BP169" s="54">
        <v>6.683280969837394E-5</v>
      </c>
      <c r="BQ169" s="54">
        <v>0.006421833380843993</v>
      </c>
      <c r="BR169" s="54">
        <v>0.028238452273184632</v>
      </c>
      <c r="BS169" s="54">
        <v>0.07217325550611402</v>
      </c>
      <c r="BT169" s="54">
        <v>0.028104082433155445</v>
      </c>
      <c r="BU169" s="54">
        <v>0.1697620380882753</v>
      </c>
      <c r="BV169" s="54">
        <v>0.004287772263004208</v>
      </c>
    </row>
    <row r="170">
      <c r="A170" s="50"/>
      <c r="B170" s="50"/>
      <c r="C170" s="51" t="s">
        <v>85</v>
      </c>
      <c r="D170" s="29" t="s">
        <v>493</v>
      </c>
      <c r="E170" s="52" t="s">
        <v>294</v>
      </c>
      <c r="F170" s="53">
        <v>1.7</v>
      </c>
      <c r="G170" s="54"/>
      <c r="H170" s="56">
        <v>41707.26</v>
      </c>
      <c r="I170" s="54"/>
      <c r="J170" s="57">
        <f t="shared" si="3"/>
        <v>24533.68235</v>
      </c>
      <c r="K170" s="54"/>
      <c r="L170" s="58">
        <v>0.06</v>
      </c>
      <c r="M170" s="32"/>
      <c r="N170" s="53">
        <v>0.0</v>
      </c>
      <c r="O170" s="54"/>
      <c r="P170" s="53">
        <v>3.0</v>
      </c>
      <c r="Q170" s="54"/>
      <c r="R170" s="53">
        <v>1.0</v>
      </c>
      <c r="S170" s="54"/>
      <c r="T170" s="57">
        <v>3.0</v>
      </c>
      <c r="U170" s="54"/>
      <c r="V170" s="54"/>
      <c r="W170" s="54"/>
      <c r="X170" s="31">
        <f t="shared" si="4"/>
        <v>9268</v>
      </c>
      <c r="Y170" s="60" t="s">
        <v>332</v>
      </c>
      <c r="Z170" s="32">
        <f t="shared" si="5"/>
        <v>7834</v>
      </c>
      <c r="AA170" s="38">
        <v>0.8453</v>
      </c>
      <c r="AB170" s="32">
        <f t="shared" si="6"/>
        <v>5767</v>
      </c>
      <c r="AC170" s="38">
        <v>0.6223</v>
      </c>
      <c r="AD170" s="32">
        <f t="shared" si="7"/>
        <v>5767</v>
      </c>
      <c r="AE170" s="54"/>
      <c r="AF170" s="32">
        <f t="shared" si="8"/>
        <v>2930</v>
      </c>
      <c r="AG170" s="38">
        <v>0.3161</v>
      </c>
      <c r="AH170" s="39">
        <f t="shared" si="9"/>
        <v>11.74855409</v>
      </c>
      <c r="AI170" s="54"/>
      <c r="AJ170" s="40">
        <f>(271387*SUM($H$3:$H$200)*Sheet7!D170)/(100*H170*10)</f>
        <v>23323.96512</v>
      </c>
      <c r="AK170" s="54"/>
      <c r="AL170" s="41">
        <f>ROUND(IF( V170 = "Rural",  Sheet7!E170/100,(Sheet7!E170 + 10)/100 )*H170, 0)</f>
        <v>18013</v>
      </c>
      <c r="AM170" s="54"/>
      <c r="AN170" s="31">
        <v>0.16</v>
      </c>
      <c r="AO170" s="54"/>
      <c r="AP170" s="53">
        <v>1.001</v>
      </c>
      <c r="AQ170" s="42"/>
      <c r="AR170" s="43">
        <v>0.0395</v>
      </c>
      <c r="AS170" s="31"/>
      <c r="AT170" s="44">
        <f t="shared" si="10"/>
        <v>0.7105575326</v>
      </c>
      <c r="AU170" s="45" t="s">
        <v>90</v>
      </c>
      <c r="AV170" s="64">
        <v>1.130976</v>
      </c>
      <c r="AW170" s="59" t="s">
        <v>91</v>
      </c>
      <c r="AX170" s="54">
        <v>49.0</v>
      </c>
      <c r="AY170" s="54"/>
      <c r="AZ170" s="66">
        <v>18.0</v>
      </c>
      <c r="BA170" s="54"/>
      <c r="BB170" s="67">
        <v>5.0</v>
      </c>
      <c r="BC170" s="54"/>
      <c r="BD170" s="31">
        <v>0.19</v>
      </c>
      <c r="BE170" s="54"/>
      <c r="BF170" s="31">
        <v>0.3</v>
      </c>
      <c r="BG170" s="54"/>
      <c r="BH170" s="31">
        <v>0.11</v>
      </c>
      <c r="BI170" s="54"/>
      <c r="BJ170" s="59">
        <v>0.8690000000000001</v>
      </c>
      <c r="BK170" s="31"/>
      <c r="BL170" s="31">
        <v>0.25</v>
      </c>
      <c r="BM170" s="54"/>
      <c r="BN170" s="54">
        <v>0.00419106934949826</v>
      </c>
      <c r="BO170" s="54">
        <v>0.06401819274623229</v>
      </c>
      <c r="BP170" s="54">
        <v>5.7889002733496786E-5</v>
      </c>
      <c r="BQ170" s="54">
        <v>0.005562440541038389</v>
      </c>
      <c r="BR170" s="54">
        <v>0.02445948102750312</v>
      </c>
      <c r="BS170" s="54">
        <v>0.06251477087578512</v>
      </c>
      <c r="BT170" s="54">
        <v>0.02434309304274152</v>
      </c>
      <c r="BU170" s="54">
        <v>0.14704387158475635</v>
      </c>
      <c r="BV170" s="54">
        <v>0.0037139671573571667</v>
      </c>
    </row>
    <row r="171">
      <c r="A171" s="50"/>
      <c r="B171" s="50"/>
      <c r="C171" s="51" t="s">
        <v>85</v>
      </c>
      <c r="D171" s="29" t="s">
        <v>493</v>
      </c>
      <c r="E171" s="52" t="s">
        <v>295</v>
      </c>
      <c r="F171" s="53">
        <v>0.9</v>
      </c>
      <c r="G171" s="54"/>
      <c r="H171" s="56">
        <v>47137.0</v>
      </c>
      <c r="I171" s="54"/>
      <c r="J171" s="57">
        <f t="shared" si="3"/>
        <v>52374.44444</v>
      </c>
      <c r="K171" s="54"/>
      <c r="L171" s="58">
        <v>0.15</v>
      </c>
      <c r="M171" s="32"/>
      <c r="N171" s="53">
        <v>1.0</v>
      </c>
      <c r="O171" s="54"/>
      <c r="P171" s="53">
        <v>2.0</v>
      </c>
      <c r="Q171" s="54"/>
      <c r="R171" s="53">
        <v>1.0</v>
      </c>
      <c r="S171" s="54"/>
      <c r="T171" s="57">
        <v>6.0</v>
      </c>
      <c r="U171" s="54"/>
      <c r="V171" s="54"/>
      <c r="W171" s="54"/>
      <c r="X171" s="31">
        <f t="shared" si="4"/>
        <v>10475</v>
      </c>
      <c r="Y171" s="60" t="s">
        <v>332</v>
      </c>
      <c r="Z171" s="32">
        <f t="shared" si="5"/>
        <v>8855</v>
      </c>
      <c r="AA171" s="38">
        <v>0.8453</v>
      </c>
      <c r="AB171" s="32">
        <f t="shared" si="6"/>
        <v>6519</v>
      </c>
      <c r="AC171" s="38">
        <v>0.6223</v>
      </c>
      <c r="AD171" s="32">
        <f t="shared" si="7"/>
        <v>6519</v>
      </c>
      <c r="AE171" s="54"/>
      <c r="AF171" s="32">
        <f t="shared" si="8"/>
        <v>3311</v>
      </c>
      <c r="AG171" s="38">
        <v>0.3161</v>
      </c>
      <c r="AH171" s="39">
        <f t="shared" si="9"/>
        <v>5.515836816</v>
      </c>
      <c r="AI171" s="54"/>
      <c r="AJ171" s="40">
        <f>(271387*SUM($H$3:$H$200)*Sheet7!D171)/(100*H171*10)</f>
        <v>20637.26324</v>
      </c>
      <c r="AK171" s="54"/>
      <c r="AL171" s="41">
        <f>ROUND(IF( V171 = "Rural",  Sheet7!E171/100,(Sheet7!E171 + 10)/100 )*H171, 0)</f>
        <v>20368</v>
      </c>
      <c r="AM171" s="54"/>
      <c r="AN171" s="31">
        <v>0.16</v>
      </c>
      <c r="AO171" s="54"/>
      <c r="AP171" s="53">
        <v>0.968</v>
      </c>
      <c r="AQ171" s="42"/>
      <c r="AR171" s="43">
        <v>0.0395</v>
      </c>
      <c r="AS171" s="31"/>
      <c r="AT171" s="44">
        <f t="shared" si="10"/>
        <v>0.7105575326</v>
      </c>
      <c r="AU171" s="45" t="s">
        <v>90</v>
      </c>
      <c r="AV171" s="64">
        <v>1.130976</v>
      </c>
      <c r="AW171" s="59" t="s">
        <v>91</v>
      </c>
      <c r="AX171" s="54">
        <v>26.0</v>
      </c>
      <c r="AY171" s="54"/>
      <c r="AZ171" s="66">
        <v>21.0</v>
      </c>
      <c r="BA171" s="54"/>
      <c r="BB171" s="67">
        <v>6.0</v>
      </c>
      <c r="BC171" s="54"/>
      <c r="BD171" s="31">
        <v>0.19</v>
      </c>
      <c r="BE171" s="54"/>
      <c r="BF171" s="31">
        <v>0.3</v>
      </c>
      <c r="BG171" s="54"/>
      <c r="BH171" s="31">
        <v>0.11</v>
      </c>
      <c r="BI171" s="54"/>
      <c r="BJ171" s="59">
        <v>0.789</v>
      </c>
      <c r="BK171" s="31"/>
      <c r="BL171" s="31">
        <v>0.25</v>
      </c>
      <c r="BM171" s="54"/>
      <c r="BN171" s="54">
        <v>0.004736691787647989</v>
      </c>
      <c r="BO171" s="54">
        <v>0.07235252451201904</v>
      </c>
      <c r="BP171" s="54">
        <v>6.542539408843539E-5</v>
      </c>
      <c r="BQ171" s="54">
        <v>0.0062865975799639325</v>
      </c>
      <c r="BR171" s="54">
        <v>0.027643785690870473</v>
      </c>
      <c r="BS171" s="54">
        <v>0.070653376768742</v>
      </c>
      <c r="BT171" s="54">
        <v>0.027512245512069284</v>
      </c>
      <c r="BU171" s="54">
        <v>0.16618706131476052</v>
      </c>
      <c r="BV171" s="54">
        <v>0.00419747712739568</v>
      </c>
    </row>
    <row r="172">
      <c r="A172" s="50"/>
      <c r="B172" s="50"/>
      <c r="C172" s="51" t="s">
        <v>85</v>
      </c>
      <c r="D172" s="29" t="s">
        <v>493</v>
      </c>
      <c r="E172" s="52" t="s">
        <v>296</v>
      </c>
      <c r="F172" s="53">
        <v>1.0</v>
      </c>
      <c r="G172" s="54"/>
      <c r="H172" s="56">
        <v>49906.62</v>
      </c>
      <c r="I172" s="54"/>
      <c r="J172" s="57">
        <f t="shared" si="3"/>
        <v>49906.62</v>
      </c>
      <c r="K172" s="54"/>
      <c r="L172" s="58">
        <v>0.18</v>
      </c>
      <c r="M172" s="32"/>
      <c r="N172" s="53">
        <v>0.0</v>
      </c>
      <c r="O172" s="54"/>
      <c r="P172" s="53">
        <v>3.0</v>
      </c>
      <c r="Q172" s="54"/>
      <c r="R172" s="53">
        <v>1.0</v>
      </c>
      <c r="S172" s="54"/>
      <c r="T172" s="57">
        <v>6.0</v>
      </c>
      <c r="U172" s="54"/>
      <c r="V172" s="54"/>
      <c r="W172" s="54"/>
      <c r="X172" s="31">
        <f t="shared" si="4"/>
        <v>11090</v>
      </c>
      <c r="Y172" s="60" t="s">
        <v>332</v>
      </c>
      <c r="Z172" s="32">
        <f t="shared" si="5"/>
        <v>9374</v>
      </c>
      <c r="AA172" s="38">
        <v>0.8453</v>
      </c>
      <c r="AB172" s="32">
        <f t="shared" si="6"/>
        <v>6901</v>
      </c>
      <c r="AC172" s="38">
        <v>0.6223</v>
      </c>
      <c r="AD172" s="32">
        <f t="shared" si="7"/>
        <v>6901</v>
      </c>
      <c r="AE172" s="54"/>
      <c r="AF172" s="32">
        <f t="shared" si="8"/>
        <v>3506</v>
      </c>
      <c r="AG172" s="38">
        <v>0.3161</v>
      </c>
      <c r="AH172" s="39">
        <f t="shared" si="9"/>
        <v>5.810852348</v>
      </c>
      <c r="AI172" s="54"/>
      <c r="AJ172" s="40">
        <f>(271387*SUM($H$3:$H$200)*Sheet7!D172)/(100*H172*10)</f>
        <v>19491.97676</v>
      </c>
      <c r="AK172" s="54"/>
      <c r="AL172" s="41">
        <f>ROUND(IF( V172 = "Rural",  Sheet7!E172/100,(Sheet7!E172 + 10)/100 )*H172, 0)</f>
        <v>21554</v>
      </c>
      <c r="AM172" s="54"/>
      <c r="AN172" s="31">
        <v>0.16</v>
      </c>
      <c r="AO172" s="54"/>
      <c r="AP172" s="53">
        <v>0.963</v>
      </c>
      <c r="AQ172" s="42"/>
      <c r="AR172" s="43">
        <v>0.0395</v>
      </c>
      <c r="AS172" s="31"/>
      <c r="AT172" s="44">
        <f t="shared" si="10"/>
        <v>0.7105575326</v>
      </c>
      <c r="AU172" s="45" t="s">
        <v>90</v>
      </c>
      <c r="AV172" s="64">
        <v>1.130976</v>
      </c>
      <c r="AW172" s="59" t="s">
        <v>91</v>
      </c>
      <c r="AX172" s="54">
        <v>29.0</v>
      </c>
      <c r="AY172" s="54"/>
      <c r="AZ172" s="66">
        <v>22.0</v>
      </c>
      <c r="BA172" s="54"/>
      <c r="BB172" s="67">
        <v>6.0</v>
      </c>
      <c r="BC172" s="54"/>
      <c r="BD172" s="31">
        <v>0.19</v>
      </c>
      <c r="BE172" s="54"/>
      <c r="BF172" s="31">
        <v>0.3</v>
      </c>
      <c r="BG172" s="54"/>
      <c r="BH172" s="31">
        <v>0.11</v>
      </c>
      <c r="BI172" s="54"/>
      <c r="BJ172" s="59">
        <v>0.794</v>
      </c>
      <c r="BK172" s="31"/>
      <c r="BL172" s="31">
        <v>0.25</v>
      </c>
      <c r="BM172" s="54"/>
      <c r="BN172" s="54">
        <v>0.0050150047118668745</v>
      </c>
      <c r="BO172" s="54">
        <v>0.07660372842696861</v>
      </c>
      <c r="BP172" s="54">
        <v>6.926958188093836E-5</v>
      </c>
      <c r="BQ172" s="54">
        <v>0.006655978032462389</v>
      </c>
      <c r="BR172" s="54">
        <v>0.02926804649926194</v>
      </c>
      <c r="BS172" s="54">
        <v>0.07480474417367325</v>
      </c>
      <c r="BT172" s="54">
        <v>0.02912877743847821</v>
      </c>
      <c r="BU172" s="54">
        <v>0.1759516837718237</v>
      </c>
      <c r="BV172" s="54">
        <v>0.004444107515447054</v>
      </c>
    </row>
    <row r="173">
      <c r="A173" s="50"/>
      <c r="B173" s="50"/>
      <c r="C173" s="51" t="s">
        <v>85</v>
      </c>
      <c r="D173" s="29" t="s">
        <v>493</v>
      </c>
      <c r="E173" s="52" t="s">
        <v>297</v>
      </c>
      <c r="F173" s="53">
        <v>0.7</v>
      </c>
      <c r="G173" s="54"/>
      <c r="H173" s="56">
        <v>72017.0</v>
      </c>
      <c r="I173" s="54"/>
      <c r="J173" s="57">
        <f t="shared" si="3"/>
        <v>102881.4286</v>
      </c>
      <c r="K173" s="54"/>
      <c r="L173" s="58">
        <v>0.03</v>
      </c>
      <c r="M173" s="32"/>
      <c r="N173" s="53">
        <v>1.0</v>
      </c>
      <c r="O173" s="54"/>
      <c r="P173" s="53">
        <v>3.0</v>
      </c>
      <c r="Q173" s="54"/>
      <c r="R173" s="53">
        <v>1.0</v>
      </c>
      <c r="S173" s="54"/>
      <c r="T173" s="57">
        <v>12.0</v>
      </c>
      <c r="U173" s="54"/>
      <c r="V173" s="54"/>
      <c r="W173" s="54"/>
      <c r="X173" s="31">
        <f t="shared" si="4"/>
        <v>16004</v>
      </c>
      <c r="Y173" s="60" t="s">
        <v>332</v>
      </c>
      <c r="Z173" s="32">
        <f t="shared" si="5"/>
        <v>13528</v>
      </c>
      <c r="AA173" s="38">
        <v>0.8453</v>
      </c>
      <c r="AB173" s="32">
        <f t="shared" si="6"/>
        <v>9959</v>
      </c>
      <c r="AC173" s="38">
        <v>0.6223</v>
      </c>
      <c r="AD173" s="32">
        <f t="shared" si="7"/>
        <v>9959</v>
      </c>
      <c r="AE173" s="54"/>
      <c r="AF173" s="32">
        <f t="shared" si="8"/>
        <v>5059</v>
      </c>
      <c r="AG173" s="38">
        <v>0.3161</v>
      </c>
      <c r="AH173" s="39">
        <f t="shared" si="9"/>
        <v>2.777122068</v>
      </c>
      <c r="AI173" s="54"/>
      <c r="AJ173" s="40">
        <f>(271387*SUM($H$3:$H$200)*Sheet7!D173)/(100*H173*10)</f>
        <v>13507.62566</v>
      </c>
      <c r="AK173" s="54"/>
      <c r="AL173" s="41">
        <f>ROUND(IF( V173 = "Rural",  Sheet7!E173/100,(Sheet7!E173 + 10)/100 )*H173, 0)</f>
        <v>31119</v>
      </c>
      <c r="AM173" s="54"/>
      <c r="AN173" s="31">
        <v>0.16</v>
      </c>
      <c r="AO173" s="54"/>
      <c r="AP173" s="53">
        <v>0.934</v>
      </c>
      <c r="AQ173" s="42"/>
      <c r="AR173" s="43">
        <v>0.0395</v>
      </c>
      <c r="AS173" s="31"/>
      <c r="AT173" s="44">
        <f t="shared" si="10"/>
        <v>0.7105575326</v>
      </c>
      <c r="AU173" s="45" t="s">
        <v>90</v>
      </c>
      <c r="AV173" s="64">
        <v>1.130976</v>
      </c>
      <c r="AW173" s="59" t="s">
        <v>91</v>
      </c>
      <c r="AX173" s="54">
        <v>20.0</v>
      </c>
      <c r="AY173" s="54"/>
      <c r="AZ173" s="66">
        <v>32.0</v>
      </c>
      <c r="BA173" s="54"/>
      <c r="BB173" s="67">
        <v>9.0</v>
      </c>
      <c r="BC173" s="54"/>
      <c r="BD173" s="31">
        <v>0.19</v>
      </c>
      <c r="BE173" s="54"/>
      <c r="BF173" s="31">
        <v>0.3</v>
      </c>
      <c r="BG173" s="54"/>
      <c r="BH173" s="31">
        <v>0.11</v>
      </c>
      <c r="BI173" s="54"/>
      <c r="BJ173" s="59">
        <v>0.775</v>
      </c>
      <c r="BK173" s="31"/>
      <c r="BL173" s="31">
        <v>0.25</v>
      </c>
      <c r="BM173" s="54"/>
      <c r="BN173" s="54">
        <v>0.0072368273855155235</v>
      </c>
      <c r="BO173" s="54">
        <v>0.1105418621843154</v>
      </c>
      <c r="BP173" s="54">
        <v>9.995843193387046E-5</v>
      </c>
      <c r="BQ173" s="54">
        <v>0.009604809341202506</v>
      </c>
      <c r="BR173" s="54">
        <v>0.04223481583680376</v>
      </c>
      <c r="BS173" s="54">
        <v>0.10794586492043393</v>
      </c>
      <c r="BT173" s="54">
        <v>0.04203384570597819</v>
      </c>
      <c r="BU173" s="54">
        <v>0.2539044401363071</v>
      </c>
      <c r="BV173" s="54">
        <v>0.006413002742721317</v>
      </c>
    </row>
    <row r="174">
      <c r="A174" s="50"/>
      <c r="B174" s="50"/>
      <c r="C174" s="51" t="s">
        <v>85</v>
      </c>
      <c r="D174" s="29" t="s">
        <v>493</v>
      </c>
      <c r="E174" s="52" t="s">
        <v>298</v>
      </c>
      <c r="F174" s="53">
        <v>1.2</v>
      </c>
      <c r="G174" s="54"/>
      <c r="H174" s="56">
        <v>62699.9</v>
      </c>
      <c r="I174" s="54"/>
      <c r="J174" s="57">
        <f t="shared" si="3"/>
        <v>52249.91667</v>
      </c>
      <c r="K174" s="54"/>
      <c r="L174" s="58">
        <v>0.08</v>
      </c>
      <c r="M174" s="32"/>
      <c r="N174" s="53">
        <v>1.0</v>
      </c>
      <c r="O174" s="54"/>
      <c r="P174" s="53">
        <v>3.0</v>
      </c>
      <c r="Q174" s="54"/>
      <c r="R174" s="53">
        <v>3.0</v>
      </c>
      <c r="S174" s="54"/>
      <c r="T174" s="57">
        <v>6.0</v>
      </c>
      <c r="U174" s="54"/>
      <c r="V174" s="54"/>
      <c r="W174" s="54"/>
      <c r="X174" s="31">
        <f t="shared" si="4"/>
        <v>13933</v>
      </c>
      <c r="Y174" s="60" t="s">
        <v>332</v>
      </c>
      <c r="Z174" s="32">
        <f t="shared" si="5"/>
        <v>11778</v>
      </c>
      <c r="AA174" s="38">
        <v>0.8453</v>
      </c>
      <c r="AB174" s="32">
        <f t="shared" si="6"/>
        <v>8671</v>
      </c>
      <c r="AC174" s="38">
        <v>0.6223</v>
      </c>
      <c r="AD174" s="32">
        <f t="shared" si="7"/>
        <v>8671</v>
      </c>
      <c r="AE174" s="54"/>
      <c r="AF174" s="32">
        <f t="shared" si="8"/>
        <v>4404</v>
      </c>
      <c r="AG174" s="38">
        <v>0.3161</v>
      </c>
      <c r="AH174" s="39">
        <f t="shared" si="9"/>
        <v>5.582146064</v>
      </c>
      <c r="AI174" s="54"/>
      <c r="AJ174" s="40">
        <f>(271387*SUM($H$3:$H$200)*Sheet7!D174)/(100*H174*10)</f>
        <v>15514.83619</v>
      </c>
      <c r="AK174" s="54"/>
      <c r="AL174" s="41">
        <f>ROUND(IF( V174 = "Rural",  Sheet7!E174/100,(Sheet7!E174 + 10)/100 )*H174, 0)</f>
        <v>27079</v>
      </c>
      <c r="AM174" s="54"/>
      <c r="AN174" s="31">
        <v>0.16</v>
      </c>
      <c r="AO174" s="54"/>
      <c r="AP174" s="53">
        <v>0.831</v>
      </c>
      <c r="AQ174" s="42"/>
      <c r="AR174" s="43">
        <v>0.0395</v>
      </c>
      <c r="AS174" s="31"/>
      <c r="AT174" s="44">
        <f t="shared" si="10"/>
        <v>0.7105575326</v>
      </c>
      <c r="AU174" s="45" t="s">
        <v>90</v>
      </c>
      <c r="AV174" s="64">
        <v>1.130976</v>
      </c>
      <c r="AW174" s="59" t="s">
        <v>91</v>
      </c>
      <c r="AX174" s="54">
        <v>35.0</v>
      </c>
      <c r="AY174" s="54"/>
      <c r="AZ174" s="66">
        <v>28.0</v>
      </c>
      <c r="BA174" s="54"/>
      <c r="BB174" s="67">
        <v>8.0</v>
      </c>
      <c r="BC174" s="54"/>
      <c r="BD174" s="31">
        <v>0.19</v>
      </c>
      <c r="BE174" s="54"/>
      <c r="BF174" s="31">
        <v>0.3</v>
      </c>
      <c r="BG174" s="54"/>
      <c r="BH174" s="31">
        <v>0.11</v>
      </c>
      <c r="BI174" s="54"/>
      <c r="BJ174" s="59">
        <v>0.8370000000000001</v>
      </c>
      <c r="BK174" s="31"/>
      <c r="BL174" s="31">
        <v>0.25</v>
      </c>
      <c r="BM174" s="54"/>
      <c r="BN174" s="54">
        <v>0.006300572828486118</v>
      </c>
      <c r="BO174" s="54">
        <v>0.0962406612990038</v>
      </c>
      <c r="BP174" s="54">
        <v>8.702644773331969E-5</v>
      </c>
      <c r="BQ174" s="54">
        <v>0.008362200386193024</v>
      </c>
      <c r="BR174" s="54">
        <v>0.03677074481700171</v>
      </c>
      <c r="BS174" s="54">
        <v>0.09398051759896572</v>
      </c>
      <c r="BT174" s="54">
        <v>0.03659577491953652</v>
      </c>
      <c r="BU174" s="54">
        <v>0.22105590355197302</v>
      </c>
      <c r="BV174" s="54">
        <v>0.00558332936207218</v>
      </c>
    </row>
    <row r="175">
      <c r="A175" s="50"/>
      <c r="B175" s="50"/>
      <c r="C175" s="51" t="s">
        <v>85</v>
      </c>
      <c r="D175" s="29" t="s">
        <v>493</v>
      </c>
      <c r="E175" s="52" t="s">
        <v>299</v>
      </c>
      <c r="F175" s="53">
        <v>1.5</v>
      </c>
      <c r="G175" s="54"/>
      <c r="H175" s="56">
        <v>49276.0</v>
      </c>
      <c r="I175" s="54"/>
      <c r="J175" s="57">
        <f t="shared" si="3"/>
        <v>32850.66667</v>
      </c>
      <c r="K175" s="54"/>
      <c r="L175" s="58">
        <v>0.11</v>
      </c>
      <c r="M175" s="32"/>
      <c r="N175" s="53">
        <v>0.0</v>
      </c>
      <c r="O175" s="54"/>
      <c r="P175" s="53">
        <v>5.0</v>
      </c>
      <c r="Q175" s="54"/>
      <c r="R175" s="53">
        <v>1.0</v>
      </c>
      <c r="S175" s="54"/>
      <c r="T175" s="57">
        <v>4.0</v>
      </c>
      <c r="U175" s="54"/>
      <c r="V175" s="54"/>
      <c r="W175" s="54"/>
      <c r="X175" s="31">
        <f t="shared" si="4"/>
        <v>10950</v>
      </c>
      <c r="Y175" s="60" t="s">
        <v>332</v>
      </c>
      <c r="Z175" s="32">
        <f t="shared" si="5"/>
        <v>9256</v>
      </c>
      <c r="AA175" s="38">
        <v>0.8453</v>
      </c>
      <c r="AB175" s="32">
        <f t="shared" si="6"/>
        <v>6814</v>
      </c>
      <c r="AC175" s="38">
        <v>0.6223</v>
      </c>
      <c r="AD175" s="32">
        <f t="shared" si="7"/>
        <v>6814</v>
      </c>
      <c r="AE175" s="54"/>
      <c r="AF175" s="32">
        <f t="shared" si="8"/>
        <v>3461</v>
      </c>
      <c r="AG175" s="38">
        <v>0.3161</v>
      </c>
      <c r="AH175" s="39">
        <f t="shared" si="9"/>
        <v>8.929296209</v>
      </c>
      <c r="AI175" s="54"/>
      <c r="AJ175" s="40">
        <f>(271387*SUM($H$3:$H$200)*Sheet7!D175)/(100*H175*10)</f>
        <v>19741.42945</v>
      </c>
      <c r="AK175" s="54"/>
      <c r="AL175" s="41">
        <f>ROUND(IF( V175 = "Rural",  Sheet7!E175/100,(Sheet7!E175 + 10)/100 )*H175, 0)</f>
        <v>21293</v>
      </c>
      <c r="AM175" s="54"/>
      <c r="AN175" s="31">
        <v>0.16</v>
      </c>
      <c r="AO175" s="54"/>
      <c r="AP175" s="53">
        <v>0.861</v>
      </c>
      <c r="AQ175" s="42"/>
      <c r="AR175" s="43">
        <v>0.0395</v>
      </c>
      <c r="AS175" s="31"/>
      <c r="AT175" s="44">
        <f t="shared" si="10"/>
        <v>0.7105575326</v>
      </c>
      <c r="AU175" s="45" t="s">
        <v>90</v>
      </c>
      <c r="AV175" s="64">
        <v>1.130976</v>
      </c>
      <c r="AW175" s="59" t="s">
        <v>91</v>
      </c>
      <c r="AX175" s="54">
        <v>44.0</v>
      </c>
      <c r="AY175" s="54"/>
      <c r="AZ175" s="66">
        <v>22.0</v>
      </c>
      <c r="BA175" s="54"/>
      <c r="BB175" s="67">
        <v>6.0</v>
      </c>
      <c r="BC175" s="54"/>
      <c r="BD175" s="31">
        <v>0.19</v>
      </c>
      <c r="BE175" s="54"/>
      <c r="BF175" s="31">
        <v>0.3</v>
      </c>
      <c r="BG175" s="54"/>
      <c r="BH175" s="31">
        <v>0.11</v>
      </c>
      <c r="BI175" s="54"/>
      <c r="BJ175" s="59">
        <v>0.8340000000000001</v>
      </c>
      <c r="BK175" s="31"/>
      <c r="BL175" s="31">
        <v>0.25</v>
      </c>
      <c r="BM175" s="54"/>
      <c r="BN175" s="54">
        <v>0.004951635117384269</v>
      </c>
      <c r="BO175" s="54">
        <v>0.07563576379180367</v>
      </c>
      <c r="BP175" s="54">
        <v>6.839429151413417E-5</v>
      </c>
      <c r="BQ175" s="54">
        <v>0.006571873100755303</v>
      </c>
      <c r="BR175" s="54">
        <v>0.028898215493207743</v>
      </c>
      <c r="BS175" s="54">
        <v>0.07385951150171906</v>
      </c>
      <c r="BT175" s="54">
        <v>0.028760706236135653</v>
      </c>
      <c r="BU175" s="54">
        <v>0.17372835847309204</v>
      </c>
      <c r="BV175" s="54">
        <v>0.004387951777362783</v>
      </c>
    </row>
    <row r="176">
      <c r="A176" s="50"/>
      <c r="B176" s="50"/>
      <c r="C176" s="51" t="s">
        <v>85</v>
      </c>
      <c r="D176" s="29" t="s">
        <v>356</v>
      </c>
      <c r="E176" s="52" t="s">
        <v>300</v>
      </c>
      <c r="F176" s="53">
        <v>7.1</v>
      </c>
      <c r="G176" s="54"/>
      <c r="H176" s="56">
        <v>92721.54</v>
      </c>
      <c r="I176" s="54"/>
      <c r="J176" s="57">
        <f t="shared" si="3"/>
        <v>13059.37183</v>
      </c>
      <c r="K176" s="54"/>
      <c r="L176" s="58">
        <v>0.09</v>
      </c>
      <c r="M176" s="32"/>
      <c r="N176" s="53">
        <v>1.0</v>
      </c>
      <c r="O176" s="54"/>
      <c r="P176" s="53">
        <v>3.0</v>
      </c>
      <c r="Q176" s="54"/>
      <c r="R176" s="53">
        <v>1.0</v>
      </c>
      <c r="S176" s="54"/>
      <c r="T176" s="57">
        <v>2.0</v>
      </c>
      <c r="U176" s="54"/>
      <c r="V176" s="54"/>
      <c r="W176" s="54"/>
      <c r="X176" s="31">
        <f t="shared" si="4"/>
        <v>20605</v>
      </c>
      <c r="Y176" s="60" t="s">
        <v>332</v>
      </c>
      <c r="Z176" s="32">
        <f t="shared" si="5"/>
        <v>17417</v>
      </c>
      <c r="AA176" s="38">
        <v>0.8453</v>
      </c>
      <c r="AB176" s="32">
        <f t="shared" si="6"/>
        <v>12822</v>
      </c>
      <c r="AC176" s="38">
        <v>0.6223</v>
      </c>
      <c r="AD176" s="32">
        <f t="shared" si="7"/>
        <v>12822</v>
      </c>
      <c r="AE176" s="54"/>
      <c r="AF176" s="32">
        <f t="shared" si="8"/>
        <v>6513</v>
      </c>
      <c r="AG176" s="38">
        <v>0.3161</v>
      </c>
      <c r="AH176" s="39">
        <f t="shared" si="9"/>
        <v>22.21705981</v>
      </c>
      <c r="AI176" s="54"/>
      <c r="AJ176" s="40">
        <f>(271387*SUM($H$3:$H$200)*Sheet7!D176)/(100*H176*10)</f>
        <v>10491.39906</v>
      </c>
      <c r="AK176" s="54"/>
      <c r="AL176" s="41">
        <f>ROUND(IF( V176 = "Rural",  Sheet7!E176/100,(Sheet7!E176 + 10)/100 )*H176, 0)</f>
        <v>40045</v>
      </c>
      <c r="AM176" s="54"/>
      <c r="AN176" s="31">
        <v>0.16</v>
      </c>
      <c r="AO176" s="54"/>
      <c r="AP176" s="53">
        <v>0.93</v>
      </c>
      <c r="AQ176" s="42"/>
      <c r="AR176" s="43">
        <v>0.0395</v>
      </c>
      <c r="AS176" s="31"/>
      <c r="AT176" s="44">
        <f t="shared" si="10"/>
        <v>0.7105575326</v>
      </c>
      <c r="AU176" s="45" t="s">
        <v>90</v>
      </c>
      <c r="AV176" s="64">
        <v>1.130976</v>
      </c>
      <c r="AW176" s="59" t="s">
        <v>91</v>
      </c>
      <c r="AX176" s="54">
        <v>206.0</v>
      </c>
      <c r="AY176" s="54"/>
      <c r="AZ176" s="66">
        <v>41.0</v>
      </c>
      <c r="BA176" s="54"/>
      <c r="BB176" s="67">
        <v>11.0</v>
      </c>
      <c r="BC176" s="54"/>
      <c r="BD176" s="31">
        <v>0.19</v>
      </c>
      <c r="BE176" s="54"/>
      <c r="BF176" s="31">
        <v>0.3</v>
      </c>
      <c r="BG176" s="54"/>
      <c r="BH176" s="31">
        <v>0.11</v>
      </c>
      <c r="BI176" s="54"/>
      <c r="BJ176" s="59">
        <v>0.7929999999999999</v>
      </c>
      <c r="BK176" s="31"/>
      <c r="BL176" s="31">
        <v>0.25</v>
      </c>
      <c r="BM176" s="54"/>
      <c r="BN176" s="54">
        <v>0.009317380339352832</v>
      </c>
      <c r="BO176" s="54">
        <v>0.14232211417023047</v>
      </c>
      <c r="BP176" s="54">
        <v>1.2869599879047512E-4</v>
      </c>
      <c r="BQ176" s="54">
        <v>0.012366145681195852</v>
      </c>
      <c r="BR176" s="54">
        <v>0.054377121596356874</v>
      </c>
      <c r="BS176" s="54">
        <v>0.1389797802193178</v>
      </c>
      <c r="BT176" s="54">
        <v>0.05411837352265</v>
      </c>
      <c r="BU176" s="54">
        <v>0.32690074152319876</v>
      </c>
      <c r="BV176" s="54">
        <v>0.008256710086914814</v>
      </c>
    </row>
    <row r="177">
      <c r="A177" s="50"/>
      <c r="B177" s="50"/>
      <c r="C177" s="51" t="s">
        <v>85</v>
      </c>
      <c r="D177" s="29" t="s">
        <v>356</v>
      </c>
      <c r="E177" s="52" t="s">
        <v>301</v>
      </c>
      <c r="F177" s="53">
        <v>1.8</v>
      </c>
      <c r="G177" s="54"/>
      <c r="H177" s="56">
        <v>64070.0</v>
      </c>
      <c r="I177" s="54"/>
      <c r="J177" s="57">
        <f t="shared" si="3"/>
        <v>35594.44444</v>
      </c>
      <c r="K177" s="54"/>
      <c r="L177" s="58">
        <v>0.1</v>
      </c>
      <c r="M177" s="32"/>
      <c r="N177" s="53">
        <v>0.0</v>
      </c>
      <c r="O177" s="54"/>
      <c r="P177" s="53">
        <v>3.0</v>
      </c>
      <c r="Q177" s="54"/>
      <c r="R177" s="53">
        <v>1.0</v>
      </c>
      <c r="S177" s="54"/>
      <c r="T177" s="57">
        <v>4.0</v>
      </c>
      <c r="U177" s="54"/>
      <c r="V177" s="54"/>
      <c r="W177" s="54"/>
      <c r="X177" s="31">
        <f t="shared" si="4"/>
        <v>14238</v>
      </c>
      <c r="Y177" s="60" t="s">
        <v>332</v>
      </c>
      <c r="Z177" s="32">
        <f t="shared" si="5"/>
        <v>12035</v>
      </c>
      <c r="AA177" s="38">
        <v>0.8453</v>
      </c>
      <c r="AB177" s="32">
        <f t="shared" si="6"/>
        <v>8860</v>
      </c>
      <c r="AC177" s="38">
        <v>0.6223</v>
      </c>
      <c r="AD177" s="32">
        <f t="shared" si="7"/>
        <v>8860</v>
      </c>
      <c r="AE177" s="54"/>
      <c r="AF177" s="32">
        <f t="shared" si="8"/>
        <v>4501</v>
      </c>
      <c r="AG177" s="38">
        <v>0.3161</v>
      </c>
      <c r="AH177" s="39">
        <f t="shared" si="9"/>
        <v>8.11612299</v>
      </c>
      <c r="AI177" s="54"/>
      <c r="AJ177" s="40">
        <f>(271387*SUM($H$3:$H$200)*Sheet7!D177)/(100*H177*10)</f>
        <v>15183.06036</v>
      </c>
      <c r="AK177" s="54"/>
      <c r="AL177" s="41">
        <f>ROUND(IF( V177 = "Rural",  Sheet7!E177/100,(Sheet7!E177 + 10)/100 )*H177, 0)</f>
        <v>27685</v>
      </c>
      <c r="AM177" s="54"/>
      <c r="AN177" s="31">
        <v>0.16</v>
      </c>
      <c r="AO177" s="54"/>
      <c r="AP177" s="53">
        <v>0.895</v>
      </c>
      <c r="AQ177" s="42"/>
      <c r="AR177" s="43">
        <v>0.0395</v>
      </c>
      <c r="AS177" s="31"/>
      <c r="AT177" s="44">
        <f t="shared" si="10"/>
        <v>0.7105575326</v>
      </c>
      <c r="AU177" s="45" t="s">
        <v>90</v>
      </c>
      <c r="AV177" s="64">
        <v>1.130976</v>
      </c>
      <c r="AW177" s="59" t="s">
        <v>91</v>
      </c>
      <c r="AX177" s="54">
        <v>52.0</v>
      </c>
      <c r="AY177" s="54"/>
      <c r="AZ177" s="66">
        <v>28.0</v>
      </c>
      <c r="BA177" s="54"/>
      <c r="BB177" s="67">
        <v>8.0</v>
      </c>
      <c r="BC177" s="54"/>
      <c r="BD177" s="31">
        <v>0.19</v>
      </c>
      <c r="BE177" s="54"/>
      <c r="BF177" s="31">
        <v>0.3</v>
      </c>
      <c r="BG177" s="54"/>
      <c r="BH177" s="31">
        <v>0.11</v>
      </c>
      <c r="BI177" s="54"/>
      <c r="BJ177" s="59">
        <v>0.774</v>
      </c>
      <c r="BK177" s="31"/>
      <c r="BL177" s="31">
        <v>0.25</v>
      </c>
      <c r="BM177" s="54"/>
      <c r="BN177" s="54">
        <v>0.006438251115569651</v>
      </c>
      <c r="BO177" s="54">
        <v>0.0983436842710622</v>
      </c>
      <c r="BP177" s="54">
        <v>8.89281243873402E-5</v>
      </c>
      <c r="BQ177" s="54">
        <v>0.00854492875974901</v>
      </c>
      <c r="BR177" s="54">
        <v>0.03757424845056052</v>
      </c>
      <c r="BS177" s="54">
        <v>0.09603415256747991</v>
      </c>
      <c r="BT177" s="54">
        <v>0.037395455161726016</v>
      </c>
      <c r="BU177" s="54">
        <v>0.2258863529379618</v>
      </c>
      <c r="BV177" s="54">
        <v>0.005705334653292343</v>
      </c>
    </row>
    <row r="178">
      <c r="A178" s="50"/>
      <c r="B178" s="50"/>
      <c r="C178" s="51" t="s">
        <v>85</v>
      </c>
      <c r="D178" s="29" t="s">
        <v>493</v>
      </c>
      <c r="E178" s="52" t="s">
        <v>302</v>
      </c>
      <c r="F178" s="53">
        <v>2.1</v>
      </c>
      <c r="G178" s="54"/>
      <c r="H178" s="56">
        <v>76859.75</v>
      </c>
      <c r="I178" s="54"/>
      <c r="J178" s="57">
        <f t="shared" si="3"/>
        <v>36599.88095</v>
      </c>
      <c r="K178" s="54"/>
      <c r="L178" s="58">
        <v>0.07</v>
      </c>
      <c r="M178" s="32"/>
      <c r="N178" s="53">
        <v>1.0</v>
      </c>
      <c r="O178" s="54"/>
      <c r="P178" s="53">
        <v>2.0</v>
      </c>
      <c r="Q178" s="54"/>
      <c r="R178" s="53">
        <v>1.0</v>
      </c>
      <c r="S178" s="54"/>
      <c r="T178" s="57">
        <v>4.0</v>
      </c>
      <c r="U178" s="54"/>
      <c r="V178" s="54"/>
      <c r="W178" s="54"/>
      <c r="X178" s="31">
        <f t="shared" si="4"/>
        <v>17080</v>
      </c>
      <c r="Y178" s="60" t="s">
        <v>332</v>
      </c>
      <c r="Z178" s="32">
        <f t="shared" si="5"/>
        <v>14438</v>
      </c>
      <c r="AA178" s="38">
        <v>0.8453</v>
      </c>
      <c r="AB178" s="32">
        <f t="shared" si="6"/>
        <v>10629</v>
      </c>
      <c r="AC178" s="38">
        <v>0.6223</v>
      </c>
      <c r="AD178" s="32">
        <f t="shared" si="7"/>
        <v>10629</v>
      </c>
      <c r="AE178" s="54"/>
      <c r="AF178" s="32">
        <f t="shared" si="8"/>
        <v>5399</v>
      </c>
      <c r="AG178" s="38">
        <v>0.3161</v>
      </c>
      <c r="AH178" s="39">
        <f t="shared" si="9"/>
        <v>7.936533751</v>
      </c>
      <c r="AI178" s="54"/>
      <c r="AJ178" s="40">
        <f>(271387*SUM($H$3:$H$200)*Sheet7!D178)/(100*H178*10)</f>
        <v>12656.5423</v>
      </c>
      <c r="AK178" s="54"/>
      <c r="AL178" s="41">
        <f>ROUND(IF( V178 = "Rural",  Sheet7!E178/100,(Sheet7!E178 + 10)/100 )*H178, 0)</f>
        <v>33194</v>
      </c>
      <c r="AM178" s="54"/>
      <c r="AN178" s="31">
        <v>0.16</v>
      </c>
      <c r="AO178" s="54"/>
      <c r="AP178" s="53">
        <v>0.87</v>
      </c>
      <c r="AQ178" s="42"/>
      <c r="AR178" s="43">
        <v>0.0395</v>
      </c>
      <c r="AS178" s="31"/>
      <c r="AT178" s="44">
        <f t="shared" si="10"/>
        <v>0.7105575326</v>
      </c>
      <c r="AU178" s="45" t="s">
        <v>90</v>
      </c>
      <c r="AV178" s="64">
        <v>1.130976</v>
      </c>
      <c r="AW178" s="59" t="s">
        <v>91</v>
      </c>
      <c r="AX178" s="54">
        <v>61.0</v>
      </c>
      <c r="AY178" s="54"/>
      <c r="AZ178" s="66">
        <v>34.0</v>
      </c>
      <c r="BA178" s="54"/>
      <c r="BB178" s="67">
        <v>10.0</v>
      </c>
      <c r="BC178" s="54"/>
      <c r="BD178" s="31">
        <v>0.19</v>
      </c>
      <c r="BE178" s="54"/>
      <c r="BF178" s="31">
        <v>0.3</v>
      </c>
      <c r="BG178" s="54"/>
      <c r="BH178" s="31">
        <v>0.11</v>
      </c>
      <c r="BI178" s="54"/>
      <c r="BJ178" s="59">
        <v>0.8290000000000001</v>
      </c>
      <c r="BK178" s="31"/>
      <c r="BL178" s="31">
        <v>0.25</v>
      </c>
      <c r="BM178" s="54"/>
      <c r="BN178" s="54">
        <v>0.007723464510377781</v>
      </c>
      <c r="BO178" s="54">
        <v>0.11797519880057397</v>
      </c>
      <c r="BP178" s="54">
        <v>1.0668009065677965E-4</v>
      </c>
      <c r="BQ178" s="54">
        <v>0.010250680322180725</v>
      </c>
      <c r="BR178" s="54">
        <v>0.0450748765779299</v>
      </c>
      <c r="BS178" s="54">
        <v>0.11520463489618174</v>
      </c>
      <c r="BT178" s="54">
        <v>0.04486039230320698</v>
      </c>
      <c r="BU178" s="54">
        <v>0.2709781272861481</v>
      </c>
      <c r="BV178" s="54">
        <v>0.006844242158863528</v>
      </c>
    </row>
    <row r="179">
      <c r="A179" s="50"/>
      <c r="B179" s="50"/>
      <c r="C179" s="51" t="s">
        <v>85</v>
      </c>
      <c r="D179" s="29" t="s">
        <v>493</v>
      </c>
      <c r="E179" s="52" t="s">
        <v>303</v>
      </c>
      <c r="F179" s="53">
        <v>1.8</v>
      </c>
      <c r="G179" s="54"/>
      <c r="H179" s="56">
        <v>42404.0</v>
      </c>
      <c r="I179" s="54"/>
      <c r="J179" s="57">
        <f t="shared" si="3"/>
        <v>23557.77778</v>
      </c>
      <c r="K179" s="54"/>
      <c r="L179" s="58">
        <v>0.12</v>
      </c>
      <c r="M179" s="32"/>
      <c r="N179" s="53">
        <v>1.0</v>
      </c>
      <c r="O179" s="54"/>
      <c r="P179" s="53">
        <v>1.0</v>
      </c>
      <c r="Q179" s="54"/>
      <c r="R179" s="53">
        <v>1.0</v>
      </c>
      <c r="S179" s="54"/>
      <c r="T179" s="57">
        <v>3.0</v>
      </c>
      <c r="U179" s="54"/>
      <c r="V179" s="54"/>
      <c r="W179" s="54"/>
      <c r="X179" s="31">
        <f t="shared" si="4"/>
        <v>9423</v>
      </c>
      <c r="Y179" s="60" t="s">
        <v>332</v>
      </c>
      <c r="Z179" s="32">
        <f t="shared" si="5"/>
        <v>7965</v>
      </c>
      <c r="AA179" s="38">
        <v>0.8453</v>
      </c>
      <c r="AB179" s="32">
        <f t="shared" si="6"/>
        <v>5864</v>
      </c>
      <c r="AC179" s="38">
        <v>0.6223</v>
      </c>
      <c r="AD179" s="32">
        <f t="shared" si="7"/>
        <v>5864</v>
      </c>
      <c r="AE179" s="54"/>
      <c r="AF179" s="32">
        <f t="shared" si="8"/>
        <v>2979</v>
      </c>
      <c r="AG179" s="38">
        <v>0.3161</v>
      </c>
      <c r="AH179" s="39">
        <f t="shared" si="9"/>
        <v>12.26299406</v>
      </c>
      <c r="AI179" s="54"/>
      <c r="AJ179" s="40">
        <f>(271387*SUM($H$3:$H$200)*Sheet7!D179)/(100*H179*10)</f>
        <v>22940.72911</v>
      </c>
      <c r="AK179" s="54"/>
      <c r="AL179" s="41">
        <f>ROUND(IF( V179 = "Rural",  Sheet7!E179/100,(Sheet7!E179 + 10)/100 )*H179, 0)</f>
        <v>18323</v>
      </c>
      <c r="AM179" s="54"/>
      <c r="AN179" s="31">
        <v>0.16</v>
      </c>
      <c r="AO179" s="54"/>
      <c r="AP179" s="53">
        <v>0.965</v>
      </c>
      <c r="AQ179" s="42"/>
      <c r="AR179" s="43">
        <v>0.0395</v>
      </c>
      <c r="AS179" s="31"/>
      <c r="AT179" s="44">
        <f t="shared" si="10"/>
        <v>0.7105575326</v>
      </c>
      <c r="AU179" s="45" t="s">
        <v>90</v>
      </c>
      <c r="AV179" s="64">
        <v>1.130976</v>
      </c>
      <c r="AW179" s="59" t="s">
        <v>91</v>
      </c>
      <c r="AX179" s="54">
        <v>52.0</v>
      </c>
      <c r="AY179" s="54"/>
      <c r="AZ179" s="66">
        <v>19.0</v>
      </c>
      <c r="BA179" s="54"/>
      <c r="BB179" s="67">
        <v>5.0</v>
      </c>
      <c r="BC179" s="54"/>
      <c r="BD179" s="31">
        <v>0.19</v>
      </c>
      <c r="BE179" s="54"/>
      <c r="BF179" s="31">
        <v>0.3</v>
      </c>
      <c r="BG179" s="54"/>
      <c r="BH179" s="31">
        <v>0.11</v>
      </c>
      <c r="BI179" s="54"/>
      <c r="BJ179" s="59">
        <v>0.845</v>
      </c>
      <c r="BK179" s="31"/>
      <c r="BL179" s="31">
        <v>0.25</v>
      </c>
      <c r="BM179" s="54"/>
      <c r="BN179" s="54">
        <v>0.004261083195015069</v>
      </c>
      <c r="BO179" s="54">
        <v>0.06508764769517905</v>
      </c>
      <c r="BP179" s="54">
        <v>5.8856066591552585E-5</v>
      </c>
      <c r="BQ179" s="54">
        <v>0.005655363807217061</v>
      </c>
      <c r="BR179" s="54">
        <v>0.024868088517208807</v>
      </c>
      <c r="BS179" s="54">
        <v>0.06355911043345432</v>
      </c>
      <c r="BT179" s="54">
        <v>0.02474975621473123</v>
      </c>
      <c r="BU179" s="54">
        <v>0.1495003107535716</v>
      </c>
      <c r="BV179" s="54">
        <v>0.0037760107794320044</v>
      </c>
    </row>
    <row r="180">
      <c r="A180" s="50"/>
      <c r="B180" s="50"/>
      <c r="C180" s="51" t="s">
        <v>85</v>
      </c>
      <c r="D180" s="29" t="s">
        <v>493</v>
      </c>
      <c r="E180" s="52" t="s">
        <v>304</v>
      </c>
      <c r="F180" s="53">
        <v>1.3</v>
      </c>
      <c r="G180" s="54"/>
      <c r="H180" s="56">
        <v>45651.01</v>
      </c>
      <c r="I180" s="54"/>
      <c r="J180" s="57">
        <f t="shared" si="3"/>
        <v>35116.16154</v>
      </c>
      <c r="K180" s="54"/>
      <c r="L180" s="58">
        <v>0.06</v>
      </c>
      <c r="M180" s="32"/>
      <c r="N180" s="53">
        <v>0.0</v>
      </c>
      <c r="O180" s="54"/>
      <c r="P180" s="53">
        <v>1.0</v>
      </c>
      <c r="Q180" s="54"/>
      <c r="R180" s="53">
        <v>1.0</v>
      </c>
      <c r="S180" s="54"/>
      <c r="T180" s="57">
        <v>4.0</v>
      </c>
      <c r="U180" s="54"/>
      <c r="V180" s="54"/>
      <c r="W180" s="54"/>
      <c r="X180" s="31">
        <f t="shared" si="4"/>
        <v>10145</v>
      </c>
      <c r="Y180" s="60" t="s">
        <v>332</v>
      </c>
      <c r="Z180" s="32">
        <f t="shared" si="5"/>
        <v>8576</v>
      </c>
      <c r="AA180" s="38">
        <v>0.8453</v>
      </c>
      <c r="AB180" s="32">
        <f t="shared" si="6"/>
        <v>6313</v>
      </c>
      <c r="AC180" s="38">
        <v>0.6223</v>
      </c>
      <c r="AD180" s="32">
        <f t="shared" si="7"/>
        <v>6313</v>
      </c>
      <c r="AE180" s="54"/>
      <c r="AF180" s="32">
        <f t="shared" si="8"/>
        <v>3207</v>
      </c>
      <c r="AG180" s="38">
        <v>0.3161</v>
      </c>
      <c r="AH180" s="39">
        <f t="shared" si="9"/>
        <v>8.324021747</v>
      </c>
      <c r="AI180" s="54"/>
      <c r="AJ180" s="40">
        <f>(271387*SUM($H$3:$H$200)*Sheet7!D180)/(100*H180*10)</f>
        <v>21309.02859</v>
      </c>
      <c r="AK180" s="54"/>
      <c r="AL180" s="41">
        <f>ROUND(IF( V180 = "Rural",  Sheet7!E180/100,(Sheet7!E180 + 10)/100 )*H180, 0)</f>
        <v>19716</v>
      </c>
      <c r="AM180" s="54"/>
      <c r="AN180" s="31">
        <v>0.16</v>
      </c>
      <c r="AO180" s="54"/>
      <c r="AP180" s="53">
        <v>0.956</v>
      </c>
      <c r="AQ180" s="42"/>
      <c r="AR180" s="43">
        <v>0.0395</v>
      </c>
      <c r="AS180" s="31"/>
      <c r="AT180" s="44">
        <f t="shared" si="10"/>
        <v>0.7105575326</v>
      </c>
      <c r="AU180" s="45" t="s">
        <v>90</v>
      </c>
      <c r="AV180" s="64">
        <v>1.130976</v>
      </c>
      <c r="AW180" s="59" t="s">
        <v>91</v>
      </c>
      <c r="AX180" s="54">
        <v>38.0</v>
      </c>
      <c r="AY180" s="54"/>
      <c r="AZ180" s="66">
        <v>20.0</v>
      </c>
      <c r="BA180" s="54"/>
      <c r="BB180" s="67">
        <v>6.0</v>
      </c>
      <c r="BC180" s="54"/>
      <c r="BD180" s="31">
        <v>0.19</v>
      </c>
      <c r="BE180" s="54"/>
      <c r="BF180" s="31">
        <v>0.3</v>
      </c>
      <c r="BG180" s="54"/>
      <c r="BH180" s="31">
        <v>0.11</v>
      </c>
      <c r="BI180" s="54"/>
      <c r="BJ180" s="59">
        <v>0.85</v>
      </c>
      <c r="BK180" s="31"/>
      <c r="BL180" s="31">
        <v>0.25</v>
      </c>
      <c r="BM180" s="54"/>
      <c r="BN180" s="54">
        <v>0.004587367973456865</v>
      </c>
      <c r="BO180" s="54">
        <v>0.07007161720142195</v>
      </c>
      <c r="BP180" s="54">
        <v>6.336286398763402E-5</v>
      </c>
      <c r="BQ180" s="54">
        <v>0.006088413114727481</v>
      </c>
      <c r="BR180" s="54">
        <v>0.026772317648806353</v>
      </c>
      <c r="BS180" s="54">
        <v>0.06842603494926723</v>
      </c>
      <c r="BT180" s="54">
        <v>0.026644924263188794</v>
      </c>
      <c r="BU180" s="54">
        <v>0.16094802804486383</v>
      </c>
      <c r="BV180" s="54">
        <v>0.004065152010469726</v>
      </c>
    </row>
    <row r="181">
      <c r="A181" s="50"/>
      <c r="B181" s="50"/>
      <c r="C181" s="51" t="s">
        <v>85</v>
      </c>
      <c r="D181" s="29" t="s">
        <v>493</v>
      </c>
      <c r="E181" s="52" t="s">
        <v>305</v>
      </c>
      <c r="F181" s="53">
        <v>1.9</v>
      </c>
      <c r="G181" s="54"/>
      <c r="H181" s="56">
        <v>38030.0</v>
      </c>
      <c r="I181" s="54"/>
      <c r="J181" s="57">
        <f t="shared" si="3"/>
        <v>20015.78947</v>
      </c>
      <c r="K181" s="54"/>
      <c r="L181" s="58">
        <v>0.02</v>
      </c>
      <c r="M181" s="32"/>
      <c r="N181" s="53">
        <v>1.0</v>
      </c>
      <c r="O181" s="54"/>
      <c r="P181" s="53">
        <v>5.0</v>
      </c>
      <c r="Q181" s="54"/>
      <c r="R181" s="53">
        <v>1.0</v>
      </c>
      <c r="S181" s="54"/>
      <c r="T181" s="57">
        <v>2.0</v>
      </c>
      <c r="U181" s="54"/>
      <c r="V181" s="54"/>
      <c r="W181" s="54"/>
      <c r="X181" s="31">
        <f t="shared" si="4"/>
        <v>8451</v>
      </c>
      <c r="Y181" s="60" t="s">
        <v>332</v>
      </c>
      <c r="Z181" s="32">
        <f t="shared" si="5"/>
        <v>7144</v>
      </c>
      <c r="AA181" s="38">
        <v>0.8453</v>
      </c>
      <c r="AB181" s="32">
        <f t="shared" si="6"/>
        <v>5259</v>
      </c>
      <c r="AC181" s="38">
        <v>0.6223</v>
      </c>
      <c r="AD181" s="32">
        <f t="shared" si="7"/>
        <v>5259</v>
      </c>
      <c r="AE181" s="54"/>
      <c r="AF181" s="32">
        <f t="shared" si="8"/>
        <v>2671</v>
      </c>
      <c r="AG181" s="38">
        <v>0.3161</v>
      </c>
      <c r="AH181" s="39">
        <f t="shared" si="9"/>
        <v>14.46226663</v>
      </c>
      <c r="AI181" s="54"/>
      <c r="AJ181" s="40">
        <f>(271387*SUM($H$3:$H$200)*Sheet7!D181)/(100*H181*10)</f>
        <v>25579.24474</v>
      </c>
      <c r="AK181" s="54"/>
      <c r="AL181" s="41">
        <f>ROUND(IF( V181 = "Rural",  Sheet7!E181/100,(Sheet7!E181 + 10)/100 )*H181, 0)</f>
        <v>16433</v>
      </c>
      <c r="AM181" s="54"/>
      <c r="AN181" s="31">
        <v>0.16</v>
      </c>
      <c r="AO181" s="54"/>
      <c r="AP181" s="53">
        <v>0.963</v>
      </c>
      <c r="AQ181" s="42"/>
      <c r="AR181" s="43">
        <v>0.0395</v>
      </c>
      <c r="AS181" s="31"/>
      <c r="AT181" s="44">
        <f t="shared" si="10"/>
        <v>0.7105575326</v>
      </c>
      <c r="AU181" s="45" t="s">
        <v>90</v>
      </c>
      <c r="AV181" s="64">
        <v>1.130976</v>
      </c>
      <c r="AW181" s="59" t="s">
        <v>91</v>
      </c>
      <c r="AX181" s="54">
        <v>55.0</v>
      </c>
      <c r="AY181" s="54"/>
      <c r="AZ181" s="66">
        <v>17.0</v>
      </c>
      <c r="BA181" s="54"/>
      <c r="BB181" s="67">
        <v>5.0</v>
      </c>
      <c r="BC181" s="54"/>
      <c r="BD181" s="31">
        <v>0.19</v>
      </c>
      <c r="BE181" s="54"/>
      <c r="BF181" s="31">
        <v>0.3</v>
      </c>
      <c r="BG181" s="54"/>
      <c r="BH181" s="31">
        <v>0.11</v>
      </c>
      <c r="BI181" s="54"/>
      <c r="BJ181" s="59">
        <v>0.8690000000000001</v>
      </c>
      <c r="BK181" s="31"/>
      <c r="BL181" s="31">
        <v>0.25</v>
      </c>
      <c r="BM181" s="54"/>
      <c r="BN181" s="54">
        <v>0.003821549710084498</v>
      </c>
      <c r="BO181" s="54">
        <v>0.05837381477803178</v>
      </c>
      <c r="BP181" s="54">
        <v>5.278502529187682E-5</v>
      </c>
      <c r="BQ181" s="54">
        <v>0.005072009376201887</v>
      </c>
      <c r="BR181" s="54">
        <v>0.022302929117758958</v>
      </c>
      <c r="BS181" s="54">
        <v>0.057002947122541926</v>
      </c>
      <c r="BT181" s="54">
        <v>0.022196802868744193</v>
      </c>
      <c r="BU181" s="54">
        <v>0.1340792570974042</v>
      </c>
      <c r="BV181" s="54">
        <v>0.003386512827605866</v>
      </c>
    </row>
    <row r="182">
      <c r="A182" s="50"/>
      <c r="B182" s="50"/>
      <c r="C182" s="51" t="s">
        <v>85</v>
      </c>
      <c r="D182" s="29" t="s">
        <v>493</v>
      </c>
      <c r="E182" s="52" t="s">
        <v>306</v>
      </c>
      <c r="F182" s="53">
        <v>0.7</v>
      </c>
      <c r="G182" s="54"/>
      <c r="H182" s="56">
        <v>62033.54</v>
      </c>
      <c r="I182" s="54"/>
      <c r="J182" s="57">
        <f t="shared" si="3"/>
        <v>88619.34286</v>
      </c>
      <c r="K182" s="54"/>
      <c r="L182" s="58">
        <v>0.08</v>
      </c>
      <c r="M182" s="32"/>
      <c r="N182" s="53">
        <v>0.0</v>
      </c>
      <c r="O182" s="54"/>
      <c r="P182" s="53">
        <v>3.0</v>
      </c>
      <c r="Q182" s="54"/>
      <c r="R182" s="53">
        <v>1.0</v>
      </c>
      <c r="S182" s="54"/>
      <c r="T182" s="57">
        <v>10.0</v>
      </c>
      <c r="U182" s="54"/>
      <c r="V182" s="54"/>
      <c r="W182" s="54"/>
      <c r="X182" s="31">
        <f t="shared" si="4"/>
        <v>13785</v>
      </c>
      <c r="Y182" s="60" t="s">
        <v>332</v>
      </c>
      <c r="Z182" s="32">
        <f t="shared" si="5"/>
        <v>11652</v>
      </c>
      <c r="AA182" s="38">
        <v>0.8453</v>
      </c>
      <c r="AB182" s="32">
        <f t="shared" si="6"/>
        <v>8578</v>
      </c>
      <c r="AC182" s="38">
        <v>0.6223</v>
      </c>
      <c r="AD182" s="32">
        <f t="shared" si="7"/>
        <v>8578</v>
      </c>
      <c r="AE182" s="54"/>
      <c r="AF182" s="32">
        <f t="shared" si="8"/>
        <v>4357</v>
      </c>
      <c r="AG182" s="38">
        <v>0.3161</v>
      </c>
      <c r="AH182" s="39">
        <f t="shared" si="9"/>
        <v>3.224062338</v>
      </c>
      <c r="AI182" s="54"/>
      <c r="AJ182" s="40">
        <f>(271387*SUM($H$3:$H$200)*Sheet7!D182)/(100*H182*10)</f>
        <v>15681.49548</v>
      </c>
      <c r="AK182" s="54"/>
      <c r="AL182" s="41">
        <f>ROUND(IF( V182 = "Rural",  Sheet7!E182/100,(Sheet7!E182 + 10)/100 )*H182, 0)</f>
        <v>26791</v>
      </c>
      <c r="AM182" s="54"/>
      <c r="AN182" s="31">
        <v>0.16</v>
      </c>
      <c r="AO182" s="54"/>
      <c r="AP182" s="53">
        <v>0.959</v>
      </c>
      <c r="AQ182" s="42"/>
      <c r="AR182" s="43">
        <v>0.0395</v>
      </c>
      <c r="AS182" s="31"/>
      <c r="AT182" s="44">
        <f t="shared" si="10"/>
        <v>0.7105575326</v>
      </c>
      <c r="AU182" s="45" t="s">
        <v>90</v>
      </c>
      <c r="AV182" s="64">
        <v>1.130976</v>
      </c>
      <c r="AW182" s="59" t="s">
        <v>91</v>
      </c>
      <c r="AX182" s="54">
        <v>20.0</v>
      </c>
      <c r="AY182" s="54"/>
      <c r="AZ182" s="66">
        <v>27.0</v>
      </c>
      <c r="BA182" s="54"/>
      <c r="BB182" s="67">
        <v>8.0</v>
      </c>
      <c r="BC182" s="54"/>
      <c r="BD182" s="31">
        <v>0.19</v>
      </c>
      <c r="BE182" s="54"/>
      <c r="BF182" s="31">
        <v>0.3</v>
      </c>
      <c r="BG182" s="54"/>
      <c r="BH182" s="31">
        <v>0.11</v>
      </c>
      <c r="BI182" s="54"/>
      <c r="BJ182" s="59">
        <v>0.677</v>
      </c>
      <c r="BK182" s="31"/>
      <c r="BL182" s="31">
        <v>0.25</v>
      </c>
      <c r="BM182" s="54"/>
      <c r="BN182" s="54">
        <v>0.006233611801275707</v>
      </c>
      <c r="BO182" s="54">
        <v>0.09521783786446557</v>
      </c>
      <c r="BP182" s="54">
        <v>8.61015508242086E-5</v>
      </c>
      <c r="BQ182" s="54">
        <v>0.008273328859295158</v>
      </c>
      <c r="BR182" s="54">
        <v>0.03637995386651762</v>
      </c>
      <c r="BS182" s="54">
        <v>0.09298171444764895</v>
      </c>
      <c r="BT182" s="54">
        <v>0.03620684350855529</v>
      </c>
      <c r="BU182" s="54">
        <v>0.2187065726616384</v>
      </c>
      <c r="BV182" s="54">
        <v>0.00552399103212731</v>
      </c>
    </row>
    <row r="183">
      <c r="A183" s="50"/>
      <c r="B183" s="50"/>
      <c r="C183" s="51" t="s">
        <v>85</v>
      </c>
      <c r="D183" s="29" t="s">
        <v>493</v>
      </c>
      <c r="E183" s="52" t="s">
        <v>307</v>
      </c>
      <c r="F183" s="53">
        <v>1.8</v>
      </c>
      <c r="G183" s="54"/>
      <c r="H183" s="56">
        <v>69358.0</v>
      </c>
      <c r="I183" s="54"/>
      <c r="J183" s="57">
        <f t="shared" si="3"/>
        <v>38532.22222</v>
      </c>
      <c r="K183" s="54"/>
      <c r="L183" s="58">
        <v>0.05</v>
      </c>
      <c r="M183" s="32"/>
      <c r="N183" s="53">
        <v>0.0</v>
      </c>
      <c r="O183" s="54"/>
      <c r="P183" s="53">
        <v>2.0</v>
      </c>
      <c r="Q183" s="54"/>
      <c r="R183" s="53">
        <v>1.0</v>
      </c>
      <c r="S183" s="54"/>
      <c r="T183" s="57">
        <v>5.0</v>
      </c>
      <c r="U183" s="54"/>
      <c r="V183" s="54"/>
      <c r="W183" s="54"/>
      <c r="X183" s="31">
        <f t="shared" si="4"/>
        <v>15413</v>
      </c>
      <c r="Y183" s="60" t="s">
        <v>332</v>
      </c>
      <c r="Z183" s="32">
        <f t="shared" si="5"/>
        <v>13029</v>
      </c>
      <c r="AA183" s="38">
        <v>0.8453</v>
      </c>
      <c r="AB183" s="32">
        <f t="shared" si="6"/>
        <v>9592</v>
      </c>
      <c r="AC183" s="38">
        <v>0.6223</v>
      </c>
      <c r="AD183" s="32">
        <f t="shared" si="7"/>
        <v>9592</v>
      </c>
      <c r="AE183" s="54"/>
      <c r="AF183" s="32">
        <f t="shared" si="8"/>
        <v>4872</v>
      </c>
      <c r="AG183" s="38">
        <v>0.3161</v>
      </c>
      <c r="AH183" s="39">
        <f t="shared" si="9"/>
        <v>7.49733268</v>
      </c>
      <c r="AI183" s="54"/>
      <c r="AJ183" s="40">
        <f>(271387*SUM($H$3:$H$200)*Sheet7!D183)/(100*H183*10)</f>
        <v>14025.47186</v>
      </c>
      <c r="AK183" s="54"/>
      <c r="AL183" s="41">
        <f>ROUND(IF( V183 = "Rural",  Sheet7!E183/100,(Sheet7!E183 + 10)/100 )*H183, 0)</f>
        <v>29970</v>
      </c>
      <c r="AM183" s="54"/>
      <c r="AN183" s="31">
        <v>0.16</v>
      </c>
      <c r="AO183" s="54"/>
      <c r="AP183" s="53">
        <v>0.933</v>
      </c>
      <c r="AQ183" s="42"/>
      <c r="AR183" s="43">
        <v>0.0395</v>
      </c>
      <c r="AS183" s="31"/>
      <c r="AT183" s="44">
        <f t="shared" si="10"/>
        <v>0.7105575326</v>
      </c>
      <c r="AU183" s="45" t="s">
        <v>90</v>
      </c>
      <c r="AV183" s="64">
        <v>1.130976</v>
      </c>
      <c r="AW183" s="59" t="s">
        <v>91</v>
      </c>
      <c r="AX183" s="54">
        <v>52.0</v>
      </c>
      <c r="AY183" s="54"/>
      <c r="AZ183" s="66">
        <v>31.0</v>
      </c>
      <c r="BA183" s="54"/>
      <c r="BB183" s="67">
        <v>9.0</v>
      </c>
      <c r="BC183" s="54"/>
      <c r="BD183" s="31">
        <v>0.19</v>
      </c>
      <c r="BE183" s="54"/>
      <c r="BF183" s="31">
        <v>0.3</v>
      </c>
      <c r="BG183" s="54"/>
      <c r="BH183" s="31">
        <v>0.11</v>
      </c>
      <c r="BI183" s="54"/>
      <c r="BJ183" s="59">
        <v>0.816</v>
      </c>
      <c r="BK183" s="31"/>
      <c r="BL183" s="31">
        <v>0.25</v>
      </c>
      <c r="BM183" s="54"/>
      <c r="BN183" s="54">
        <v>0.006969630417881689</v>
      </c>
      <c r="BO183" s="54">
        <v>0.10646045346764997</v>
      </c>
      <c r="BP183" s="54">
        <v>9.626778291333139E-5</v>
      </c>
      <c r="BQ183" s="54">
        <v>0.00925018212765213</v>
      </c>
      <c r="BR183" s="54">
        <v>0.040675428812766916</v>
      </c>
      <c r="BS183" s="54">
        <v>0.10396030519393276</v>
      </c>
      <c r="BT183" s="54">
        <v>0.040481878868534306</v>
      </c>
      <c r="BU183" s="54">
        <v>0.24452982155566033</v>
      </c>
      <c r="BV183" s="54">
        <v>0.006176222895006249</v>
      </c>
    </row>
    <row r="184">
      <c r="A184" s="50"/>
      <c r="B184" s="50"/>
      <c r="C184" s="51" t="s">
        <v>85</v>
      </c>
      <c r="D184" s="29" t="s">
        <v>493</v>
      </c>
      <c r="E184" s="52" t="s">
        <v>308</v>
      </c>
      <c r="F184" s="53">
        <v>1.7</v>
      </c>
      <c r="G184" s="54"/>
      <c r="H184" s="56">
        <v>60365.43</v>
      </c>
      <c r="I184" s="54"/>
      <c r="J184" s="57">
        <f t="shared" si="3"/>
        <v>35509.07647</v>
      </c>
      <c r="K184" s="54"/>
      <c r="L184" s="58">
        <v>0.05</v>
      </c>
      <c r="M184" s="32"/>
      <c r="N184" s="53">
        <v>0.0</v>
      </c>
      <c r="O184" s="54"/>
      <c r="P184" s="53">
        <v>0.0</v>
      </c>
      <c r="Q184" s="54"/>
      <c r="R184" s="53">
        <v>4.0</v>
      </c>
      <c r="S184" s="54"/>
      <c r="T184" s="57">
        <v>4.0</v>
      </c>
      <c r="U184" s="54"/>
      <c r="V184" s="54"/>
      <c r="W184" s="54"/>
      <c r="X184" s="31">
        <f t="shared" si="4"/>
        <v>13415</v>
      </c>
      <c r="Y184" s="60" t="s">
        <v>332</v>
      </c>
      <c r="Z184" s="32">
        <f t="shared" si="5"/>
        <v>11340</v>
      </c>
      <c r="AA184" s="38">
        <v>0.8453</v>
      </c>
      <c r="AB184" s="32">
        <f t="shared" si="6"/>
        <v>8348</v>
      </c>
      <c r="AC184" s="38">
        <v>0.6223</v>
      </c>
      <c r="AD184" s="32">
        <f t="shared" si="7"/>
        <v>8348</v>
      </c>
      <c r="AE184" s="54"/>
      <c r="AF184" s="32">
        <f t="shared" si="8"/>
        <v>4240</v>
      </c>
      <c r="AG184" s="38">
        <v>0.3161</v>
      </c>
      <c r="AH184" s="39">
        <f t="shared" si="9"/>
        <v>8.117228685</v>
      </c>
      <c r="AI184" s="54"/>
      <c r="AJ184" s="40">
        <f>(271387*SUM($H$3:$H$200)*Sheet7!D184)/(100*H184*10)</f>
        <v>16114.83058</v>
      </c>
      <c r="AK184" s="54"/>
      <c r="AL184" s="41">
        <f>ROUND(IF( V184 = "Rural",  Sheet7!E184/100,(Sheet7!E184 + 10)/100 )*H184, 0)</f>
        <v>26071</v>
      </c>
      <c r="AM184" s="54"/>
      <c r="AN184" s="31">
        <v>0.16</v>
      </c>
      <c r="AO184" s="54"/>
      <c r="AP184" s="53">
        <v>0.968</v>
      </c>
      <c r="AQ184" s="42"/>
      <c r="AR184" s="43">
        <v>0.0395</v>
      </c>
      <c r="AS184" s="31"/>
      <c r="AT184" s="44">
        <f t="shared" si="10"/>
        <v>0.7105575326</v>
      </c>
      <c r="AU184" s="45" t="s">
        <v>90</v>
      </c>
      <c r="AV184" s="64">
        <v>1.130976</v>
      </c>
      <c r="AW184" s="59" t="s">
        <v>91</v>
      </c>
      <c r="AX184" s="54">
        <v>49.0</v>
      </c>
      <c r="AY184" s="54"/>
      <c r="AZ184" s="66">
        <v>27.0</v>
      </c>
      <c r="BA184" s="54"/>
      <c r="BB184" s="67">
        <v>7.0</v>
      </c>
      <c r="BC184" s="54"/>
      <c r="BD184" s="31">
        <v>0.19</v>
      </c>
      <c r="BE184" s="54"/>
      <c r="BF184" s="31">
        <v>0.3</v>
      </c>
      <c r="BG184" s="54"/>
      <c r="BH184" s="31">
        <v>0.11</v>
      </c>
      <c r="BI184" s="54"/>
      <c r="BJ184" s="59">
        <v>0.83</v>
      </c>
      <c r="BK184" s="31"/>
      <c r="BL184" s="31">
        <v>0.25</v>
      </c>
      <c r="BM184" s="54"/>
      <c r="BN184" s="54">
        <v>0.006065987155288616</v>
      </c>
      <c r="BO184" s="54">
        <v>0.09265738705801321</v>
      </c>
      <c r="BP184" s="54">
        <v>8.378624110715277E-5</v>
      </c>
      <c r="BQ184" s="54">
        <v>0.008050855297356262</v>
      </c>
      <c r="BR184" s="54">
        <v>0.035401680422115174</v>
      </c>
      <c r="BS184" s="54">
        <v>0.09048139401313453</v>
      </c>
      <c r="BT184" s="54">
        <v>0.03523322508012034</v>
      </c>
      <c r="BU184" s="54">
        <v>0.21282545381975693</v>
      </c>
      <c r="BV184" s="54">
        <v>0.005375448410174703</v>
      </c>
    </row>
    <row r="185">
      <c r="A185" s="50"/>
      <c r="B185" s="50"/>
      <c r="C185" s="51" t="s">
        <v>85</v>
      </c>
      <c r="D185" s="29" t="s">
        <v>493</v>
      </c>
      <c r="E185" s="52" t="s">
        <v>309</v>
      </c>
      <c r="F185" s="53">
        <v>1.1</v>
      </c>
      <c r="G185" s="54"/>
      <c r="H185" s="56">
        <v>63745.0</v>
      </c>
      <c r="I185" s="54"/>
      <c r="J185" s="57">
        <f t="shared" si="3"/>
        <v>57950</v>
      </c>
      <c r="K185" s="54"/>
      <c r="L185" s="58">
        <v>0.02</v>
      </c>
      <c r="M185" s="32"/>
      <c r="N185" s="53">
        <v>1.0</v>
      </c>
      <c r="O185" s="54"/>
      <c r="P185" s="53">
        <v>7.0</v>
      </c>
      <c r="Q185" s="54"/>
      <c r="R185" s="53">
        <v>1.0</v>
      </c>
      <c r="S185" s="54"/>
      <c r="T185" s="57">
        <v>7.0</v>
      </c>
      <c r="U185" s="54"/>
      <c r="V185" s="54"/>
      <c r="W185" s="54"/>
      <c r="X185" s="31">
        <f t="shared" si="4"/>
        <v>14166</v>
      </c>
      <c r="Y185" s="60" t="s">
        <v>332</v>
      </c>
      <c r="Z185" s="32">
        <f t="shared" si="5"/>
        <v>11975</v>
      </c>
      <c r="AA185" s="38">
        <v>0.8453</v>
      </c>
      <c r="AB185" s="32">
        <f t="shared" si="6"/>
        <v>8816</v>
      </c>
      <c r="AC185" s="38">
        <v>0.6223</v>
      </c>
      <c r="AD185" s="32">
        <f t="shared" si="7"/>
        <v>8816</v>
      </c>
      <c r="AE185" s="54"/>
      <c r="AF185" s="32">
        <f t="shared" si="8"/>
        <v>4478</v>
      </c>
      <c r="AG185" s="38">
        <v>0.3161</v>
      </c>
      <c r="AH185" s="39">
        <f t="shared" si="9"/>
        <v>5.020001569</v>
      </c>
      <c r="AI185" s="54"/>
      <c r="AJ185" s="40">
        <f>(271387*SUM($H$3:$H$200)*Sheet7!D185)/(100*H185*10)</f>
        <v>15260.47027</v>
      </c>
      <c r="AK185" s="54"/>
      <c r="AL185" s="41">
        <f>ROUND(IF( V185 = "Rural",  Sheet7!E185/100,(Sheet7!E185 + 10)/100 )*H185, 0)</f>
        <v>27545</v>
      </c>
      <c r="AM185" s="54"/>
      <c r="AN185" s="31">
        <v>0.16</v>
      </c>
      <c r="AO185" s="54"/>
      <c r="AP185" s="53">
        <v>0.953</v>
      </c>
      <c r="AQ185" s="42"/>
      <c r="AR185" s="43">
        <v>0.0395</v>
      </c>
      <c r="AS185" s="31"/>
      <c r="AT185" s="44">
        <f t="shared" si="10"/>
        <v>0.7105575326</v>
      </c>
      <c r="AU185" s="45" t="s">
        <v>90</v>
      </c>
      <c r="AV185" s="64">
        <v>1.130976</v>
      </c>
      <c r="AW185" s="59" t="s">
        <v>91</v>
      </c>
      <c r="AX185" s="54">
        <v>32.0</v>
      </c>
      <c r="AY185" s="54"/>
      <c r="AZ185" s="66">
        <v>28.0</v>
      </c>
      <c r="BA185" s="54"/>
      <c r="BB185" s="67">
        <v>8.0</v>
      </c>
      <c r="BC185" s="54"/>
      <c r="BD185" s="31">
        <v>0.19</v>
      </c>
      <c r="BE185" s="54"/>
      <c r="BF185" s="31">
        <v>0.3</v>
      </c>
      <c r="BG185" s="54"/>
      <c r="BH185" s="31">
        <v>0.11</v>
      </c>
      <c r="BI185" s="54"/>
      <c r="BJ185" s="59">
        <v>0.799</v>
      </c>
      <c r="BK185" s="31"/>
      <c r="BL185" s="31">
        <v>0.25</v>
      </c>
      <c r="BM185" s="54"/>
      <c r="BN185" s="54">
        <v>0.00640559259188368</v>
      </c>
      <c r="BO185" s="54">
        <v>0.09784482837301171</v>
      </c>
      <c r="BP185" s="54">
        <v>8.847702964056503E-5</v>
      </c>
      <c r="BQ185" s="54">
        <v>0.008501583951774631</v>
      </c>
      <c r="BR185" s="54">
        <v>0.03738365018699828</v>
      </c>
      <c r="BS185" s="54">
        <v>0.09554701194652734</v>
      </c>
      <c r="BT185" s="54">
        <v>0.03720576384086507</v>
      </c>
      <c r="BU185" s="54">
        <v>0.22474052704901476</v>
      </c>
      <c r="BV185" s="54">
        <v>0.005676393904699866</v>
      </c>
    </row>
    <row r="186">
      <c r="A186" s="50"/>
      <c r="B186" s="50"/>
      <c r="C186" s="51" t="s">
        <v>85</v>
      </c>
      <c r="D186" s="29" t="s">
        <v>356</v>
      </c>
      <c r="E186" s="52" t="s">
        <v>310</v>
      </c>
      <c r="F186" s="53">
        <v>9.9</v>
      </c>
      <c r="G186" s="54"/>
      <c r="H186" s="56">
        <v>84154.44</v>
      </c>
      <c r="I186" s="54"/>
      <c r="J186" s="57">
        <f t="shared" si="3"/>
        <v>8500.448485</v>
      </c>
      <c r="K186" s="54"/>
      <c r="L186" s="58">
        <v>0.11</v>
      </c>
      <c r="M186" s="32"/>
      <c r="N186" s="53">
        <v>0.0</v>
      </c>
      <c r="O186" s="54"/>
      <c r="P186" s="53">
        <v>2.0</v>
      </c>
      <c r="Q186" s="54"/>
      <c r="R186" s="53">
        <v>1.0</v>
      </c>
      <c r="S186" s="54"/>
      <c r="T186" s="57">
        <v>1.0</v>
      </c>
      <c r="U186" s="54"/>
      <c r="V186" s="54"/>
      <c r="W186" s="54"/>
      <c r="X186" s="31">
        <f t="shared" si="4"/>
        <v>18701</v>
      </c>
      <c r="Y186" s="60" t="s">
        <v>190</v>
      </c>
      <c r="Z186" s="32">
        <f t="shared" si="5"/>
        <v>16115</v>
      </c>
      <c r="AA186" s="38">
        <v>0.8617</v>
      </c>
      <c r="AB186" s="32">
        <f t="shared" si="6"/>
        <v>13399</v>
      </c>
      <c r="AC186" s="75">
        <v>0.7165</v>
      </c>
      <c r="AD186" s="32">
        <f t="shared" si="7"/>
        <v>13399</v>
      </c>
      <c r="AE186" s="54"/>
      <c r="AF186" s="32">
        <f t="shared" si="8"/>
        <v>7884</v>
      </c>
      <c r="AG186" s="38">
        <v>0.4216</v>
      </c>
      <c r="AH186" s="39">
        <f t="shared" si="9"/>
        <v>34.10396409</v>
      </c>
      <c r="AI186" s="54"/>
      <c r="AJ186" s="40">
        <f>(271387*SUM($H$3:$H$200)*Sheet7!D186)/(100*H186*10)</f>
        <v>19620.2062</v>
      </c>
      <c r="AK186" s="54"/>
      <c r="AL186" s="41">
        <f>ROUND(IF( V186 = "Rural",  Sheet7!E186/100,(Sheet7!E186 + 10)/100 )*H186, 0)</f>
        <v>36345</v>
      </c>
      <c r="AM186" s="54"/>
      <c r="AN186" s="31">
        <v>0.16</v>
      </c>
      <c r="AO186" s="54"/>
      <c r="AP186" s="53">
        <v>0.911</v>
      </c>
      <c r="AQ186" s="42"/>
      <c r="AR186" s="43">
        <v>0.0395</v>
      </c>
      <c r="AS186" s="31"/>
      <c r="AT186" s="44">
        <f t="shared" si="10"/>
        <v>0.7105575326</v>
      </c>
      <c r="AU186" s="45" t="s">
        <v>90</v>
      </c>
      <c r="AV186" s="64">
        <v>1.130976</v>
      </c>
      <c r="AW186" s="59" t="s">
        <v>91</v>
      </c>
      <c r="AX186" s="54">
        <v>287.0</v>
      </c>
      <c r="AY186" s="54"/>
      <c r="AZ186" s="66">
        <v>37.0</v>
      </c>
      <c r="BA186" s="54"/>
      <c r="BB186" s="67">
        <v>10.0</v>
      </c>
      <c r="BC186" s="54"/>
      <c r="BD186" s="31">
        <v>0.19</v>
      </c>
      <c r="BE186" s="54"/>
      <c r="BF186" s="31">
        <v>0.3</v>
      </c>
      <c r="BG186" s="54"/>
      <c r="BH186" s="31">
        <v>0.11</v>
      </c>
      <c r="BI186" s="54"/>
      <c r="BJ186" s="59">
        <v>0.764</v>
      </c>
      <c r="BK186" s="31"/>
      <c r="BL186" s="31">
        <v>0.25</v>
      </c>
      <c r="BM186" s="54"/>
      <c r="BN186" s="54">
        <v>0.00845649160621413</v>
      </c>
      <c r="BO186" s="54">
        <v>0.12917211920349694</v>
      </c>
      <c r="BP186" s="54">
        <v>1.1680500246709785E-4</v>
      </c>
      <c r="BQ186" s="54">
        <v>0.011223563206127244</v>
      </c>
      <c r="BR186" s="54">
        <v>0.0493528927232369</v>
      </c>
      <c r="BS186" s="54">
        <v>0.12613860356158632</v>
      </c>
      <c r="BT186" s="54">
        <v>0.04911805193819513</v>
      </c>
      <c r="BU186" s="54">
        <v>0.2966964185287425</v>
      </c>
      <c r="BV186" s="54">
        <v>0.007493823049171396</v>
      </c>
    </row>
    <row r="187">
      <c r="A187" s="50"/>
      <c r="B187" s="50"/>
      <c r="C187" s="51" t="s">
        <v>85</v>
      </c>
      <c r="D187" s="29" t="s">
        <v>356</v>
      </c>
      <c r="E187" s="52" t="s">
        <v>311</v>
      </c>
      <c r="F187" s="53">
        <v>1.6</v>
      </c>
      <c r="G187" s="54"/>
      <c r="H187" s="56">
        <v>69006.0</v>
      </c>
      <c r="I187" s="54"/>
      <c r="J187" s="57">
        <f t="shared" si="3"/>
        <v>43128.75</v>
      </c>
      <c r="K187" s="54"/>
      <c r="L187" s="58">
        <v>0.06</v>
      </c>
      <c r="M187" s="32"/>
      <c r="N187" s="53">
        <v>0.0</v>
      </c>
      <c r="O187" s="54"/>
      <c r="P187" s="53">
        <v>1.0</v>
      </c>
      <c r="Q187" s="54"/>
      <c r="R187" s="54"/>
      <c r="S187" s="54"/>
      <c r="T187" s="57">
        <v>5.0</v>
      </c>
      <c r="U187" s="54"/>
      <c r="V187" s="54"/>
      <c r="W187" s="54"/>
      <c r="X187" s="31">
        <f t="shared" si="4"/>
        <v>15335</v>
      </c>
      <c r="Y187" s="60" t="s">
        <v>190</v>
      </c>
      <c r="Z187" s="32">
        <f t="shared" si="5"/>
        <v>13214</v>
      </c>
      <c r="AA187" s="38">
        <v>0.8617</v>
      </c>
      <c r="AB187" s="32">
        <f t="shared" si="6"/>
        <v>10988</v>
      </c>
      <c r="AC187" s="75">
        <v>0.7165</v>
      </c>
      <c r="AD187" s="32">
        <f t="shared" si="7"/>
        <v>10988</v>
      </c>
      <c r="AE187" s="54"/>
      <c r="AF187" s="32">
        <f t="shared" si="8"/>
        <v>6465</v>
      </c>
      <c r="AG187" s="38">
        <v>0.4216</v>
      </c>
      <c r="AH187" s="39">
        <f t="shared" si="9"/>
        <v>6.666087007</v>
      </c>
      <c r="AI187" s="54"/>
      <c r="AJ187" s="40">
        <f>(271387*SUM($H$3:$H$200)*Sheet7!D187)/(100*H187*10)</f>
        <v>23927.30292</v>
      </c>
      <c r="AK187" s="54"/>
      <c r="AL187" s="41">
        <f>ROUND(IF( V187 = "Rural",  Sheet7!E187/100,(Sheet7!E187 + 10)/100 )*H187, 0)</f>
        <v>29818</v>
      </c>
      <c r="AM187" s="54"/>
      <c r="AN187" s="31">
        <v>0.16</v>
      </c>
      <c r="AO187" s="54"/>
      <c r="AP187" s="53">
        <v>0.906</v>
      </c>
      <c r="AQ187" s="42"/>
      <c r="AR187" s="43">
        <v>0.0395</v>
      </c>
      <c r="AS187" s="31"/>
      <c r="AT187" s="44">
        <f t="shared" si="10"/>
        <v>0.7105575326</v>
      </c>
      <c r="AU187" s="45" t="s">
        <v>90</v>
      </c>
      <c r="AV187" s="64">
        <v>1.130976</v>
      </c>
      <c r="AW187" s="59" t="s">
        <v>91</v>
      </c>
      <c r="AX187" s="54">
        <v>46.0</v>
      </c>
      <c r="AY187" s="54"/>
      <c r="AZ187" s="66">
        <v>30.0</v>
      </c>
      <c r="BA187" s="54"/>
      <c r="BB187" s="67">
        <v>9.0</v>
      </c>
      <c r="BC187" s="54"/>
      <c r="BD187" s="31">
        <v>0.19</v>
      </c>
      <c r="BE187" s="54"/>
      <c r="BF187" s="31">
        <v>0.3</v>
      </c>
      <c r="BG187" s="54"/>
      <c r="BH187" s="31">
        <v>0.11</v>
      </c>
      <c r="BI187" s="54"/>
      <c r="BJ187" s="59">
        <v>0.758</v>
      </c>
      <c r="BK187" s="31"/>
      <c r="BL187" s="31">
        <v>0.25</v>
      </c>
      <c r="BM187" s="54"/>
      <c r="BN187" s="54">
        <v>0.006934258724535654</v>
      </c>
      <c r="BO187" s="54">
        <v>0.10592015415653065</v>
      </c>
      <c r="BP187" s="54">
        <v>9.577921260297795E-5</v>
      </c>
      <c r="BQ187" s="54">
        <v>0.00920323636639988</v>
      </c>
      <c r="BR187" s="54">
        <v>0.040468996231924126</v>
      </c>
      <c r="BS187" s="54">
        <v>0.10343269442908568</v>
      </c>
      <c r="BT187" s="54">
        <v>0.04027642857640183</v>
      </c>
      <c r="BU187" s="54">
        <v>0.24328880397747765</v>
      </c>
      <c r="BV187" s="54">
        <v>0.006144877838069166</v>
      </c>
    </row>
    <row r="188">
      <c r="A188" s="50"/>
      <c r="B188" s="50"/>
      <c r="C188" s="51" t="s">
        <v>85</v>
      </c>
      <c r="D188" s="29" t="s">
        <v>356</v>
      </c>
      <c r="E188" s="52" t="s">
        <v>312</v>
      </c>
      <c r="F188" s="53">
        <v>1.3</v>
      </c>
      <c r="G188" s="54"/>
      <c r="H188" s="56">
        <v>56330.47</v>
      </c>
      <c r="I188" s="54"/>
      <c r="J188" s="57">
        <f t="shared" si="3"/>
        <v>43331.13077</v>
      </c>
      <c r="K188" s="54"/>
      <c r="L188" s="58">
        <v>0.04</v>
      </c>
      <c r="M188" s="32"/>
      <c r="N188" s="53">
        <v>0.0</v>
      </c>
      <c r="O188" s="54"/>
      <c r="P188" s="53">
        <v>3.0</v>
      </c>
      <c r="Q188" s="54"/>
      <c r="R188" s="54"/>
      <c r="S188" s="54"/>
      <c r="T188" s="57">
        <v>5.0</v>
      </c>
      <c r="U188" s="54"/>
      <c r="V188" s="54"/>
      <c r="W188" s="54"/>
      <c r="X188" s="31">
        <f t="shared" si="4"/>
        <v>12518</v>
      </c>
      <c r="Y188" s="60" t="s">
        <v>332</v>
      </c>
      <c r="Z188" s="32">
        <f t="shared" si="5"/>
        <v>10581</v>
      </c>
      <c r="AA188" s="38">
        <v>0.8453</v>
      </c>
      <c r="AB188" s="32">
        <f t="shared" si="6"/>
        <v>7790</v>
      </c>
      <c r="AC188" s="38">
        <v>0.6223</v>
      </c>
      <c r="AD188" s="32">
        <f t="shared" si="7"/>
        <v>7790</v>
      </c>
      <c r="AE188" s="54"/>
      <c r="AF188" s="32">
        <f t="shared" si="8"/>
        <v>3957</v>
      </c>
      <c r="AG188" s="38">
        <v>0.3161</v>
      </c>
      <c r="AH188" s="39">
        <f t="shared" si="9"/>
        <v>6.745905014</v>
      </c>
      <c r="AI188" s="54"/>
      <c r="AJ188" s="40">
        <f>(271387*SUM($H$3:$H$200)*Sheet7!D188)/(100*H188*10)</f>
        <v>17269.13831</v>
      </c>
      <c r="AK188" s="54"/>
      <c r="AL188" s="41">
        <f>ROUND(IF( V188 = "Rural",  Sheet7!E188/100,(Sheet7!E188 + 10)/100 )*H188, 0)</f>
        <v>24328</v>
      </c>
      <c r="AM188" s="54"/>
      <c r="AN188" s="31">
        <v>0.16</v>
      </c>
      <c r="AO188" s="54"/>
      <c r="AP188" s="53">
        <v>0.91</v>
      </c>
      <c r="AQ188" s="42"/>
      <c r="AR188" s="43">
        <v>0.0395</v>
      </c>
      <c r="AS188" s="31"/>
      <c r="AT188" s="44">
        <f t="shared" si="10"/>
        <v>0.7105575326</v>
      </c>
      <c r="AU188" s="45" t="s">
        <v>90</v>
      </c>
      <c r="AV188" s="64">
        <v>1.130976</v>
      </c>
      <c r="AW188" s="59" t="s">
        <v>91</v>
      </c>
      <c r="AX188" s="54">
        <v>38.0</v>
      </c>
      <c r="AY188" s="54"/>
      <c r="AZ188" s="66">
        <v>25.0</v>
      </c>
      <c r="BA188" s="54"/>
      <c r="BB188" s="67">
        <v>7.0</v>
      </c>
      <c r="BC188" s="54"/>
      <c r="BD188" s="31">
        <v>0.19</v>
      </c>
      <c r="BE188" s="54"/>
      <c r="BF188" s="31">
        <v>0.3</v>
      </c>
      <c r="BG188" s="54"/>
      <c r="BH188" s="31">
        <v>0.11</v>
      </c>
      <c r="BI188" s="54"/>
      <c r="BJ188" s="59">
        <v>0.8</v>
      </c>
      <c r="BK188" s="31"/>
      <c r="BL188" s="31">
        <v>0.25</v>
      </c>
      <c r="BM188" s="54"/>
      <c r="BN188" s="54">
        <v>0.005660523042267251</v>
      </c>
      <c r="BO188" s="54">
        <v>0.08646396061371223</v>
      </c>
      <c r="BP188" s="54">
        <v>7.818578184731288E-5</v>
      </c>
      <c r="BQ188" s="54">
        <v>0.007512718170019961</v>
      </c>
      <c r="BR188" s="54">
        <v>0.03303535313121345</v>
      </c>
      <c r="BS188" s="54">
        <v>0.08443341579799986</v>
      </c>
      <c r="BT188" s="54">
        <v>0.03287815772005545</v>
      </c>
      <c r="BU188" s="54">
        <v>0.19859972573093915</v>
      </c>
      <c r="BV188" s="54">
        <v>0.005016141447280237</v>
      </c>
    </row>
    <row r="189">
      <c r="A189" s="50"/>
      <c r="B189" s="50"/>
      <c r="C189" s="51" t="s">
        <v>85</v>
      </c>
      <c r="D189" s="29" t="s">
        <v>356</v>
      </c>
      <c r="E189" s="52" t="s">
        <v>313</v>
      </c>
      <c r="F189" s="53">
        <v>2.9</v>
      </c>
      <c r="G189" s="54"/>
      <c r="H189" s="56">
        <v>72334.0</v>
      </c>
      <c r="I189" s="54"/>
      <c r="J189" s="57">
        <f t="shared" si="3"/>
        <v>24942.75862</v>
      </c>
      <c r="K189" s="54"/>
      <c r="L189" s="58">
        <v>0.04</v>
      </c>
      <c r="M189" s="32"/>
      <c r="N189" s="53">
        <v>0.0</v>
      </c>
      <c r="O189" s="54"/>
      <c r="P189" s="53">
        <v>1.0</v>
      </c>
      <c r="Q189" s="54"/>
      <c r="R189" s="53">
        <v>1.0</v>
      </c>
      <c r="S189" s="54"/>
      <c r="T189" s="57">
        <v>3.0</v>
      </c>
      <c r="U189" s="54"/>
      <c r="V189" s="54"/>
      <c r="W189" s="54"/>
      <c r="X189" s="31">
        <f t="shared" si="4"/>
        <v>16074</v>
      </c>
      <c r="Y189" s="60" t="s">
        <v>332</v>
      </c>
      <c r="Z189" s="32">
        <f t="shared" si="5"/>
        <v>13587</v>
      </c>
      <c r="AA189" s="38">
        <v>0.8453</v>
      </c>
      <c r="AB189" s="32">
        <f t="shared" si="6"/>
        <v>10003</v>
      </c>
      <c r="AC189" s="38">
        <v>0.6223</v>
      </c>
      <c r="AD189" s="32">
        <f t="shared" si="7"/>
        <v>10003</v>
      </c>
      <c r="AE189" s="54"/>
      <c r="AF189" s="32">
        <f t="shared" si="8"/>
        <v>5081</v>
      </c>
      <c r="AG189" s="38">
        <v>0.3161</v>
      </c>
      <c r="AH189" s="39">
        <f t="shared" si="9"/>
        <v>11.6127962</v>
      </c>
      <c r="AI189" s="54"/>
      <c r="AJ189" s="40">
        <f>(271387*SUM($H$3:$H$200)*Sheet7!D189)/(100*H189*10)</f>
        <v>13448.42919</v>
      </c>
      <c r="AK189" s="54"/>
      <c r="AL189" s="41">
        <f>ROUND(IF( V189 = "Rural",  Sheet7!E189/100,(Sheet7!E189 + 10)/100 )*H189, 0)</f>
        <v>31256</v>
      </c>
      <c r="AM189" s="54"/>
      <c r="AN189" s="31">
        <v>0.16</v>
      </c>
      <c r="AO189" s="54"/>
      <c r="AP189" s="53">
        <v>0.917</v>
      </c>
      <c r="AQ189" s="42"/>
      <c r="AR189" s="43">
        <v>0.0395</v>
      </c>
      <c r="AS189" s="31"/>
      <c r="AT189" s="44">
        <f t="shared" si="10"/>
        <v>0.7105575326</v>
      </c>
      <c r="AU189" s="45" t="s">
        <v>90</v>
      </c>
      <c r="AV189" s="64">
        <v>1.130976</v>
      </c>
      <c r="AW189" s="59" t="s">
        <v>91</v>
      </c>
      <c r="AX189" s="54">
        <v>84.0</v>
      </c>
      <c r="AY189" s="54"/>
      <c r="AZ189" s="66">
        <v>32.0</v>
      </c>
      <c r="BA189" s="54"/>
      <c r="BB189" s="67">
        <v>9.0</v>
      </c>
      <c r="BC189" s="54"/>
      <c r="BD189" s="31">
        <v>0.19</v>
      </c>
      <c r="BE189" s="54"/>
      <c r="BF189" s="31">
        <v>0.3</v>
      </c>
      <c r="BG189" s="54"/>
      <c r="BH189" s="31">
        <v>0.11</v>
      </c>
      <c r="BI189" s="54"/>
      <c r="BJ189" s="59">
        <v>0.795</v>
      </c>
      <c r="BK189" s="31"/>
      <c r="BL189" s="31">
        <v>0.25</v>
      </c>
      <c r="BM189" s="54"/>
      <c r="BN189" s="54">
        <v>0.007268682007079992</v>
      </c>
      <c r="BO189" s="54">
        <v>0.11102843855256773</v>
      </c>
      <c r="BP189" s="54">
        <v>1.0039842280995577E-4</v>
      </c>
      <c r="BQ189" s="54">
        <v>0.009647087200057514</v>
      </c>
      <c r="BR189" s="54">
        <v>0.04242072245080138</v>
      </c>
      <c r="BS189" s="54">
        <v>0.10842101438763997</v>
      </c>
      <c r="BT189" s="54">
        <v>0.042218867702017944</v>
      </c>
      <c r="BU189" s="54">
        <v>0.25502206108029546</v>
      </c>
      <c r="BV189" s="54">
        <v>0.006441231103656133</v>
      </c>
    </row>
    <row r="190">
      <c r="A190" s="50"/>
      <c r="B190" s="50"/>
      <c r="C190" s="51" t="s">
        <v>85</v>
      </c>
      <c r="D190" s="29" t="s">
        <v>356</v>
      </c>
      <c r="E190" s="52" t="s">
        <v>314</v>
      </c>
      <c r="F190" s="53">
        <v>4.3</v>
      </c>
      <c r="G190" s="54"/>
      <c r="H190" s="56">
        <v>73379.36</v>
      </c>
      <c r="I190" s="54"/>
      <c r="J190" s="57">
        <f t="shared" si="3"/>
        <v>17064.96744</v>
      </c>
      <c r="K190" s="54"/>
      <c r="L190" s="58">
        <v>0.09</v>
      </c>
      <c r="M190" s="32"/>
      <c r="N190" s="53">
        <v>1.0</v>
      </c>
      <c r="O190" s="54"/>
      <c r="P190" s="53">
        <v>1.0</v>
      </c>
      <c r="Q190" s="54"/>
      <c r="R190" s="53">
        <v>2.0</v>
      </c>
      <c r="S190" s="54"/>
      <c r="T190" s="57">
        <v>2.0</v>
      </c>
      <c r="U190" s="54"/>
      <c r="V190" s="54"/>
      <c r="W190" s="54"/>
      <c r="X190" s="31">
        <f t="shared" si="4"/>
        <v>16307</v>
      </c>
      <c r="Y190" s="60" t="s">
        <v>332</v>
      </c>
      <c r="Z190" s="32">
        <f t="shared" si="5"/>
        <v>13784</v>
      </c>
      <c r="AA190" s="38">
        <v>0.8453</v>
      </c>
      <c r="AB190" s="32">
        <f t="shared" si="6"/>
        <v>10148</v>
      </c>
      <c r="AC190" s="38">
        <v>0.6223</v>
      </c>
      <c r="AD190" s="32">
        <f t="shared" si="7"/>
        <v>10148</v>
      </c>
      <c r="AE190" s="54"/>
      <c r="AF190" s="32">
        <f t="shared" si="8"/>
        <v>5155</v>
      </c>
      <c r="AG190" s="38">
        <v>0.3161</v>
      </c>
      <c r="AH190" s="39">
        <f t="shared" si="9"/>
        <v>17.03476291</v>
      </c>
      <c r="AI190" s="54"/>
      <c r="AJ190" s="40">
        <f>(271387*SUM($H$3:$H$200)*Sheet7!D190)/(100*H190*10)</f>
        <v>13256.84331</v>
      </c>
      <c r="AK190" s="54"/>
      <c r="AL190" s="41">
        <f>ROUND(IF( V190 = "Rural",  Sheet7!E190/100,(Sheet7!E190 + 10)/100 )*H190, 0)</f>
        <v>31691</v>
      </c>
      <c r="AM190" s="54"/>
      <c r="AN190" s="31">
        <v>0.16</v>
      </c>
      <c r="AO190" s="54"/>
      <c r="AP190" s="53">
        <v>0.908</v>
      </c>
      <c r="AQ190" s="42"/>
      <c r="AR190" s="43">
        <v>0.0395</v>
      </c>
      <c r="AS190" s="31"/>
      <c r="AT190" s="44">
        <f t="shared" si="10"/>
        <v>0.7105575326</v>
      </c>
      <c r="AU190" s="45" t="s">
        <v>90</v>
      </c>
      <c r="AV190" s="64">
        <v>1.130976</v>
      </c>
      <c r="AW190" s="59" t="s">
        <v>91</v>
      </c>
      <c r="AX190" s="54">
        <v>125.0</v>
      </c>
      <c r="AY190" s="54"/>
      <c r="AZ190" s="66">
        <v>32.0</v>
      </c>
      <c r="BA190" s="54"/>
      <c r="BB190" s="67">
        <v>9.0</v>
      </c>
      <c r="BC190" s="54"/>
      <c r="BD190" s="31">
        <v>0.19</v>
      </c>
      <c r="BE190" s="54"/>
      <c r="BF190" s="31">
        <v>0.3</v>
      </c>
      <c r="BG190" s="54"/>
      <c r="BH190" s="31">
        <v>0.11</v>
      </c>
      <c r="BI190" s="54"/>
      <c r="BJ190" s="59">
        <v>0.7879999999999999</v>
      </c>
      <c r="BK190" s="31"/>
      <c r="BL190" s="31">
        <v>0.25</v>
      </c>
      <c r="BM190" s="54"/>
      <c r="BN190" s="54">
        <v>0.007373727897296504</v>
      </c>
      <c r="BO190" s="54">
        <v>0.11263300471129407</v>
      </c>
      <c r="BP190" s="54">
        <v>1.0184936559299855E-4</v>
      </c>
      <c r="BQ190" s="54">
        <v>0.009786505441485502</v>
      </c>
      <c r="BR190" s="54">
        <v>0.04303378029940881</v>
      </c>
      <c r="BS190" s="54">
        <v>0.10998789844769835</v>
      </c>
      <c r="BT190" s="54">
        <v>0.042829008376403174</v>
      </c>
      <c r="BU190" s="54">
        <v>0.25870760123804837</v>
      </c>
      <c r="BV190" s="54">
        <v>0.006534318798882692</v>
      </c>
    </row>
    <row r="191">
      <c r="A191" s="50"/>
      <c r="B191" s="50"/>
      <c r="C191" s="51" t="s">
        <v>85</v>
      </c>
      <c r="D191" s="29" t="s">
        <v>356</v>
      </c>
      <c r="E191" s="52" t="s">
        <v>315</v>
      </c>
      <c r="F191" s="53">
        <v>2.1</v>
      </c>
      <c r="G191" s="54"/>
      <c r="H191" s="56">
        <v>100774.0</v>
      </c>
      <c r="I191" s="54"/>
      <c r="J191" s="57">
        <f t="shared" si="3"/>
        <v>47987.61905</v>
      </c>
      <c r="K191" s="54"/>
      <c r="L191" s="58">
        <v>0.05</v>
      </c>
      <c r="M191" s="32"/>
      <c r="N191" s="53">
        <v>33.0</v>
      </c>
      <c r="O191" s="54"/>
      <c r="P191" s="53">
        <v>3.0</v>
      </c>
      <c r="Q191" s="54"/>
      <c r="R191" s="53">
        <v>1.0</v>
      </c>
      <c r="S191" s="54"/>
      <c r="T191" s="57">
        <v>6.0</v>
      </c>
      <c r="U191" s="54"/>
      <c r="V191" s="54"/>
      <c r="W191" s="54"/>
      <c r="X191" s="31">
        <f t="shared" si="4"/>
        <v>22394</v>
      </c>
      <c r="Y191" s="60" t="s">
        <v>332</v>
      </c>
      <c r="Z191" s="32">
        <f t="shared" si="5"/>
        <v>18930</v>
      </c>
      <c r="AA191" s="38">
        <v>0.8453</v>
      </c>
      <c r="AB191" s="32">
        <f t="shared" si="6"/>
        <v>13936</v>
      </c>
      <c r="AC191" s="38">
        <v>0.6223</v>
      </c>
      <c r="AD191" s="32">
        <f t="shared" si="7"/>
        <v>13936</v>
      </c>
      <c r="AE191" s="54"/>
      <c r="AF191" s="32">
        <f t="shared" si="8"/>
        <v>7079</v>
      </c>
      <c r="AG191" s="38">
        <v>0.3161</v>
      </c>
      <c r="AH191" s="39">
        <f t="shared" si="9"/>
        <v>6.05314863</v>
      </c>
      <c r="AI191" s="54"/>
      <c r="AJ191" s="40">
        <f>(271387*SUM($H$3:$H$200)*Sheet7!D191)/(100*H191*10)</f>
        <v>9653.071996</v>
      </c>
      <c r="AK191" s="54"/>
      <c r="AL191" s="41">
        <f>ROUND(IF( V191 = "Rural",  Sheet7!E191/100,(Sheet7!E191 + 10)/100 )*H191, 0)</f>
        <v>43545</v>
      </c>
      <c r="AM191" s="54"/>
      <c r="AN191" s="31">
        <v>0.16</v>
      </c>
      <c r="AO191" s="54"/>
      <c r="AP191" s="53">
        <v>0.862</v>
      </c>
      <c r="AQ191" s="42"/>
      <c r="AR191" s="43">
        <v>0.0395</v>
      </c>
      <c r="AS191" s="31"/>
      <c r="AT191" s="44">
        <f t="shared" si="10"/>
        <v>0.7105575326</v>
      </c>
      <c r="AU191" s="45" t="s">
        <v>90</v>
      </c>
      <c r="AV191" s="64">
        <v>1.130976</v>
      </c>
      <c r="AW191" s="59" t="s">
        <v>91</v>
      </c>
      <c r="AX191" s="54">
        <v>61.0</v>
      </c>
      <c r="AY191" s="54"/>
      <c r="AZ191" s="66">
        <v>44.0</v>
      </c>
      <c r="BA191" s="54"/>
      <c r="BB191" s="67">
        <v>12.0</v>
      </c>
      <c r="BC191" s="54"/>
      <c r="BD191" s="31">
        <v>0.19</v>
      </c>
      <c r="BE191" s="54"/>
      <c r="BF191" s="31">
        <v>0.3</v>
      </c>
      <c r="BG191" s="54"/>
      <c r="BH191" s="31">
        <v>0.11</v>
      </c>
      <c r="BI191" s="54"/>
      <c r="BJ191" s="59">
        <v>0.7809999999999999</v>
      </c>
      <c r="BK191" s="31"/>
      <c r="BL191" s="31">
        <v>0.25</v>
      </c>
      <c r="BM191" s="54"/>
      <c r="BN191" s="54">
        <v>0.01012655404901539</v>
      </c>
      <c r="BO191" s="54">
        <v>0.15468216698504797</v>
      </c>
      <c r="BP191" s="54">
        <v>1.3987268311237432E-4</v>
      </c>
      <c r="BQ191" s="54">
        <v>0.013440091319415435</v>
      </c>
      <c r="BR191" s="54">
        <v>0.05909953665298557</v>
      </c>
      <c r="BS191" s="54">
        <v>0.15104956595653538</v>
      </c>
      <c r="BT191" s="54">
        <v>0.05881831744135754</v>
      </c>
      <c r="BU191" s="54">
        <v>0.35529064040846203</v>
      </c>
      <c r="BV191" s="54">
        <v>0.008973769226640903</v>
      </c>
    </row>
    <row r="192">
      <c r="A192" s="50"/>
      <c r="B192" s="50"/>
      <c r="C192" s="51" t="s">
        <v>85</v>
      </c>
      <c r="D192" s="29" t="s">
        <v>356</v>
      </c>
      <c r="E192" s="52" t="s">
        <v>316</v>
      </c>
      <c r="F192" s="53">
        <v>3.5</v>
      </c>
      <c r="G192" s="54"/>
      <c r="H192" s="56">
        <v>96924.19</v>
      </c>
      <c r="I192" s="54"/>
      <c r="J192" s="57">
        <f t="shared" si="3"/>
        <v>27692.62571</v>
      </c>
      <c r="K192" s="54"/>
      <c r="L192" s="58">
        <v>0.08</v>
      </c>
      <c r="M192" s="32"/>
      <c r="N192" s="53">
        <v>0.0</v>
      </c>
      <c r="O192" s="54"/>
      <c r="P192" s="53">
        <v>4.0</v>
      </c>
      <c r="Q192" s="54"/>
      <c r="R192" s="53">
        <v>1.0</v>
      </c>
      <c r="S192" s="54"/>
      <c r="T192" s="57">
        <v>3.0</v>
      </c>
      <c r="U192" s="54"/>
      <c r="V192" s="54"/>
      <c r="W192" s="54"/>
      <c r="X192" s="31">
        <f t="shared" si="4"/>
        <v>21539</v>
      </c>
      <c r="Y192" s="60" t="s">
        <v>332</v>
      </c>
      <c r="Z192" s="32">
        <f t="shared" si="5"/>
        <v>18207</v>
      </c>
      <c r="AA192" s="38">
        <v>0.8453</v>
      </c>
      <c r="AB192" s="32">
        <f t="shared" si="6"/>
        <v>13404</v>
      </c>
      <c r="AC192" s="38">
        <v>0.6223</v>
      </c>
      <c r="AD192" s="32">
        <f t="shared" si="7"/>
        <v>13404</v>
      </c>
      <c r="AE192" s="54"/>
      <c r="AF192" s="32">
        <f t="shared" si="8"/>
        <v>6808</v>
      </c>
      <c r="AG192" s="38">
        <v>0.3161</v>
      </c>
      <c r="AH192" s="39">
        <f t="shared" si="9"/>
        <v>10.52368867</v>
      </c>
      <c r="AI192" s="54"/>
      <c r="AJ192" s="40">
        <f>(271387*SUM($H$3:$H$200)*Sheet7!D192)/(100*H192*10)</f>
        <v>10036.49014</v>
      </c>
      <c r="AK192" s="54"/>
      <c r="AL192" s="41">
        <f>ROUND(IF( V192 = "Rural",  Sheet7!E192/100,(Sheet7!E192 + 10)/100 )*H192, 0)</f>
        <v>41860</v>
      </c>
      <c r="AM192" s="54"/>
      <c r="AN192" s="31">
        <v>0.16</v>
      </c>
      <c r="AO192" s="54"/>
      <c r="AP192" s="53">
        <v>0.872</v>
      </c>
      <c r="AQ192" s="42"/>
      <c r="AR192" s="43">
        <v>0.0395</v>
      </c>
      <c r="AS192" s="31"/>
      <c r="AT192" s="44">
        <f t="shared" si="10"/>
        <v>0.7105575326</v>
      </c>
      <c r="AU192" s="45" t="s">
        <v>90</v>
      </c>
      <c r="AV192" s="64">
        <v>1.130976</v>
      </c>
      <c r="AW192" s="59" t="s">
        <v>91</v>
      </c>
      <c r="AX192" s="54">
        <v>102.0</v>
      </c>
      <c r="AY192" s="54"/>
      <c r="AZ192" s="66">
        <v>43.0</v>
      </c>
      <c r="BA192" s="54"/>
      <c r="BB192" s="67">
        <v>12.0</v>
      </c>
      <c r="BC192" s="54"/>
      <c r="BD192" s="31">
        <v>0.19</v>
      </c>
      <c r="BE192" s="54"/>
      <c r="BF192" s="31">
        <v>0.3</v>
      </c>
      <c r="BG192" s="54"/>
      <c r="BH192" s="31">
        <v>0.11</v>
      </c>
      <c r="BI192" s="54"/>
      <c r="BJ192" s="59">
        <v>0.738</v>
      </c>
      <c r="BK192" s="31"/>
      <c r="BL192" s="31">
        <v>0.25</v>
      </c>
      <c r="BM192" s="54"/>
      <c r="BN192" s="54">
        <v>0.009739695245718508</v>
      </c>
      <c r="BO192" s="54">
        <v>0.1487729349085133</v>
      </c>
      <c r="BP192" s="54">
        <v>1.3452920905981266E-4</v>
      </c>
      <c r="BQ192" s="54">
        <v>0.012926647395760537</v>
      </c>
      <c r="BR192" s="54">
        <v>0.05684179172669476</v>
      </c>
      <c r="BS192" s="54">
        <v>0.14527910800592184</v>
      </c>
      <c r="BT192" s="54">
        <v>0.056571315767623115</v>
      </c>
      <c r="BU192" s="54">
        <v>0.34171768051453205</v>
      </c>
      <c r="BV192" s="54">
        <v>0.008630949585598428</v>
      </c>
    </row>
    <row r="193">
      <c r="A193" s="50"/>
      <c r="B193" s="50"/>
      <c r="C193" s="51" t="s">
        <v>85</v>
      </c>
      <c r="D193" s="29" t="s">
        <v>356</v>
      </c>
      <c r="E193" s="52" t="s">
        <v>317</v>
      </c>
      <c r="F193" s="53">
        <v>9.7</v>
      </c>
      <c r="G193" s="54"/>
      <c r="H193" s="56">
        <v>104376.0</v>
      </c>
      <c r="I193" s="54"/>
      <c r="J193" s="57">
        <f t="shared" si="3"/>
        <v>10760.41237</v>
      </c>
      <c r="K193" s="54"/>
      <c r="L193" s="58">
        <v>0.14</v>
      </c>
      <c r="M193" s="32"/>
      <c r="N193" s="53">
        <v>0.0</v>
      </c>
      <c r="O193" s="54"/>
      <c r="P193" s="53">
        <v>12.0</v>
      </c>
      <c r="Q193" s="54"/>
      <c r="R193" s="53">
        <v>4.0</v>
      </c>
      <c r="S193" s="54"/>
      <c r="T193" s="57">
        <v>1.0</v>
      </c>
      <c r="U193" s="54"/>
      <c r="V193" s="54"/>
      <c r="W193" s="54"/>
      <c r="X193" s="31">
        <f t="shared" si="4"/>
        <v>23195</v>
      </c>
      <c r="Y193" s="60" t="s">
        <v>190</v>
      </c>
      <c r="Z193" s="32">
        <f t="shared" si="5"/>
        <v>19987</v>
      </c>
      <c r="AA193" s="38">
        <v>0.8617</v>
      </c>
      <c r="AB193" s="32">
        <f t="shared" si="6"/>
        <v>16619</v>
      </c>
      <c r="AC193" s="75">
        <v>0.7165</v>
      </c>
      <c r="AD193" s="32">
        <f t="shared" si="7"/>
        <v>16619</v>
      </c>
      <c r="AE193" s="54"/>
      <c r="AF193" s="32">
        <f t="shared" si="8"/>
        <v>9779</v>
      </c>
      <c r="AG193" s="38">
        <v>0.4216</v>
      </c>
      <c r="AH193" s="39">
        <f t="shared" si="9"/>
        <v>26.92189775</v>
      </c>
      <c r="AI193" s="54"/>
      <c r="AJ193" s="40">
        <f>(271387*SUM($H$3:$H$200)*Sheet7!D193)/(100*H193*10)</f>
        <v>15819.03374</v>
      </c>
      <c r="AK193" s="54"/>
      <c r="AL193" s="41">
        <f>ROUND(IF( V193 = "Rural",  Sheet7!E193/100,(Sheet7!E193 + 10)/100 )*H193, 0)</f>
        <v>45102</v>
      </c>
      <c r="AM193" s="54"/>
      <c r="AN193" s="31">
        <v>0.16</v>
      </c>
      <c r="AO193" s="54"/>
      <c r="AP193" s="53">
        <v>0.76</v>
      </c>
      <c r="AQ193" s="42"/>
      <c r="AR193" s="43">
        <v>0.0395</v>
      </c>
      <c r="AS193" s="31"/>
      <c r="AT193" s="44">
        <f t="shared" si="10"/>
        <v>0.7105575326</v>
      </c>
      <c r="AU193" s="45" t="s">
        <v>90</v>
      </c>
      <c r="AV193" s="64">
        <v>1.130976</v>
      </c>
      <c r="AW193" s="59" t="s">
        <v>91</v>
      </c>
      <c r="AX193" s="54">
        <v>281.0</v>
      </c>
      <c r="AY193" s="54"/>
      <c r="AZ193" s="66">
        <v>46.0</v>
      </c>
      <c r="BA193" s="54"/>
      <c r="BB193" s="67">
        <v>13.0</v>
      </c>
      <c r="BC193" s="54"/>
      <c r="BD193" s="31">
        <v>0.19</v>
      </c>
      <c r="BE193" s="54"/>
      <c r="BF193" s="31">
        <v>0.3</v>
      </c>
      <c r="BG193" s="54"/>
      <c r="BH193" s="31">
        <v>0.11</v>
      </c>
      <c r="BI193" s="54"/>
      <c r="BJ193" s="59">
        <v>0.762</v>
      </c>
      <c r="BK193" s="31"/>
      <c r="BL193" s="31">
        <v>0.25</v>
      </c>
      <c r="BM193" s="54"/>
      <c r="BN193" s="54">
        <v>0.01048851097922113</v>
      </c>
      <c r="BO193" s="54">
        <v>0.16021102527667222</v>
      </c>
      <c r="BP193" s="54">
        <v>1.448722008904795E-4</v>
      </c>
      <c r="BQ193" s="54">
        <v>0.013920485160411469</v>
      </c>
      <c r="BR193" s="54">
        <v>0.061211951869450665</v>
      </c>
      <c r="BS193" s="54">
        <v>0.15644858293090813</v>
      </c>
      <c r="BT193" s="54">
        <v>0.060920680942099494</v>
      </c>
      <c r="BU193" s="54">
        <v>0.3679899168761152</v>
      </c>
      <c r="BV193" s="54">
        <v>0.009294521769502757</v>
      </c>
    </row>
    <row r="194">
      <c r="A194" s="50"/>
      <c r="B194" s="50"/>
      <c r="C194" s="51" t="s">
        <v>85</v>
      </c>
      <c r="D194" s="29" t="s">
        <v>356</v>
      </c>
      <c r="E194" s="52" t="s">
        <v>318</v>
      </c>
      <c r="F194" s="53">
        <v>19.0</v>
      </c>
      <c r="G194" s="54"/>
      <c r="H194" s="56">
        <v>117734.4</v>
      </c>
      <c r="I194" s="54"/>
      <c r="J194" s="57">
        <f t="shared" si="3"/>
        <v>6196.547368</v>
      </c>
      <c r="K194" s="54"/>
      <c r="L194" s="58">
        <v>0.09</v>
      </c>
      <c r="M194" s="32"/>
      <c r="N194" s="53">
        <v>1.0</v>
      </c>
      <c r="O194" s="54"/>
      <c r="P194" s="53">
        <v>4.0</v>
      </c>
      <c r="Q194" s="54"/>
      <c r="R194" s="53">
        <v>7.0</v>
      </c>
      <c r="S194" s="54"/>
      <c r="T194" s="57">
        <v>1.0</v>
      </c>
      <c r="U194" s="54"/>
      <c r="V194" s="54"/>
      <c r="W194" s="54"/>
      <c r="X194" s="31">
        <f t="shared" si="4"/>
        <v>26163</v>
      </c>
      <c r="Y194" s="60" t="s">
        <v>190</v>
      </c>
      <c r="Z194" s="32">
        <f t="shared" si="5"/>
        <v>22545</v>
      </c>
      <c r="AA194" s="38">
        <v>0.8617</v>
      </c>
      <c r="AB194" s="32">
        <f t="shared" si="6"/>
        <v>18746</v>
      </c>
      <c r="AC194" s="75">
        <v>0.7165</v>
      </c>
      <c r="AD194" s="32">
        <f t="shared" si="7"/>
        <v>18746</v>
      </c>
      <c r="AE194" s="54"/>
      <c r="AF194" s="32">
        <f t="shared" si="8"/>
        <v>11030</v>
      </c>
      <c r="AG194" s="38">
        <v>0.4216</v>
      </c>
      <c r="AH194" s="39">
        <f t="shared" si="9"/>
        <v>46.80025549</v>
      </c>
      <c r="AI194" s="54"/>
      <c r="AJ194" s="40">
        <f>(271387*SUM($H$3:$H$200)*Sheet7!D194)/(100*H194*10)</f>
        <v>14024.17191</v>
      </c>
      <c r="AK194" s="54"/>
      <c r="AL194" s="41">
        <f>ROUND(IF( V194 = "Rural",  Sheet7!E194/100,(Sheet7!E194 + 10)/100 )*H194, 0)</f>
        <v>50847</v>
      </c>
      <c r="AM194" s="54"/>
      <c r="AN194" s="31">
        <v>0.16</v>
      </c>
      <c r="AO194" s="54"/>
      <c r="AP194" s="53">
        <v>0.899</v>
      </c>
      <c r="AQ194" s="42"/>
      <c r="AR194" s="43">
        <v>0.0395</v>
      </c>
      <c r="AS194" s="31"/>
      <c r="AT194" s="44">
        <f t="shared" si="10"/>
        <v>0.7105575326</v>
      </c>
      <c r="AU194" s="45" t="s">
        <v>90</v>
      </c>
      <c r="AV194" s="64">
        <v>1.130976</v>
      </c>
      <c r="AW194" s="59" t="s">
        <v>91</v>
      </c>
      <c r="AX194" s="54">
        <v>551.0</v>
      </c>
      <c r="AY194" s="54"/>
      <c r="AZ194" s="66">
        <v>52.0</v>
      </c>
      <c r="BA194" s="54"/>
      <c r="BB194" s="67">
        <v>15.0</v>
      </c>
      <c r="BC194" s="54"/>
      <c r="BD194" s="31">
        <v>0.19</v>
      </c>
      <c r="BE194" s="54"/>
      <c r="BF194" s="31">
        <v>0.3</v>
      </c>
      <c r="BG194" s="54"/>
      <c r="BH194" s="31">
        <v>0.11</v>
      </c>
      <c r="BI194" s="54"/>
      <c r="BJ194" s="59">
        <v>0.763</v>
      </c>
      <c r="BK194" s="31"/>
      <c r="BL194" s="31">
        <v>0.25</v>
      </c>
      <c r="BM194" s="54"/>
      <c r="BN194" s="54">
        <v>0.011830866741703189</v>
      </c>
      <c r="BO194" s="54">
        <v>0.18071538413364985</v>
      </c>
      <c r="BP194" s="54">
        <v>1.6341344416839185E-4</v>
      </c>
      <c r="BQ194" s="54">
        <v>0.015702076799934354</v>
      </c>
      <c r="BR194" s="54">
        <v>0.0690460683124344</v>
      </c>
      <c r="BS194" s="54">
        <v>0.1764714114568551</v>
      </c>
      <c r="BT194" s="54">
        <v>0.06871751952852685</v>
      </c>
      <c r="BU194" s="54">
        <v>0.4150865339681469</v>
      </c>
      <c r="BV194" s="54">
        <v>0.010484066680265053</v>
      </c>
    </row>
    <row r="195">
      <c r="A195" s="50"/>
      <c r="B195" s="50"/>
      <c r="C195" s="51" t="s">
        <v>85</v>
      </c>
      <c r="D195" s="29" t="s">
        <v>356</v>
      </c>
      <c r="E195" s="52" t="s">
        <v>319</v>
      </c>
      <c r="F195" s="53">
        <v>6.6</v>
      </c>
      <c r="G195" s="54"/>
      <c r="H195" s="56">
        <v>85782.0</v>
      </c>
      <c r="I195" s="54"/>
      <c r="J195" s="57">
        <f t="shared" si="3"/>
        <v>12997.27273</v>
      </c>
      <c r="K195" s="54"/>
      <c r="L195" s="58">
        <v>0.09</v>
      </c>
      <c r="M195" s="32"/>
      <c r="N195" s="53">
        <v>0.0</v>
      </c>
      <c r="O195" s="54"/>
      <c r="P195" s="53">
        <v>4.0</v>
      </c>
      <c r="Q195" s="54"/>
      <c r="R195" s="53">
        <v>2.0</v>
      </c>
      <c r="S195" s="54"/>
      <c r="T195" s="57">
        <v>2.0</v>
      </c>
      <c r="U195" s="54"/>
      <c r="V195" s="54"/>
      <c r="W195" s="54"/>
      <c r="X195" s="31">
        <f t="shared" si="4"/>
        <v>19063</v>
      </c>
      <c r="Y195" s="60" t="s">
        <v>332</v>
      </c>
      <c r="Z195" s="32">
        <f t="shared" si="5"/>
        <v>16114</v>
      </c>
      <c r="AA195" s="38">
        <v>0.8453</v>
      </c>
      <c r="AB195" s="32">
        <f t="shared" si="6"/>
        <v>11863</v>
      </c>
      <c r="AC195" s="38">
        <v>0.6223</v>
      </c>
      <c r="AD195" s="32">
        <f t="shared" si="7"/>
        <v>11863</v>
      </c>
      <c r="AE195" s="54"/>
      <c r="AF195" s="32">
        <f t="shared" si="8"/>
        <v>6026</v>
      </c>
      <c r="AG195" s="38">
        <v>0.3161</v>
      </c>
      <c r="AH195" s="39">
        <f t="shared" si="9"/>
        <v>22.2657434</v>
      </c>
      <c r="AI195" s="54"/>
      <c r="AJ195" s="40">
        <f>(271387*SUM($H$3:$H$200)*Sheet7!D195)/(100*H195*10)</f>
        <v>11340.12587</v>
      </c>
      <c r="AK195" s="54"/>
      <c r="AL195" s="41">
        <f>ROUND(IF( V195 = "Rural",  Sheet7!E195/100,(Sheet7!E195 + 10)/100 )*H195, 0)</f>
        <v>37067</v>
      </c>
      <c r="AM195" s="54"/>
      <c r="AN195" s="31">
        <v>0.16</v>
      </c>
      <c r="AO195" s="54"/>
      <c r="AP195" s="53">
        <v>0.912</v>
      </c>
      <c r="AQ195" s="42"/>
      <c r="AR195" s="43">
        <v>0.0395</v>
      </c>
      <c r="AS195" s="31"/>
      <c r="AT195" s="44">
        <f t="shared" si="10"/>
        <v>0.7105575326</v>
      </c>
      <c r="AU195" s="45" t="s">
        <v>90</v>
      </c>
      <c r="AV195" s="64">
        <v>1.130976</v>
      </c>
      <c r="AW195" s="59" t="s">
        <v>91</v>
      </c>
      <c r="AX195" s="54">
        <v>191.0</v>
      </c>
      <c r="AY195" s="54"/>
      <c r="AZ195" s="66">
        <v>38.0</v>
      </c>
      <c r="BA195" s="54"/>
      <c r="BB195" s="67">
        <v>11.0</v>
      </c>
      <c r="BC195" s="54"/>
      <c r="BD195" s="31">
        <v>0.19</v>
      </c>
      <c r="BE195" s="54"/>
      <c r="BF195" s="31">
        <v>0.3</v>
      </c>
      <c r="BG195" s="54"/>
      <c r="BH195" s="31">
        <v>0.11</v>
      </c>
      <c r="BI195" s="54"/>
      <c r="BJ195" s="59">
        <v>0.779</v>
      </c>
      <c r="BK195" s="31"/>
      <c r="BL195" s="31">
        <v>0.25</v>
      </c>
      <c r="BM195" s="54"/>
      <c r="BN195" s="54">
        <v>0.008620041473322864</v>
      </c>
      <c r="BO195" s="54">
        <v>0.13167032814328483</v>
      </c>
      <c r="BP195" s="54">
        <v>1.1906402943959449E-4</v>
      </c>
      <c r="BQ195" s="54">
        <v>0.011440628669717335</v>
      </c>
      <c r="BR195" s="54">
        <v>0.05030738536890873</v>
      </c>
      <c r="BS195" s="54">
        <v>0.12857814383554803</v>
      </c>
      <c r="BT195" s="54">
        <v>0.050068002726442656</v>
      </c>
      <c r="BU195" s="54">
        <v>0.30243457355586456</v>
      </c>
      <c r="BV195" s="54">
        <v>0.007638754756184234</v>
      </c>
    </row>
    <row r="196">
      <c r="A196" s="50"/>
      <c r="B196" s="50"/>
      <c r="C196" s="51" t="s">
        <v>85</v>
      </c>
      <c r="D196" s="29" t="s">
        <v>356</v>
      </c>
      <c r="E196" s="52" t="s">
        <v>320</v>
      </c>
      <c r="F196" s="53">
        <v>7.4</v>
      </c>
      <c r="G196" s="54"/>
      <c r="H196" s="56">
        <v>76361.08</v>
      </c>
      <c r="I196" s="54"/>
      <c r="J196" s="57">
        <f t="shared" si="3"/>
        <v>10319.06486</v>
      </c>
      <c r="K196" s="54"/>
      <c r="L196" s="58">
        <v>0.14</v>
      </c>
      <c r="M196" s="32"/>
      <c r="N196" s="53">
        <v>0.0</v>
      </c>
      <c r="O196" s="54"/>
      <c r="P196" s="53">
        <v>2.0</v>
      </c>
      <c r="Q196" s="54"/>
      <c r="R196" s="53">
        <v>3.0</v>
      </c>
      <c r="S196" s="54"/>
      <c r="T196" s="57">
        <v>1.0</v>
      </c>
      <c r="U196" s="54"/>
      <c r="V196" s="54"/>
      <c r="W196" s="54"/>
      <c r="X196" s="31">
        <f t="shared" si="4"/>
        <v>16969</v>
      </c>
      <c r="Y196" s="60" t="s">
        <v>190</v>
      </c>
      <c r="Z196" s="32">
        <f t="shared" si="5"/>
        <v>14622</v>
      </c>
      <c r="AA196" s="38">
        <v>0.8617</v>
      </c>
      <c r="AB196" s="32">
        <f t="shared" si="6"/>
        <v>12158</v>
      </c>
      <c r="AC196" s="75">
        <v>0.7165</v>
      </c>
      <c r="AD196" s="32">
        <f t="shared" si="7"/>
        <v>12158</v>
      </c>
      <c r="AE196" s="54"/>
      <c r="AF196" s="32">
        <f t="shared" si="8"/>
        <v>7154</v>
      </c>
      <c r="AG196" s="38">
        <v>0.4216</v>
      </c>
      <c r="AH196" s="39">
        <f t="shared" si="9"/>
        <v>28.15570445</v>
      </c>
      <c r="AI196" s="54"/>
      <c r="AJ196" s="40">
        <f>(271387*SUM($H$3:$H$200)*Sheet7!D196)/(100*H196*10)</f>
        <v>21622.63113</v>
      </c>
      <c r="AK196" s="54"/>
      <c r="AL196" s="41">
        <f>ROUND(IF( V196 = "Rural",  Sheet7!E196/100,(Sheet7!E196 + 10)/100 )*H196, 0)</f>
        <v>32979</v>
      </c>
      <c r="AM196" s="54"/>
      <c r="AN196" s="31">
        <v>0.16</v>
      </c>
      <c r="AO196" s="54"/>
      <c r="AP196" s="53">
        <v>0.934</v>
      </c>
      <c r="AQ196" s="42"/>
      <c r="AR196" s="43">
        <v>0.0395</v>
      </c>
      <c r="AS196" s="31"/>
      <c r="AT196" s="44">
        <f t="shared" si="10"/>
        <v>0.7105575326</v>
      </c>
      <c r="AU196" s="45" t="s">
        <v>90</v>
      </c>
      <c r="AV196" s="64">
        <v>1.130976</v>
      </c>
      <c r="AW196" s="59" t="s">
        <v>91</v>
      </c>
      <c r="AX196" s="54">
        <v>215.0</v>
      </c>
      <c r="AY196" s="54"/>
      <c r="AZ196" s="66">
        <v>34.0</v>
      </c>
      <c r="BA196" s="54"/>
      <c r="BB196" s="67">
        <v>9.0</v>
      </c>
      <c r="BC196" s="54"/>
      <c r="BD196" s="31">
        <v>0.19</v>
      </c>
      <c r="BE196" s="54"/>
      <c r="BF196" s="31">
        <v>0.3</v>
      </c>
      <c r="BG196" s="54"/>
      <c r="BH196" s="31">
        <v>0.11</v>
      </c>
      <c r="BI196" s="54"/>
      <c r="BJ196" s="59">
        <v>0.743</v>
      </c>
      <c r="BK196" s="31"/>
      <c r="BL196" s="31">
        <v>0.25</v>
      </c>
      <c r="BM196" s="54"/>
      <c r="BN196" s="54">
        <v>0.00767335427651168</v>
      </c>
      <c r="BO196" s="54">
        <v>0.11720976966001753</v>
      </c>
      <c r="BP196" s="54">
        <v>1.0598794475716618E-4</v>
      </c>
      <c r="BQ196" s="54">
        <v>0.01018417338251124</v>
      </c>
      <c r="BR196" s="54">
        <v>0.04478242846688197</v>
      </c>
      <c r="BS196" s="54">
        <v>0.11445718131633431</v>
      </c>
      <c r="BT196" s="54">
        <v>0.04456933577713397</v>
      </c>
      <c r="BU196" s="54">
        <v>0.26922000729832896</v>
      </c>
      <c r="BV196" s="54">
        <v>0.006799836364707802</v>
      </c>
    </row>
    <row r="197">
      <c r="A197" s="50"/>
      <c r="B197" s="50"/>
      <c r="C197" s="51" t="s">
        <v>85</v>
      </c>
      <c r="D197" s="29" t="s">
        <v>356</v>
      </c>
      <c r="E197" s="52" t="s">
        <v>321</v>
      </c>
      <c r="F197" s="53">
        <v>3.4</v>
      </c>
      <c r="G197" s="54"/>
      <c r="H197" s="56">
        <v>84282.0</v>
      </c>
      <c r="I197" s="54"/>
      <c r="J197" s="57">
        <f t="shared" si="3"/>
        <v>24788.82353</v>
      </c>
      <c r="K197" s="54"/>
      <c r="L197" s="58">
        <v>0.04</v>
      </c>
      <c r="M197" s="32"/>
      <c r="N197" s="53">
        <v>1.0</v>
      </c>
      <c r="O197" s="54"/>
      <c r="P197" s="53">
        <v>9.0</v>
      </c>
      <c r="Q197" s="54"/>
      <c r="R197" s="53">
        <v>1.0</v>
      </c>
      <c r="S197" s="54"/>
      <c r="T197" s="57">
        <v>3.0</v>
      </c>
      <c r="U197" s="54"/>
      <c r="V197" s="54"/>
      <c r="W197" s="54"/>
      <c r="X197" s="31">
        <f t="shared" si="4"/>
        <v>18729</v>
      </c>
      <c r="Y197" s="60" t="s">
        <v>190</v>
      </c>
      <c r="Z197" s="32">
        <f t="shared" si="5"/>
        <v>16139</v>
      </c>
      <c r="AA197" s="38">
        <v>0.8617</v>
      </c>
      <c r="AB197" s="32">
        <f t="shared" si="6"/>
        <v>13419</v>
      </c>
      <c r="AC197" s="75">
        <v>0.7165</v>
      </c>
      <c r="AD197" s="32">
        <f t="shared" si="7"/>
        <v>13419</v>
      </c>
      <c r="AE197" s="54"/>
      <c r="AF197" s="32">
        <f t="shared" si="8"/>
        <v>7896</v>
      </c>
      <c r="AG197" s="38">
        <v>0.4216</v>
      </c>
      <c r="AH197" s="39">
        <f t="shared" si="9"/>
        <v>11.74628034</v>
      </c>
      <c r="AI197" s="54"/>
      <c r="AJ197" s="40">
        <f>(271387*SUM($H$3:$H$200)*Sheet7!D197)/(100*H197*10)</f>
        <v>19590.51121</v>
      </c>
      <c r="AK197" s="54"/>
      <c r="AL197" s="41">
        <f>ROUND(IF( V197 = "Rural",  Sheet7!E197/100,(Sheet7!E197 + 10)/100 )*H197, 0)</f>
        <v>36419</v>
      </c>
      <c r="AM197" s="54"/>
      <c r="AN197" s="31">
        <v>0.16</v>
      </c>
      <c r="AO197" s="54"/>
      <c r="AP197" s="53">
        <v>0.943</v>
      </c>
      <c r="AQ197" s="42"/>
      <c r="AR197" s="43">
        <v>0.0395</v>
      </c>
      <c r="AS197" s="31"/>
      <c r="AT197" s="44">
        <f t="shared" si="10"/>
        <v>0.7105575326</v>
      </c>
      <c r="AU197" s="45" t="s">
        <v>90</v>
      </c>
      <c r="AV197" s="64">
        <v>1.130976</v>
      </c>
      <c r="AW197" s="59" t="s">
        <v>91</v>
      </c>
      <c r="AX197" s="54">
        <v>99.0</v>
      </c>
      <c r="AY197" s="54"/>
      <c r="AZ197" s="66">
        <v>37.0</v>
      </c>
      <c r="BA197" s="54"/>
      <c r="BB197" s="67">
        <v>10.0</v>
      </c>
      <c r="BC197" s="54"/>
      <c r="BD197" s="31">
        <v>0.19</v>
      </c>
      <c r="BE197" s="54"/>
      <c r="BF197" s="31">
        <v>0.3</v>
      </c>
      <c r="BG197" s="54"/>
      <c r="BH197" s="31">
        <v>0.11</v>
      </c>
      <c r="BI197" s="54"/>
      <c r="BJ197" s="59">
        <v>0.804</v>
      </c>
      <c r="BK197" s="31"/>
      <c r="BL197" s="31">
        <v>0.25</v>
      </c>
      <c r="BM197" s="54"/>
      <c r="BN197" s="54">
        <v>0.00846930982554146</v>
      </c>
      <c r="BO197" s="54">
        <v>0.1293679163061287</v>
      </c>
      <c r="BP197" s="54">
        <v>1.169820536852475E-4</v>
      </c>
      <c r="BQ197" s="54">
        <v>0.011240575709835589</v>
      </c>
      <c r="BR197" s="54">
        <v>0.04942770107554458</v>
      </c>
      <c r="BS197" s="54">
        <v>0.12632980250807466</v>
      </c>
      <c r="BT197" s="54">
        <v>0.04919250432246905</v>
      </c>
      <c r="BU197" s="54">
        <v>0.2971461463761089</v>
      </c>
      <c r="BV197" s="54">
        <v>0.0075051820703728</v>
      </c>
    </row>
    <row r="198">
      <c r="A198" s="50"/>
      <c r="B198" s="50"/>
      <c r="C198" s="51" t="s">
        <v>85</v>
      </c>
      <c r="D198" s="29" t="s">
        <v>356</v>
      </c>
      <c r="E198" s="52" t="s">
        <v>322</v>
      </c>
      <c r="F198" s="53">
        <v>11.0</v>
      </c>
      <c r="G198" s="54"/>
      <c r="H198" s="56">
        <v>67089.37</v>
      </c>
      <c r="I198" s="54"/>
      <c r="J198" s="57">
        <f t="shared" si="3"/>
        <v>6099.033636</v>
      </c>
      <c r="K198" s="54"/>
      <c r="L198" s="58">
        <v>0.09</v>
      </c>
      <c r="M198" s="32"/>
      <c r="N198" s="53">
        <v>0.0</v>
      </c>
      <c r="O198" s="54"/>
      <c r="P198" s="53">
        <v>3.0</v>
      </c>
      <c r="Q198" s="54"/>
      <c r="R198" s="53">
        <v>4.0</v>
      </c>
      <c r="S198" s="54"/>
      <c r="T198" s="57">
        <v>1.0</v>
      </c>
      <c r="U198" s="54"/>
      <c r="V198" s="54"/>
      <c r="W198" s="54"/>
      <c r="X198" s="31">
        <f t="shared" si="4"/>
        <v>14909</v>
      </c>
      <c r="Y198" s="60" t="s">
        <v>190</v>
      </c>
      <c r="Z198" s="32">
        <f t="shared" si="5"/>
        <v>12847</v>
      </c>
      <c r="AA198" s="38">
        <v>0.8617</v>
      </c>
      <c r="AB198" s="32">
        <f t="shared" si="6"/>
        <v>10682</v>
      </c>
      <c r="AC198" s="75">
        <v>0.7165</v>
      </c>
      <c r="AD198" s="32">
        <f t="shared" si="7"/>
        <v>10682</v>
      </c>
      <c r="AE198" s="54"/>
      <c r="AF198" s="32">
        <f t="shared" si="8"/>
        <v>6286</v>
      </c>
      <c r="AG198" s="38">
        <v>0.4216</v>
      </c>
      <c r="AH198" s="39">
        <f t="shared" si="9"/>
        <v>49.33717517</v>
      </c>
      <c r="AI198" s="54"/>
      <c r="AJ198" s="40">
        <f>(271387*SUM($H$3:$H$200)*Sheet7!D198)/(100*H198*10)</f>
        <v>24610.86556</v>
      </c>
      <c r="AK198" s="54"/>
      <c r="AL198" s="41">
        <f>ROUND(IF( V198 = "Rural",  Sheet7!E198/100,(Sheet7!E198 + 10)/100 )*H198, 0)</f>
        <v>28975</v>
      </c>
      <c r="AM198" s="54"/>
      <c r="AN198" s="31">
        <v>0.16</v>
      </c>
      <c r="AO198" s="54"/>
      <c r="AP198" s="53">
        <v>0.943</v>
      </c>
      <c r="AQ198" s="42"/>
      <c r="AR198" s="43">
        <v>0.0395</v>
      </c>
      <c r="AS198" s="31"/>
      <c r="AT198" s="44">
        <f t="shared" si="10"/>
        <v>0.7105575326</v>
      </c>
      <c r="AU198" s="45" t="s">
        <v>90</v>
      </c>
      <c r="AV198" s="64">
        <v>1.130976</v>
      </c>
      <c r="AW198" s="59" t="s">
        <v>91</v>
      </c>
      <c r="AX198" s="54">
        <v>331.0</v>
      </c>
      <c r="AY198" s="54"/>
      <c r="AZ198" s="66">
        <v>30.0</v>
      </c>
      <c r="BA198" s="54"/>
      <c r="BB198" s="67">
        <v>8.0</v>
      </c>
      <c r="BC198" s="54"/>
      <c r="BD198" s="31">
        <v>0.19</v>
      </c>
      <c r="BE198" s="54"/>
      <c r="BF198" s="31">
        <v>0.3</v>
      </c>
      <c r="BG198" s="54"/>
      <c r="BH198" s="31">
        <v>0.11</v>
      </c>
      <c r="BI198" s="54"/>
      <c r="BJ198" s="59">
        <v>0.7</v>
      </c>
      <c r="BK198" s="31"/>
      <c r="BL198" s="31">
        <v>0.25</v>
      </c>
      <c r="BM198" s="54"/>
      <c r="BN198" s="54">
        <v>0.0067416608591441395</v>
      </c>
      <c r="BO198" s="54">
        <v>0.1029782397568983</v>
      </c>
      <c r="BP198" s="54">
        <v>9.311896114294194E-5</v>
      </c>
      <c r="BQ198" s="54">
        <v>0.008947618030067777</v>
      </c>
      <c r="BR198" s="54">
        <v>0.03934497669379712</v>
      </c>
      <c r="BS198" s="54">
        <v>0.10055986880343547</v>
      </c>
      <c r="BT198" s="54">
        <v>0.03915775757239654</v>
      </c>
      <c r="BU198" s="54">
        <v>0.23653149852045433</v>
      </c>
      <c r="BV198" s="54">
        <v>0.005974204893531321</v>
      </c>
    </row>
    <row r="199">
      <c r="A199" s="50"/>
      <c r="B199" s="50"/>
      <c r="C199" s="51" t="s">
        <v>85</v>
      </c>
      <c r="D199" s="29" t="s">
        <v>356</v>
      </c>
      <c r="E199" s="52" t="s">
        <v>323</v>
      </c>
      <c r="F199" s="53">
        <v>5.7</v>
      </c>
      <c r="G199" s="54"/>
      <c r="H199" s="56">
        <v>91224.0</v>
      </c>
      <c r="I199" s="54"/>
      <c r="J199" s="57">
        <f t="shared" si="3"/>
        <v>16004.21053</v>
      </c>
      <c r="K199" s="54"/>
      <c r="L199" s="58">
        <v>0.09</v>
      </c>
      <c r="M199" s="32"/>
      <c r="N199" s="53">
        <v>0.0</v>
      </c>
      <c r="O199" s="54"/>
      <c r="P199" s="53">
        <v>15.0</v>
      </c>
      <c r="Q199" s="54"/>
      <c r="R199" s="53">
        <v>2.0</v>
      </c>
      <c r="S199" s="54"/>
      <c r="T199" s="57">
        <v>2.0</v>
      </c>
      <c r="U199" s="54"/>
      <c r="V199" s="54"/>
      <c r="W199" s="54"/>
      <c r="X199" s="31">
        <f t="shared" si="4"/>
        <v>20272</v>
      </c>
      <c r="Y199" s="60" t="s">
        <v>190</v>
      </c>
      <c r="Z199" s="32">
        <f t="shared" si="5"/>
        <v>17468</v>
      </c>
      <c r="AA199" s="38">
        <v>0.8617</v>
      </c>
      <c r="AB199" s="32">
        <f t="shared" si="6"/>
        <v>14525</v>
      </c>
      <c r="AC199" s="75">
        <v>0.7165</v>
      </c>
      <c r="AD199" s="32">
        <f t="shared" si="7"/>
        <v>14525</v>
      </c>
      <c r="AE199" s="54"/>
      <c r="AF199" s="32">
        <f t="shared" si="8"/>
        <v>8547</v>
      </c>
      <c r="AG199" s="38">
        <v>0.4216</v>
      </c>
      <c r="AH199" s="39">
        <f t="shared" si="9"/>
        <v>18.08734544</v>
      </c>
      <c r="AI199" s="54"/>
      <c r="AJ199" s="40">
        <f>(271387*SUM($H$3:$H$200)*Sheet7!D199)/(100*H199*10)</f>
        <v>18099.70474</v>
      </c>
      <c r="AK199" s="54"/>
      <c r="AL199" s="41">
        <f>ROUND(IF( V199 = "Rural",  Sheet7!E199/100,(Sheet7!E199 + 10)/100 )*H199, 0)</f>
        <v>39419</v>
      </c>
      <c r="AM199" s="54"/>
      <c r="AN199" s="31">
        <v>0.16</v>
      </c>
      <c r="AO199" s="54"/>
      <c r="AP199" s="53">
        <v>0.927</v>
      </c>
      <c r="AQ199" s="42"/>
      <c r="AR199" s="43">
        <v>0.0395</v>
      </c>
      <c r="AS199" s="31"/>
      <c r="AT199" s="44">
        <f t="shared" si="10"/>
        <v>0.7105575326</v>
      </c>
      <c r="AU199" s="45" t="s">
        <v>90</v>
      </c>
      <c r="AV199" s="64">
        <v>1.130976</v>
      </c>
      <c r="AW199" s="59" t="s">
        <v>91</v>
      </c>
      <c r="AX199" s="54">
        <v>165.0</v>
      </c>
      <c r="AY199" s="54"/>
      <c r="AZ199" s="66">
        <v>40.0</v>
      </c>
      <c r="BA199" s="54"/>
      <c r="BB199" s="67">
        <v>11.0</v>
      </c>
      <c r="BC199" s="54"/>
      <c r="BD199" s="31">
        <v>0.19</v>
      </c>
      <c r="BE199" s="54"/>
      <c r="BF199" s="31">
        <v>0.3</v>
      </c>
      <c r="BG199" s="54"/>
      <c r="BH199" s="31">
        <v>0.11</v>
      </c>
      <c r="BI199" s="54"/>
      <c r="BJ199" s="59">
        <v>0.787</v>
      </c>
      <c r="BK199" s="31"/>
      <c r="BL199" s="31">
        <v>0.25</v>
      </c>
      <c r="BM199" s="54"/>
      <c r="BN199" s="54">
        <v>0.009166895891473792</v>
      </c>
      <c r="BO199" s="54">
        <v>0.14002347828848727</v>
      </c>
      <c r="BP199" s="54">
        <v>1.2661743747636528E-4</v>
      </c>
      <c r="BQ199" s="54">
        <v>0.012166420808168312</v>
      </c>
      <c r="BR199" s="54">
        <v>0.053498879985233845</v>
      </c>
      <c r="BS199" s="54">
        <v>0.13673512617162148</v>
      </c>
      <c r="BT199" s="54">
        <v>0.053244310936058914</v>
      </c>
      <c r="BU199" s="54">
        <v>0.32162098736401795</v>
      </c>
      <c r="BV199" s="54">
        <v>0.008123356460308113</v>
      </c>
    </row>
    <row r="200">
      <c r="A200" s="50"/>
      <c r="B200" s="50"/>
      <c r="C200" s="51" t="s">
        <v>85</v>
      </c>
      <c r="D200" s="29" t="s">
        <v>187</v>
      </c>
      <c r="E200" s="52" t="s">
        <v>324</v>
      </c>
      <c r="F200" s="53">
        <v>31.0</v>
      </c>
      <c r="G200" s="54"/>
      <c r="H200" s="56">
        <v>74197.24</v>
      </c>
      <c r="I200" s="54"/>
      <c r="J200" s="57">
        <f t="shared" si="3"/>
        <v>2393.459355</v>
      </c>
      <c r="K200" s="54"/>
      <c r="L200" s="58">
        <v>0.13</v>
      </c>
      <c r="M200" s="32"/>
      <c r="N200" s="53">
        <v>1.0</v>
      </c>
      <c r="O200" s="54"/>
      <c r="P200" s="53">
        <v>0.0</v>
      </c>
      <c r="Q200" s="54"/>
      <c r="R200" s="53">
        <v>11.0</v>
      </c>
      <c r="S200" s="54"/>
      <c r="T200" s="57">
        <v>0.0</v>
      </c>
      <c r="U200" s="54"/>
      <c r="V200" s="54"/>
      <c r="W200" s="54"/>
      <c r="X200" s="31">
        <f t="shared" si="4"/>
        <v>16488</v>
      </c>
      <c r="Y200" s="60" t="s">
        <v>89</v>
      </c>
      <c r="Z200" s="32">
        <f t="shared" si="5"/>
        <v>14330</v>
      </c>
      <c r="AA200" s="37">
        <v>0.8691</v>
      </c>
      <c r="AB200" s="32">
        <f t="shared" si="6"/>
        <v>11101</v>
      </c>
      <c r="AC200" s="38">
        <v>0.6733</v>
      </c>
      <c r="AD200" s="32">
        <f t="shared" si="7"/>
        <v>11101</v>
      </c>
      <c r="AE200" s="54"/>
      <c r="AF200" s="54"/>
      <c r="AG200" s="54"/>
      <c r="AH200" s="39">
        <f t="shared" si="9"/>
        <v>119.2766739</v>
      </c>
      <c r="AI200" s="54"/>
      <c r="AJ200" s="40">
        <f>(271387*SUM($H$3:$H$200)*Sheet7!D200)/(100*H200*10)</f>
        <v>50586.15327</v>
      </c>
      <c r="AK200" s="54"/>
      <c r="AL200" s="41">
        <f>ROUND(IF( V200 = "Rural",  Sheet7!E200/100,(Sheet7!E200 + 10)/100 )*H200, 0)</f>
        <v>32045</v>
      </c>
      <c r="AM200" s="54"/>
      <c r="AN200" s="31">
        <v>0.16</v>
      </c>
      <c r="AO200" s="54"/>
      <c r="AP200" s="53">
        <v>0.927</v>
      </c>
      <c r="AQ200" s="42"/>
      <c r="AR200" s="43">
        <v>0.0395</v>
      </c>
      <c r="AS200" s="31"/>
      <c r="AT200" s="44">
        <f t="shared" si="10"/>
        <v>0.7105575326</v>
      </c>
      <c r="AU200" s="45" t="s">
        <v>90</v>
      </c>
      <c r="AV200" s="64">
        <v>1.130976</v>
      </c>
      <c r="AW200" s="59" t="s">
        <v>91</v>
      </c>
      <c r="AX200" s="54">
        <v>885.0</v>
      </c>
      <c r="AY200" s="54"/>
      <c r="AZ200" s="66">
        <v>33.0</v>
      </c>
      <c r="BA200" s="54"/>
      <c r="BB200" s="67">
        <v>9.0</v>
      </c>
      <c r="BC200" s="54"/>
      <c r="BD200" s="31">
        <v>0.19</v>
      </c>
      <c r="BE200" s="54"/>
      <c r="BF200" s="31">
        <v>0.3</v>
      </c>
      <c r="BG200" s="54"/>
      <c r="BH200" s="31">
        <v>0.11</v>
      </c>
      <c r="BI200" s="54"/>
      <c r="BJ200" s="59">
        <v>0.7509999999999999</v>
      </c>
      <c r="BK200" s="31"/>
      <c r="BL200" s="31">
        <v>0.25</v>
      </c>
      <c r="BM200" s="54"/>
      <c r="BN200" s="54">
        <v>0.007455914830688142</v>
      </c>
      <c r="BO200" s="54">
        <v>0.11388840244020959</v>
      </c>
      <c r="BP200" s="54">
        <v>1.0298456981297542E-4</v>
      </c>
      <c r="BQ200" s="54">
        <v>0.009895584984704227</v>
      </c>
      <c r="BR200" s="54">
        <v>0.0435134310926466</v>
      </c>
      <c r="BS200" s="54">
        <v>0.1112138140509743</v>
      </c>
      <c r="BT200" s="54">
        <v>0.04330637679949781</v>
      </c>
      <c r="BU200" s="54">
        <v>0.26159113378590076</v>
      </c>
      <c r="BV200" s="54">
        <v>0.006607149751063662</v>
      </c>
    </row>
    <row r="201">
      <c r="A201" s="111"/>
      <c r="B201" s="111"/>
      <c r="E201" s="52"/>
      <c r="F201" s="64"/>
      <c r="G201" s="64"/>
      <c r="H201" s="64"/>
      <c r="I201" s="64"/>
      <c r="J201" s="57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53"/>
      <c r="Y201" s="112"/>
      <c r="Z201" s="64"/>
      <c r="AA201" s="64"/>
      <c r="AB201" s="64"/>
      <c r="AC201" s="64"/>
      <c r="AD201" s="64"/>
      <c r="AE201" s="64"/>
      <c r="AF201" s="64"/>
      <c r="AG201" s="64"/>
      <c r="AH201" s="113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31"/>
      <c r="AT201" s="114"/>
      <c r="AU201" s="64"/>
      <c r="AV201" s="64"/>
      <c r="AW201" s="64"/>
      <c r="AX201" s="64"/>
      <c r="AY201" s="64"/>
      <c r="AZ201" s="8"/>
      <c r="BA201" s="64"/>
      <c r="BB201" s="14"/>
      <c r="BC201" s="64"/>
      <c r="BD201" s="64"/>
      <c r="BE201" s="64"/>
      <c r="BF201" s="59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</row>
    <row r="202">
      <c r="A202" s="111"/>
      <c r="B202" s="111"/>
      <c r="E202" s="52"/>
      <c r="F202" s="64">
        <f>sum(F3:F200)</f>
        <v>709.9</v>
      </c>
      <c r="G202" s="64"/>
      <c r="H202" s="64"/>
      <c r="I202" s="64"/>
      <c r="J202" s="57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53"/>
      <c r="Z202" s="64"/>
      <c r="AA202" s="64"/>
      <c r="AB202" s="64"/>
      <c r="AC202" s="64"/>
      <c r="AD202" s="64"/>
      <c r="AE202" s="64"/>
      <c r="AF202" s="64"/>
      <c r="AG202" s="64"/>
      <c r="AH202" s="113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11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59"/>
      <c r="BG202" s="64"/>
      <c r="BH202" s="64"/>
      <c r="BI202" s="64"/>
      <c r="BJ202" s="64"/>
      <c r="BK202" s="64"/>
      <c r="BL202" s="64"/>
      <c r="BM202" s="64"/>
      <c r="BN202" s="64">
        <f t="shared" ref="BN202:BV202" si="11">sum(BN3:BN200)</f>
        <v>1.247695674</v>
      </c>
      <c r="BO202" s="64">
        <f t="shared" si="11"/>
        <v>19.05843484</v>
      </c>
      <c r="BP202" s="64">
        <f t="shared" si="11"/>
        <v>0.01723375402</v>
      </c>
      <c r="BQ202" s="64">
        <f t="shared" si="11"/>
        <v>1.655957566</v>
      </c>
      <c r="BR202" s="64">
        <f t="shared" si="11"/>
        <v>7.281671124</v>
      </c>
      <c r="BS202" s="64">
        <f t="shared" si="11"/>
        <v>18.61086101</v>
      </c>
      <c r="BT202" s="64">
        <f t="shared" si="11"/>
        <v>7.247022023</v>
      </c>
      <c r="BU202" s="64">
        <f t="shared" si="11"/>
        <v>43.77546328</v>
      </c>
      <c r="BV202" s="64">
        <f t="shared" si="11"/>
        <v>1.10566072</v>
      </c>
    </row>
    <row r="203">
      <c r="A203" s="115"/>
      <c r="B203" s="115"/>
      <c r="E203" s="52"/>
      <c r="F203" s="64"/>
      <c r="G203" s="64"/>
      <c r="H203" s="64"/>
      <c r="I203" s="64"/>
      <c r="J203" s="57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53"/>
      <c r="Y203" s="112"/>
      <c r="Z203" s="64"/>
      <c r="AA203" s="64"/>
      <c r="AB203" s="64"/>
      <c r="AC203" s="64"/>
      <c r="AD203" s="64"/>
      <c r="AE203" s="64"/>
      <c r="AF203" s="64"/>
      <c r="AG203" s="64"/>
      <c r="AH203" s="113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11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59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</row>
    <row r="204">
      <c r="A204" s="115"/>
      <c r="B204" s="115"/>
      <c r="E204" s="52"/>
      <c r="F204" s="64"/>
      <c r="G204" s="64"/>
      <c r="H204" s="64"/>
      <c r="I204" s="64"/>
      <c r="J204" s="57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53"/>
      <c r="Y204" s="112"/>
      <c r="Z204" s="64"/>
      <c r="AA204" s="64"/>
      <c r="AB204" s="64"/>
      <c r="AC204" s="64"/>
      <c r="AD204" s="64"/>
      <c r="AE204" s="64"/>
      <c r="AF204" s="64"/>
      <c r="AG204" s="64"/>
      <c r="AH204" s="116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11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59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</row>
    <row r="205">
      <c r="A205" s="115"/>
      <c r="B205" s="115"/>
      <c r="E205" s="52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53"/>
      <c r="Y205" s="112"/>
      <c r="Z205" s="64"/>
      <c r="AA205" s="64"/>
      <c r="AB205" s="64"/>
      <c r="AC205" s="64"/>
      <c r="AD205" s="64"/>
      <c r="AE205" s="64"/>
      <c r="AF205" s="64"/>
      <c r="AG205" s="64"/>
      <c r="AH205" s="116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11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</row>
    <row r="206">
      <c r="A206" s="115"/>
      <c r="B206" s="115"/>
      <c r="E206" s="52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53"/>
      <c r="Y206" s="112"/>
      <c r="Z206" s="64"/>
      <c r="AA206" s="64"/>
      <c r="AB206" s="64"/>
      <c r="AC206" s="64"/>
      <c r="AD206" s="64"/>
      <c r="AE206" s="64"/>
      <c r="AF206" s="64"/>
      <c r="AG206" s="64"/>
      <c r="AH206" s="116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11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</row>
    <row r="207">
      <c r="A207" s="115"/>
      <c r="B207" s="115"/>
      <c r="E207" s="52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53"/>
      <c r="Y207" s="112"/>
      <c r="Z207" s="64"/>
      <c r="AA207" s="64"/>
      <c r="AB207" s="64"/>
      <c r="AC207" s="64"/>
      <c r="AD207" s="64"/>
      <c r="AE207" s="64"/>
      <c r="AF207" s="64"/>
      <c r="AG207" s="64"/>
      <c r="AH207" s="116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11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</row>
    <row r="208">
      <c r="A208" s="115"/>
      <c r="B208" s="115"/>
      <c r="E208" s="52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53"/>
      <c r="Y208" s="112"/>
      <c r="Z208" s="64"/>
      <c r="AA208" s="64"/>
      <c r="AB208" s="64"/>
      <c r="AC208" s="64"/>
      <c r="AD208" s="64"/>
      <c r="AE208" s="64"/>
      <c r="AF208" s="64"/>
      <c r="AG208" s="64"/>
      <c r="AH208" s="116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11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</row>
    <row r="209">
      <c r="A209" s="115"/>
      <c r="B209" s="115"/>
      <c r="E209" s="52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53"/>
      <c r="Y209" s="112"/>
      <c r="Z209" s="64"/>
      <c r="AA209" s="64"/>
      <c r="AB209" s="64"/>
      <c r="AC209" s="64"/>
      <c r="AD209" s="64"/>
      <c r="AE209" s="64"/>
      <c r="AF209" s="64"/>
      <c r="AG209" s="64"/>
      <c r="AH209" s="116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11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</row>
    <row r="210">
      <c r="A210" s="115"/>
      <c r="B210" s="115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53"/>
      <c r="Y210" s="112"/>
      <c r="Z210" s="64"/>
      <c r="AA210" s="64"/>
      <c r="AB210" s="64"/>
      <c r="AC210" s="64"/>
      <c r="AD210" s="64"/>
      <c r="AE210" s="64"/>
      <c r="AF210" s="64"/>
      <c r="AG210" s="64"/>
      <c r="AH210" s="116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11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</row>
    <row r="211">
      <c r="A211" s="115"/>
      <c r="B211" s="115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53"/>
      <c r="Y211" s="112"/>
      <c r="Z211" s="64"/>
      <c r="AA211" s="64"/>
      <c r="AB211" s="64"/>
      <c r="AC211" s="64"/>
      <c r="AD211" s="64"/>
      <c r="AE211" s="64"/>
      <c r="AF211" s="64"/>
      <c r="AG211" s="64"/>
      <c r="AH211" s="116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11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</row>
    <row r="212">
      <c r="A212" s="115"/>
      <c r="B212" s="115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53"/>
      <c r="Y212" s="112"/>
      <c r="Z212" s="64"/>
      <c r="AA212" s="64"/>
      <c r="AB212" s="64"/>
      <c r="AC212" s="64"/>
      <c r="AD212" s="64"/>
      <c r="AE212" s="64"/>
      <c r="AF212" s="64"/>
      <c r="AG212" s="64"/>
      <c r="AH212" s="116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11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</row>
    <row r="213">
      <c r="A213" s="115"/>
      <c r="B213" s="115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53"/>
      <c r="Y213" s="112"/>
      <c r="Z213" s="64"/>
      <c r="AA213" s="64"/>
      <c r="AB213" s="64"/>
      <c r="AC213" s="64"/>
      <c r="AD213" s="64"/>
      <c r="AE213" s="64"/>
      <c r="AF213" s="64"/>
      <c r="AG213" s="64"/>
      <c r="AH213" s="116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11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</row>
    <row r="214">
      <c r="A214" s="115"/>
      <c r="B214" s="115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53"/>
      <c r="Y214" s="112"/>
      <c r="Z214" s="64"/>
      <c r="AA214" s="64"/>
      <c r="AB214" s="64"/>
      <c r="AC214" s="64"/>
      <c r="AD214" s="64"/>
      <c r="AE214" s="64"/>
      <c r="AF214" s="64"/>
      <c r="AG214" s="64"/>
      <c r="AH214" s="116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11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</row>
    <row r="215">
      <c r="A215" s="115"/>
      <c r="B215" s="115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53"/>
      <c r="Y215" s="112"/>
      <c r="Z215" s="64"/>
      <c r="AA215" s="64"/>
      <c r="AB215" s="64"/>
      <c r="AC215" s="64"/>
      <c r="AD215" s="64"/>
      <c r="AE215" s="64"/>
      <c r="AF215" s="64"/>
      <c r="AG215" s="64"/>
      <c r="AH215" s="116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11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</row>
    <row r="216">
      <c r="A216" s="115"/>
      <c r="B216" s="115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53"/>
      <c r="Y216" s="112"/>
      <c r="Z216" s="64"/>
      <c r="AA216" s="64"/>
      <c r="AB216" s="64"/>
      <c r="AC216" s="64"/>
      <c r="AD216" s="64"/>
      <c r="AE216" s="64"/>
      <c r="AF216" s="64"/>
      <c r="AG216" s="64"/>
      <c r="AH216" s="116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11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</row>
    <row r="217">
      <c r="A217" s="115"/>
      <c r="B217" s="115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53"/>
      <c r="Y217" s="112"/>
      <c r="Z217" s="64"/>
      <c r="AA217" s="64"/>
      <c r="AB217" s="64"/>
      <c r="AC217" s="64"/>
      <c r="AD217" s="64"/>
      <c r="AE217" s="64"/>
      <c r="AF217" s="64"/>
      <c r="AG217" s="64"/>
      <c r="AH217" s="116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11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</row>
    <row r="218">
      <c r="A218" s="115"/>
      <c r="B218" s="115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53"/>
      <c r="Y218" s="112"/>
      <c r="Z218" s="64"/>
      <c r="AA218" s="64"/>
      <c r="AB218" s="64"/>
      <c r="AC218" s="64"/>
      <c r="AD218" s="64"/>
      <c r="AE218" s="64"/>
      <c r="AF218" s="64"/>
      <c r="AG218" s="64"/>
      <c r="AH218" s="116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11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</row>
    <row r="219">
      <c r="A219" s="115"/>
      <c r="B219" s="115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53"/>
      <c r="Y219" s="112"/>
      <c r="Z219" s="64"/>
      <c r="AA219" s="64"/>
      <c r="AB219" s="64"/>
      <c r="AC219" s="64"/>
      <c r="AD219" s="64"/>
      <c r="AE219" s="64"/>
      <c r="AF219" s="64"/>
      <c r="AG219" s="64"/>
      <c r="AH219" s="116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11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</row>
    <row r="220">
      <c r="A220" s="115"/>
      <c r="B220" s="115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53"/>
      <c r="Y220" s="112"/>
      <c r="Z220" s="64"/>
      <c r="AA220" s="64"/>
      <c r="AB220" s="64"/>
      <c r="AC220" s="64"/>
      <c r="AD220" s="64"/>
      <c r="AE220" s="64"/>
      <c r="AF220" s="64"/>
      <c r="AG220" s="64"/>
      <c r="AH220" s="116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11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</row>
    <row r="221">
      <c r="A221" s="115"/>
      <c r="B221" s="115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53"/>
      <c r="Y221" s="112"/>
      <c r="Z221" s="64"/>
      <c r="AA221" s="64"/>
      <c r="AB221" s="64"/>
      <c r="AC221" s="64"/>
      <c r="AD221" s="64"/>
      <c r="AE221" s="64"/>
      <c r="AF221" s="64"/>
      <c r="AG221" s="64"/>
      <c r="AH221" s="116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11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</row>
    <row r="222">
      <c r="A222" s="115"/>
      <c r="B222" s="115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53"/>
      <c r="Y222" s="64"/>
      <c r="Z222" s="64"/>
      <c r="AA222" s="64"/>
      <c r="AB222" s="64"/>
      <c r="AC222" s="64"/>
      <c r="AD222" s="64"/>
      <c r="AE222" s="64"/>
      <c r="AF222" s="64"/>
      <c r="AG222" s="64"/>
      <c r="AH222" s="116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11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</row>
    <row r="223">
      <c r="A223" s="115"/>
      <c r="B223" s="115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53"/>
      <c r="Y223" s="64"/>
      <c r="Z223" s="64"/>
      <c r="AA223" s="64"/>
      <c r="AB223" s="64"/>
      <c r="AC223" s="64"/>
      <c r="AD223" s="64"/>
      <c r="AE223" s="64"/>
      <c r="AF223" s="64"/>
      <c r="AG223" s="64"/>
      <c r="AH223" s="116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11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</row>
    <row r="224">
      <c r="A224" s="115"/>
      <c r="B224" s="115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53"/>
      <c r="Y224" s="64"/>
      <c r="Z224" s="64"/>
      <c r="AA224" s="64"/>
      <c r="AB224" s="64"/>
      <c r="AC224" s="64"/>
      <c r="AD224" s="64"/>
      <c r="AE224" s="64"/>
      <c r="AF224" s="64"/>
      <c r="AG224" s="64"/>
      <c r="AH224" s="116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11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</row>
    <row r="225">
      <c r="A225" s="115"/>
      <c r="B225" s="115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53"/>
      <c r="Y225" s="64"/>
      <c r="Z225" s="64"/>
      <c r="AA225" s="64"/>
      <c r="AB225" s="64"/>
      <c r="AC225" s="64"/>
      <c r="AD225" s="64"/>
      <c r="AE225" s="64"/>
      <c r="AF225" s="64"/>
      <c r="AG225" s="64"/>
      <c r="AH225" s="116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11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</row>
    <row r="226">
      <c r="A226" s="115"/>
      <c r="B226" s="115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53"/>
      <c r="Y226" s="64"/>
      <c r="Z226" s="64"/>
      <c r="AA226" s="64"/>
      <c r="AB226" s="64"/>
      <c r="AC226" s="64"/>
      <c r="AD226" s="64"/>
      <c r="AE226" s="64"/>
      <c r="AF226" s="64"/>
      <c r="AG226" s="64"/>
      <c r="AH226" s="116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11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</row>
    <row r="227">
      <c r="A227" s="115"/>
      <c r="B227" s="115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53"/>
      <c r="Y227" s="64"/>
      <c r="Z227" s="64"/>
      <c r="AA227" s="64"/>
      <c r="AB227" s="64"/>
      <c r="AC227" s="64"/>
      <c r="AD227" s="64"/>
      <c r="AE227" s="64"/>
      <c r="AF227" s="64"/>
      <c r="AG227" s="64"/>
      <c r="AH227" s="116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11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</row>
    <row r="228">
      <c r="A228" s="115"/>
      <c r="B228" s="115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53"/>
      <c r="Y228" s="64"/>
      <c r="Z228" s="64"/>
      <c r="AA228" s="64"/>
      <c r="AB228" s="64"/>
      <c r="AC228" s="64"/>
      <c r="AD228" s="64"/>
      <c r="AE228" s="64"/>
      <c r="AF228" s="64"/>
      <c r="AG228" s="64"/>
      <c r="AH228" s="116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11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</row>
    <row r="229">
      <c r="A229" s="115"/>
      <c r="B229" s="115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53"/>
      <c r="Y229" s="64"/>
      <c r="Z229" s="64"/>
      <c r="AA229" s="64"/>
      <c r="AB229" s="64"/>
      <c r="AC229" s="64"/>
      <c r="AD229" s="64"/>
      <c r="AE229" s="64"/>
      <c r="AF229" s="64"/>
      <c r="AG229" s="64"/>
      <c r="AH229" s="116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11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</row>
    <row r="230">
      <c r="A230" s="115"/>
      <c r="B230" s="115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53"/>
      <c r="Y230" s="64"/>
      <c r="Z230" s="64"/>
      <c r="AA230" s="64"/>
      <c r="AB230" s="64"/>
      <c r="AC230" s="64"/>
      <c r="AD230" s="64"/>
      <c r="AE230" s="64"/>
      <c r="AF230" s="64"/>
      <c r="AG230" s="64"/>
      <c r="AH230" s="116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11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</row>
    <row r="231">
      <c r="A231" s="115"/>
      <c r="B231" s="115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53"/>
      <c r="Y231" s="64"/>
      <c r="Z231" s="64"/>
      <c r="AA231" s="64"/>
      <c r="AB231" s="64"/>
      <c r="AC231" s="64"/>
      <c r="AD231" s="64"/>
      <c r="AE231" s="64"/>
      <c r="AF231" s="64"/>
      <c r="AG231" s="64"/>
      <c r="AH231" s="116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11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</row>
    <row r="232">
      <c r="A232" s="115"/>
      <c r="B232" s="115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116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11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</row>
    <row r="233">
      <c r="A233" s="115"/>
      <c r="B233" s="115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116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11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</row>
    <row r="234">
      <c r="A234" s="115"/>
      <c r="B234" s="115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116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11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</row>
    <row r="235">
      <c r="A235" s="115"/>
      <c r="B235" s="115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116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11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</row>
    <row r="236">
      <c r="A236" s="115"/>
      <c r="B236" s="115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116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11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</row>
    <row r="237">
      <c r="A237" s="115"/>
      <c r="B237" s="115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116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11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</row>
    <row r="238">
      <c r="A238" s="115"/>
      <c r="B238" s="115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116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11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</row>
    <row r="239">
      <c r="A239" s="115"/>
      <c r="B239" s="115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116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11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</row>
    <row r="240">
      <c r="A240" s="115"/>
      <c r="B240" s="115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116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11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</row>
    <row r="241">
      <c r="A241" s="115"/>
      <c r="B241" s="115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116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11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</row>
    <row r="242">
      <c r="A242" s="115"/>
      <c r="B242" s="115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116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11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</row>
    <row r="243">
      <c r="A243" s="115"/>
      <c r="B243" s="115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116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11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</row>
    <row r="244">
      <c r="A244" s="115"/>
      <c r="B244" s="115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116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11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</row>
    <row r="245">
      <c r="A245" s="115"/>
      <c r="B245" s="115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116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11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</row>
    <row r="246">
      <c r="A246" s="115"/>
      <c r="B246" s="115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116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11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</row>
    <row r="247">
      <c r="A247" s="115"/>
      <c r="B247" s="115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116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11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</row>
    <row r="248">
      <c r="A248" s="115"/>
      <c r="B248" s="115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116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11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</row>
    <row r="249">
      <c r="A249" s="115"/>
      <c r="B249" s="115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116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11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</row>
    <row r="250">
      <c r="A250" s="115"/>
      <c r="B250" s="115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116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11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</row>
    <row r="251">
      <c r="A251" s="115"/>
      <c r="B251" s="115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116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11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</row>
    <row r="252">
      <c r="A252" s="115"/>
      <c r="B252" s="115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116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11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</row>
    <row r="253">
      <c r="A253" s="115"/>
      <c r="B253" s="115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116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11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</row>
    <row r="254">
      <c r="A254" s="115"/>
      <c r="B254" s="115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116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11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</row>
    <row r="255">
      <c r="A255" s="115"/>
      <c r="B255" s="115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116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11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</row>
    <row r="256">
      <c r="A256" s="115"/>
      <c r="B256" s="115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116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11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</row>
    <row r="257">
      <c r="A257" s="115"/>
      <c r="B257" s="115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116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11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</row>
    <row r="258">
      <c r="A258" s="115"/>
      <c r="B258" s="115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116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11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</row>
    <row r="259">
      <c r="A259" s="115"/>
      <c r="B259" s="115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116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11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</row>
    <row r="260">
      <c r="A260" s="115"/>
      <c r="B260" s="115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116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11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</row>
    <row r="261">
      <c r="A261" s="115"/>
      <c r="B261" s="115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116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11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</row>
    <row r="262">
      <c r="A262" s="115"/>
      <c r="B262" s="115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116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11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</row>
    <row r="263">
      <c r="A263" s="115"/>
      <c r="B263" s="115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116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11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</row>
    <row r="264">
      <c r="A264" s="115"/>
      <c r="B264" s="115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116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11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</row>
    <row r="265">
      <c r="A265" s="115"/>
      <c r="B265" s="115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116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11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</row>
    <row r="266">
      <c r="A266" s="115"/>
      <c r="B266" s="115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116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11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</row>
    <row r="267">
      <c r="A267" s="115"/>
      <c r="B267" s="115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116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11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</row>
    <row r="268">
      <c r="A268" s="115"/>
      <c r="B268" s="115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116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11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</row>
    <row r="269">
      <c r="A269" s="115"/>
      <c r="B269" s="115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116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11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</row>
    <row r="270">
      <c r="A270" s="115"/>
      <c r="B270" s="115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116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11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</row>
    <row r="271">
      <c r="A271" s="115"/>
      <c r="B271" s="115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116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11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</row>
    <row r="272">
      <c r="A272" s="115"/>
      <c r="B272" s="115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116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11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</row>
    <row r="273">
      <c r="A273" s="115"/>
      <c r="B273" s="115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116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11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</row>
    <row r="274">
      <c r="A274" s="115"/>
      <c r="B274" s="115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116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11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</row>
    <row r="275">
      <c r="A275" s="115"/>
      <c r="B275" s="115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116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11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</row>
    <row r="276">
      <c r="A276" s="115"/>
      <c r="B276" s="115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116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11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</row>
    <row r="277">
      <c r="A277" s="115"/>
      <c r="B277" s="115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116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11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</row>
    <row r="278">
      <c r="A278" s="115"/>
      <c r="B278" s="115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116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11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</row>
    <row r="279">
      <c r="A279" s="115"/>
      <c r="B279" s="115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116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11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</row>
    <row r="280">
      <c r="A280" s="115"/>
      <c r="B280" s="115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116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11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</row>
    <row r="281">
      <c r="A281" s="115"/>
      <c r="B281" s="115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116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11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</row>
    <row r="282">
      <c r="A282" s="115"/>
      <c r="B282" s="115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116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11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</row>
    <row r="283">
      <c r="A283" s="115"/>
      <c r="B283" s="115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116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11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</row>
    <row r="284">
      <c r="A284" s="115"/>
      <c r="B284" s="115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116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11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</row>
    <row r="285">
      <c r="A285" s="115"/>
      <c r="B285" s="115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116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11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</row>
    <row r="286">
      <c r="A286" s="115"/>
      <c r="B286" s="115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116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11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</row>
    <row r="287">
      <c r="A287" s="115"/>
      <c r="B287" s="115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116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11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</row>
    <row r="288">
      <c r="A288" s="115"/>
      <c r="B288" s="115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116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11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</row>
    <row r="289">
      <c r="A289" s="115"/>
      <c r="B289" s="115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116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11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</row>
    <row r="290">
      <c r="A290" s="115"/>
      <c r="B290" s="115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116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11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</row>
    <row r="291">
      <c r="A291" s="115"/>
      <c r="B291" s="115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116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11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</row>
    <row r="292">
      <c r="A292" s="115"/>
      <c r="B292" s="115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116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11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</row>
    <row r="293">
      <c r="A293" s="115"/>
      <c r="B293" s="115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116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11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</row>
    <row r="294">
      <c r="A294" s="115"/>
      <c r="B294" s="115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116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11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</row>
    <row r="295">
      <c r="A295" s="115"/>
      <c r="B295" s="115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116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11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</row>
    <row r="296">
      <c r="A296" s="115"/>
      <c r="B296" s="115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116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11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</row>
    <row r="297">
      <c r="A297" s="115"/>
      <c r="B297" s="115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116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11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</row>
    <row r="298">
      <c r="A298" s="115"/>
      <c r="B298" s="115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116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11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</row>
    <row r="299">
      <c r="A299" s="115"/>
      <c r="B299" s="115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116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11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</row>
    <row r="300">
      <c r="A300" s="115"/>
      <c r="B300" s="115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116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11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</row>
    <row r="301">
      <c r="A301" s="115"/>
      <c r="B301" s="115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116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11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</row>
    <row r="302">
      <c r="A302" s="115"/>
      <c r="B302" s="115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116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11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</row>
    <row r="303">
      <c r="A303" s="115"/>
      <c r="B303" s="115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116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11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</row>
    <row r="304">
      <c r="A304" s="115"/>
      <c r="B304" s="115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116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11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</row>
    <row r="305">
      <c r="A305" s="115"/>
      <c r="B305" s="115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116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11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</row>
    <row r="306">
      <c r="A306" s="115"/>
      <c r="B306" s="115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116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11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</row>
    <row r="307">
      <c r="A307" s="115"/>
      <c r="B307" s="115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116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11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</row>
    <row r="308">
      <c r="A308" s="115"/>
      <c r="B308" s="115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116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11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</row>
    <row r="309">
      <c r="A309" s="115"/>
      <c r="B309" s="115"/>
      <c r="H309" s="117"/>
      <c r="AH309" s="118"/>
      <c r="AL309" s="117"/>
      <c r="AT309" s="119"/>
    </row>
    <row r="310">
      <c r="A310" s="115"/>
      <c r="B310" s="115"/>
      <c r="H310" s="117"/>
      <c r="AH310" s="118"/>
      <c r="AL310" s="117"/>
      <c r="AT310" s="119"/>
    </row>
    <row r="311">
      <c r="A311" s="115"/>
      <c r="B311" s="115"/>
      <c r="H311" s="117"/>
      <c r="AH311" s="118"/>
      <c r="AL311" s="117"/>
      <c r="AT311" s="119"/>
    </row>
    <row r="312">
      <c r="A312" s="115"/>
      <c r="B312" s="115"/>
      <c r="H312" s="117"/>
      <c r="AH312" s="118"/>
      <c r="AL312" s="117"/>
      <c r="AT312" s="119"/>
    </row>
    <row r="313">
      <c r="A313" s="115"/>
      <c r="B313" s="115"/>
      <c r="H313" s="117"/>
      <c r="AH313" s="118"/>
      <c r="AL313" s="117"/>
      <c r="AT313" s="119"/>
    </row>
    <row r="314">
      <c r="A314" s="115"/>
      <c r="B314" s="115"/>
      <c r="H314" s="117"/>
      <c r="AH314" s="118"/>
      <c r="AL314" s="117"/>
      <c r="AT314" s="119"/>
    </row>
    <row r="315">
      <c r="A315" s="115"/>
      <c r="B315" s="115"/>
      <c r="H315" s="117"/>
      <c r="AH315" s="118"/>
      <c r="AL315" s="117"/>
      <c r="AT315" s="119"/>
    </row>
    <row r="316">
      <c r="A316" s="115"/>
      <c r="B316" s="115"/>
      <c r="H316" s="117"/>
      <c r="AH316" s="118"/>
      <c r="AL316" s="117"/>
      <c r="AT316" s="119"/>
    </row>
    <row r="317">
      <c r="A317" s="115"/>
      <c r="B317" s="115"/>
      <c r="H317" s="117"/>
      <c r="AH317" s="118"/>
      <c r="AL317" s="117"/>
      <c r="AT317" s="119"/>
    </row>
    <row r="318">
      <c r="A318" s="115"/>
      <c r="B318" s="115"/>
      <c r="H318" s="117"/>
      <c r="AH318" s="118"/>
      <c r="AL318" s="117"/>
      <c r="AT318" s="119"/>
    </row>
    <row r="319">
      <c r="A319" s="115"/>
      <c r="B319" s="115"/>
      <c r="H319" s="117"/>
      <c r="AH319" s="118"/>
      <c r="AL319" s="117"/>
      <c r="AT319" s="119"/>
    </row>
    <row r="320">
      <c r="A320" s="115"/>
      <c r="B320" s="115"/>
      <c r="H320" s="117"/>
      <c r="AH320" s="118"/>
      <c r="AL320" s="117"/>
      <c r="AT320" s="119"/>
    </row>
    <row r="321">
      <c r="A321" s="115"/>
      <c r="B321" s="115"/>
      <c r="H321" s="117"/>
      <c r="AH321" s="118"/>
      <c r="AL321" s="117"/>
      <c r="AT321" s="119"/>
    </row>
    <row r="322">
      <c r="A322" s="115"/>
      <c r="B322" s="115"/>
      <c r="H322" s="117"/>
      <c r="AH322" s="118"/>
      <c r="AL322" s="117"/>
      <c r="AT322" s="119"/>
    </row>
    <row r="323">
      <c r="A323" s="115"/>
      <c r="B323" s="115"/>
      <c r="H323" s="117"/>
      <c r="AH323" s="118"/>
      <c r="AL323" s="117"/>
      <c r="AT323" s="119"/>
    </row>
    <row r="324">
      <c r="A324" s="115"/>
      <c r="B324" s="115"/>
      <c r="H324" s="117"/>
      <c r="AH324" s="118"/>
      <c r="AL324" s="117"/>
      <c r="AT324" s="119"/>
    </row>
    <row r="325">
      <c r="A325" s="115"/>
      <c r="B325" s="115"/>
      <c r="H325" s="117"/>
      <c r="AH325" s="118"/>
      <c r="AL325" s="117"/>
      <c r="AT325" s="119"/>
    </row>
    <row r="326">
      <c r="A326" s="115"/>
      <c r="B326" s="115"/>
      <c r="H326" s="117"/>
      <c r="AH326" s="118"/>
      <c r="AL326" s="117"/>
      <c r="AT326" s="119"/>
    </row>
    <row r="327">
      <c r="A327" s="115"/>
      <c r="B327" s="115"/>
      <c r="H327" s="117"/>
      <c r="AH327" s="118"/>
      <c r="AL327" s="117"/>
      <c r="AT327" s="119"/>
    </row>
    <row r="328">
      <c r="A328" s="115"/>
      <c r="B328" s="115"/>
      <c r="H328" s="117"/>
      <c r="AH328" s="118"/>
      <c r="AL328" s="117"/>
      <c r="AT328" s="119"/>
    </row>
    <row r="329">
      <c r="A329" s="115"/>
      <c r="B329" s="115"/>
      <c r="H329" s="117"/>
      <c r="AH329" s="118"/>
      <c r="AL329" s="117"/>
      <c r="AT329" s="119"/>
    </row>
    <row r="330">
      <c r="A330" s="115"/>
      <c r="B330" s="115"/>
      <c r="H330" s="117"/>
      <c r="AH330" s="118"/>
      <c r="AL330" s="117"/>
      <c r="AT330" s="119"/>
    </row>
    <row r="331">
      <c r="A331" s="115"/>
      <c r="B331" s="115"/>
      <c r="H331" s="117"/>
      <c r="AH331" s="118"/>
      <c r="AL331" s="117"/>
      <c r="AT331" s="119"/>
    </row>
    <row r="332">
      <c r="A332" s="115"/>
      <c r="B332" s="115"/>
      <c r="H332" s="117"/>
      <c r="AH332" s="118"/>
      <c r="AL332" s="117"/>
      <c r="AT332" s="119"/>
    </row>
    <row r="333">
      <c r="A333" s="115"/>
      <c r="B333" s="115"/>
      <c r="H333" s="117"/>
      <c r="AH333" s="118"/>
      <c r="AL333" s="117"/>
      <c r="AT333" s="119"/>
    </row>
    <row r="334">
      <c r="A334" s="115"/>
      <c r="B334" s="115"/>
      <c r="H334" s="117"/>
      <c r="AH334" s="118"/>
      <c r="AL334" s="117"/>
      <c r="AT334" s="119"/>
    </row>
    <row r="335">
      <c r="A335" s="115"/>
      <c r="B335" s="115"/>
      <c r="H335" s="117"/>
      <c r="AH335" s="118"/>
      <c r="AL335" s="117"/>
      <c r="AT335" s="119"/>
    </row>
    <row r="336">
      <c r="A336" s="115"/>
      <c r="B336" s="115"/>
      <c r="H336" s="117"/>
      <c r="AH336" s="118"/>
      <c r="AL336" s="117"/>
      <c r="AT336" s="119"/>
    </row>
    <row r="337">
      <c r="A337" s="115"/>
      <c r="B337" s="115"/>
      <c r="H337" s="117"/>
      <c r="AH337" s="118"/>
      <c r="AL337" s="117"/>
      <c r="AT337" s="119"/>
    </row>
    <row r="338">
      <c r="A338" s="115"/>
      <c r="B338" s="115"/>
      <c r="H338" s="117"/>
      <c r="AH338" s="118"/>
      <c r="AL338" s="117"/>
      <c r="AT338" s="119"/>
    </row>
    <row r="339">
      <c r="A339" s="115"/>
      <c r="B339" s="115"/>
      <c r="H339" s="117"/>
      <c r="AH339" s="118"/>
      <c r="AL339" s="117"/>
      <c r="AT339" s="119"/>
    </row>
    <row r="340">
      <c r="A340" s="115"/>
      <c r="B340" s="115"/>
      <c r="H340" s="117"/>
      <c r="AH340" s="118"/>
      <c r="AL340" s="117"/>
      <c r="AT340" s="119"/>
    </row>
    <row r="341">
      <c r="A341" s="115"/>
      <c r="B341" s="115"/>
      <c r="H341" s="117"/>
      <c r="AH341" s="118"/>
      <c r="AL341" s="117"/>
      <c r="AT341" s="119"/>
    </row>
    <row r="342">
      <c r="A342" s="115"/>
      <c r="B342" s="115"/>
      <c r="H342" s="117"/>
      <c r="AH342" s="118"/>
      <c r="AL342" s="117"/>
      <c r="AT342" s="119"/>
    </row>
    <row r="343">
      <c r="A343" s="115"/>
      <c r="B343" s="115"/>
      <c r="H343" s="117"/>
      <c r="AH343" s="118"/>
      <c r="AL343" s="117"/>
      <c r="AT343" s="119"/>
    </row>
    <row r="344">
      <c r="A344" s="115"/>
      <c r="B344" s="115"/>
      <c r="H344" s="117"/>
      <c r="AH344" s="118"/>
      <c r="AL344" s="117"/>
      <c r="AT344" s="119"/>
    </row>
    <row r="345">
      <c r="A345" s="115"/>
      <c r="B345" s="115"/>
      <c r="H345" s="117"/>
      <c r="AH345" s="118"/>
      <c r="AL345" s="117"/>
      <c r="AT345" s="119"/>
    </row>
    <row r="346">
      <c r="A346" s="115"/>
      <c r="B346" s="115"/>
      <c r="H346" s="117"/>
      <c r="AH346" s="118"/>
      <c r="AL346" s="117"/>
      <c r="AT346" s="119"/>
    </row>
    <row r="347">
      <c r="A347" s="115"/>
      <c r="B347" s="115"/>
      <c r="H347" s="117"/>
      <c r="AH347" s="118"/>
      <c r="AL347" s="117"/>
      <c r="AT347" s="119"/>
    </row>
    <row r="348">
      <c r="A348" s="115"/>
      <c r="B348" s="115"/>
      <c r="H348" s="117"/>
      <c r="AH348" s="118"/>
      <c r="AL348" s="117"/>
      <c r="AT348" s="119"/>
    </row>
    <row r="349">
      <c r="A349" s="115"/>
      <c r="B349" s="115"/>
      <c r="H349" s="117"/>
      <c r="AH349" s="118"/>
      <c r="AL349" s="117"/>
      <c r="AT349" s="119"/>
    </row>
    <row r="350">
      <c r="A350" s="115"/>
      <c r="B350" s="115"/>
      <c r="H350" s="117"/>
      <c r="AH350" s="118"/>
      <c r="AL350" s="117"/>
      <c r="AT350" s="119"/>
    </row>
    <row r="351">
      <c r="A351" s="115"/>
      <c r="B351" s="115"/>
      <c r="H351" s="117"/>
      <c r="AH351" s="118"/>
      <c r="AL351" s="117"/>
      <c r="AT351" s="119"/>
    </row>
    <row r="352">
      <c r="A352" s="115"/>
      <c r="B352" s="115"/>
      <c r="H352" s="117"/>
      <c r="AH352" s="118"/>
      <c r="AL352" s="117"/>
      <c r="AT352" s="119"/>
    </row>
    <row r="353">
      <c r="A353" s="115"/>
      <c r="B353" s="115"/>
      <c r="H353" s="117"/>
      <c r="AH353" s="118"/>
      <c r="AL353" s="117"/>
      <c r="AT353" s="119"/>
    </row>
    <row r="354">
      <c r="A354" s="115"/>
      <c r="B354" s="115"/>
      <c r="H354" s="117"/>
      <c r="AH354" s="118"/>
      <c r="AL354" s="117"/>
      <c r="AT354" s="119"/>
    </row>
    <row r="355">
      <c r="A355" s="115"/>
      <c r="B355" s="115"/>
      <c r="H355" s="117"/>
      <c r="AH355" s="118"/>
      <c r="AL355" s="117"/>
      <c r="AT355" s="119"/>
    </row>
    <row r="356">
      <c r="A356" s="115"/>
      <c r="B356" s="115"/>
      <c r="H356" s="117"/>
      <c r="AH356" s="118"/>
      <c r="AL356" s="117"/>
      <c r="AT356" s="119"/>
    </row>
    <row r="357">
      <c r="A357" s="115"/>
      <c r="B357" s="115"/>
      <c r="H357" s="117"/>
      <c r="AH357" s="118"/>
      <c r="AL357" s="117"/>
      <c r="AT357" s="119"/>
    </row>
    <row r="358">
      <c r="A358" s="115"/>
      <c r="B358" s="115"/>
      <c r="H358" s="117"/>
      <c r="AH358" s="118"/>
      <c r="AL358" s="117"/>
      <c r="AT358" s="119"/>
    </row>
    <row r="359">
      <c r="A359" s="115"/>
      <c r="B359" s="115"/>
      <c r="H359" s="117"/>
      <c r="AH359" s="118"/>
      <c r="AL359" s="117"/>
      <c r="AT359" s="119"/>
    </row>
    <row r="360">
      <c r="A360" s="115"/>
      <c r="B360" s="115"/>
      <c r="H360" s="117"/>
      <c r="AH360" s="118"/>
      <c r="AL360" s="117"/>
      <c r="AT360" s="119"/>
    </row>
    <row r="361">
      <c r="A361" s="115"/>
      <c r="B361" s="115"/>
      <c r="H361" s="117"/>
      <c r="AH361" s="118"/>
      <c r="AL361" s="117"/>
      <c r="AT361" s="119"/>
    </row>
    <row r="362">
      <c r="A362" s="115"/>
      <c r="B362" s="115"/>
      <c r="H362" s="117"/>
      <c r="AH362" s="118"/>
      <c r="AL362" s="117"/>
      <c r="AT362" s="119"/>
    </row>
    <row r="363">
      <c r="A363" s="115"/>
      <c r="B363" s="115"/>
      <c r="H363" s="117"/>
      <c r="AH363" s="118"/>
      <c r="AL363" s="117"/>
      <c r="AT363" s="119"/>
    </row>
    <row r="364">
      <c r="A364" s="115"/>
      <c r="B364" s="115"/>
      <c r="H364" s="117"/>
      <c r="AH364" s="118"/>
      <c r="AL364" s="117"/>
      <c r="AT364" s="119"/>
    </row>
    <row r="365">
      <c r="A365" s="115"/>
      <c r="B365" s="115"/>
      <c r="H365" s="117"/>
      <c r="AH365" s="118"/>
      <c r="AL365" s="117"/>
      <c r="AT365" s="119"/>
    </row>
    <row r="366">
      <c r="A366" s="115"/>
      <c r="B366" s="115"/>
      <c r="H366" s="117"/>
      <c r="AH366" s="118"/>
      <c r="AL366" s="117"/>
      <c r="AT366" s="119"/>
    </row>
    <row r="367">
      <c r="A367" s="115"/>
      <c r="B367" s="115"/>
      <c r="H367" s="117"/>
      <c r="AH367" s="118"/>
      <c r="AL367" s="117"/>
      <c r="AT367" s="119"/>
    </row>
    <row r="368">
      <c r="A368" s="115"/>
      <c r="B368" s="115"/>
      <c r="H368" s="117"/>
      <c r="AH368" s="118"/>
      <c r="AL368" s="117"/>
      <c r="AT368" s="119"/>
    </row>
    <row r="369">
      <c r="A369" s="115"/>
      <c r="B369" s="115"/>
      <c r="H369" s="117"/>
      <c r="AH369" s="118"/>
      <c r="AL369" s="117"/>
      <c r="AT369" s="119"/>
    </row>
    <row r="370">
      <c r="A370" s="115"/>
      <c r="B370" s="115"/>
      <c r="H370" s="117"/>
      <c r="AH370" s="118"/>
      <c r="AL370" s="117"/>
      <c r="AT370" s="119"/>
    </row>
    <row r="371">
      <c r="A371" s="115"/>
      <c r="B371" s="115"/>
      <c r="H371" s="117"/>
      <c r="AH371" s="118"/>
      <c r="AL371" s="117"/>
      <c r="AT371" s="119"/>
    </row>
    <row r="372">
      <c r="A372" s="115"/>
      <c r="B372" s="115"/>
      <c r="H372" s="117"/>
      <c r="AH372" s="118"/>
      <c r="AL372" s="117"/>
      <c r="AT372" s="119"/>
    </row>
    <row r="373">
      <c r="A373" s="115"/>
      <c r="B373" s="115"/>
      <c r="H373" s="117"/>
      <c r="AH373" s="118"/>
      <c r="AL373" s="117"/>
      <c r="AT373" s="119"/>
    </row>
    <row r="374">
      <c r="A374" s="115"/>
      <c r="B374" s="115"/>
      <c r="H374" s="117"/>
      <c r="AH374" s="118"/>
      <c r="AL374" s="117"/>
      <c r="AT374" s="119"/>
    </row>
    <row r="375">
      <c r="A375" s="115"/>
      <c r="B375" s="115"/>
      <c r="H375" s="117"/>
      <c r="AH375" s="118"/>
      <c r="AL375" s="117"/>
      <c r="AT375" s="119"/>
    </row>
    <row r="376">
      <c r="A376" s="115"/>
      <c r="B376" s="115"/>
      <c r="H376" s="117"/>
      <c r="AH376" s="118"/>
      <c r="AL376" s="117"/>
      <c r="AT376" s="119"/>
    </row>
    <row r="377">
      <c r="A377" s="115"/>
      <c r="B377" s="115"/>
      <c r="H377" s="117"/>
      <c r="AH377" s="118"/>
      <c r="AL377" s="117"/>
      <c r="AT377" s="119"/>
    </row>
    <row r="378">
      <c r="A378" s="115"/>
      <c r="B378" s="115"/>
      <c r="H378" s="117"/>
      <c r="AH378" s="118"/>
      <c r="AL378" s="117"/>
      <c r="AT378" s="119"/>
    </row>
    <row r="379">
      <c r="A379" s="115"/>
      <c r="B379" s="115"/>
      <c r="H379" s="117"/>
      <c r="AH379" s="118"/>
      <c r="AL379" s="117"/>
      <c r="AT379" s="119"/>
    </row>
    <row r="380">
      <c r="A380" s="115"/>
      <c r="B380" s="115"/>
      <c r="H380" s="117"/>
      <c r="AH380" s="118"/>
      <c r="AL380" s="117"/>
      <c r="AT380" s="119"/>
    </row>
    <row r="381">
      <c r="A381" s="115"/>
      <c r="B381" s="115"/>
      <c r="H381" s="117"/>
      <c r="AH381" s="118"/>
      <c r="AL381" s="117"/>
      <c r="AT381" s="119"/>
    </row>
    <row r="382">
      <c r="A382" s="115"/>
      <c r="B382" s="115"/>
      <c r="H382" s="117"/>
      <c r="AH382" s="118"/>
      <c r="AL382" s="117"/>
      <c r="AT382" s="119"/>
    </row>
    <row r="383">
      <c r="A383" s="115"/>
      <c r="B383" s="115"/>
      <c r="H383" s="117"/>
      <c r="AH383" s="118"/>
      <c r="AL383" s="117"/>
      <c r="AT383" s="119"/>
    </row>
    <row r="384">
      <c r="A384" s="115"/>
      <c r="B384" s="115"/>
      <c r="H384" s="117"/>
      <c r="AH384" s="118"/>
      <c r="AL384" s="117"/>
      <c r="AT384" s="119"/>
    </row>
    <row r="385">
      <c r="A385" s="115"/>
      <c r="B385" s="115"/>
      <c r="H385" s="117"/>
      <c r="AH385" s="118"/>
      <c r="AL385" s="117"/>
      <c r="AT385" s="119"/>
    </row>
    <row r="386">
      <c r="A386" s="115"/>
      <c r="B386" s="115"/>
      <c r="H386" s="117"/>
      <c r="AH386" s="118"/>
      <c r="AL386" s="117"/>
      <c r="AT386" s="119"/>
    </row>
    <row r="387">
      <c r="A387" s="115"/>
      <c r="B387" s="115"/>
      <c r="H387" s="117"/>
      <c r="AH387" s="118"/>
      <c r="AL387" s="117"/>
      <c r="AT387" s="119"/>
    </row>
    <row r="388">
      <c r="A388" s="115"/>
      <c r="B388" s="115"/>
      <c r="H388" s="117"/>
      <c r="AH388" s="118"/>
      <c r="AL388" s="117"/>
      <c r="AT388" s="119"/>
    </row>
    <row r="389">
      <c r="A389" s="115"/>
      <c r="B389" s="115"/>
      <c r="H389" s="117"/>
      <c r="AH389" s="118"/>
      <c r="AL389" s="117"/>
      <c r="AT389" s="119"/>
    </row>
    <row r="390">
      <c r="A390" s="115"/>
      <c r="B390" s="115"/>
      <c r="H390" s="117"/>
      <c r="AH390" s="118"/>
      <c r="AL390" s="117"/>
      <c r="AT390" s="119"/>
    </row>
    <row r="391">
      <c r="A391" s="115"/>
      <c r="B391" s="115"/>
      <c r="H391" s="117"/>
      <c r="AH391" s="118"/>
      <c r="AL391" s="117"/>
      <c r="AT391" s="119"/>
    </row>
    <row r="392">
      <c r="A392" s="115"/>
      <c r="B392" s="115"/>
      <c r="H392" s="117"/>
      <c r="AH392" s="118"/>
      <c r="AL392" s="117"/>
      <c r="AT392" s="119"/>
    </row>
    <row r="393">
      <c r="A393" s="115"/>
      <c r="B393" s="115"/>
      <c r="H393" s="117"/>
      <c r="AH393" s="118"/>
      <c r="AL393" s="117"/>
      <c r="AT393" s="119"/>
    </row>
    <row r="394">
      <c r="A394" s="115"/>
      <c r="B394" s="115"/>
      <c r="H394" s="117"/>
      <c r="AH394" s="118"/>
      <c r="AL394" s="117"/>
      <c r="AT394" s="119"/>
    </row>
    <row r="395">
      <c r="A395" s="115"/>
      <c r="B395" s="115"/>
      <c r="H395" s="117"/>
      <c r="AH395" s="118"/>
      <c r="AL395" s="117"/>
      <c r="AT395" s="119"/>
    </row>
    <row r="396">
      <c r="A396" s="115"/>
      <c r="B396" s="115"/>
      <c r="H396" s="117"/>
      <c r="AH396" s="118"/>
      <c r="AL396" s="117"/>
      <c r="AT396" s="119"/>
    </row>
    <row r="397">
      <c r="A397" s="115"/>
      <c r="B397" s="115"/>
      <c r="H397" s="117"/>
      <c r="AH397" s="118"/>
      <c r="AL397" s="117"/>
      <c r="AT397" s="119"/>
    </row>
    <row r="398">
      <c r="A398" s="115"/>
      <c r="B398" s="115"/>
      <c r="H398" s="117"/>
      <c r="AH398" s="118"/>
      <c r="AL398" s="117"/>
      <c r="AT398" s="119"/>
    </row>
    <row r="399">
      <c r="A399" s="115"/>
      <c r="B399" s="115"/>
      <c r="H399" s="117"/>
      <c r="AH399" s="118"/>
      <c r="AL399" s="117"/>
      <c r="AT399" s="119"/>
    </row>
    <row r="400">
      <c r="A400" s="115"/>
      <c r="B400" s="115"/>
      <c r="H400" s="117"/>
      <c r="AH400" s="118"/>
      <c r="AL400" s="117"/>
      <c r="AT400" s="119"/>
    </row>
    <row r="401">
      <c r="A401" s="115"/>
      <c r="B401" s="115"/>
      <c r="H401" s="117"/>
      <c r="AH401" s="118"/>
      <c r="AL401" s="117"/>
      <c r="AT401" s="119"/>
    </row>
    <row r="402">
      <c r="A402" s="115"/>
      <c r="B402" s="115"/>
      <c r="H402" s="117"/>
      <c r="AH402" s="118"/>
      <c r="AL402" s="117"/>
      <c r="AT402" s="119"/>
    </row>
    <row r="403">
      <c r="A403" s="115"/>
      <c r="B403" s="115"/>
      <c r="H403" s="117"/>
      <c r="AH403" s="118"/>
      <c r="AL403" s="117"/>
      <c r="AT403" s="119"/>
    </row>
    <row r="404">
      <c r="A404" s="115"/>
      <c r="B404" s="115"/>
      <c r="H404" s="117"/>
      <c r="AH404" s="118"/>
      <c r="AL404" s="117"/>
      <c r="AT404" s="119"/>
    </row>
    <row r="405">
      <c r="A405" s="115"/>
      <c r="B405" s="115"/>
      <c r="H405" s="117"/>
      <c r="AH405" s="118"/>
      <c r="AL405" s="117"/>
      <c r="AT405" s="119"/>
    </row>
    <row r="406">
      <c r="A406" s="115"/>
      <c r="B406" s="115"/>
      <c r="H406" s="117"/>
      <c r="AH406" s="118"/>
      <c r="AL406" s="117"/>
      <c r="AT406" s="119"/>
    </row>
    <row r="407">
      <c r="A407" s="115"/>
      <c r="B407" s="115"/>
      <c r="H407" s="117"/>
      <c r="AH407" s="118"/>
      <c r="AL407" s="117"/>
      <c r="AT407" s="119"/>
    </row>
    <row r="408">
      <c r="A408" s="115"/>
      <c r="B408" s="115"/>
      <c r="H408" s="117"/>
      <c r="AH408" s="118"/>
      <c r="AL408" s="117"/>
      <c r="AT408" s="119"/>
    </row>
    <row r="409">
      <c r="A409" s="115"/>
      <c r="B409" s="115"/>
      <c r="H409" s="117"/>
      <c r="AH409" s="118"/>
      <c r="AL409" s="117"/>
      <c r="AT409" s="119"/>
    </row>
    <row r="410">
      <c r="A410" s="115"/>
      <c r="B410" s="115"/>
      <c r="H410" s="117"/>
      <c r="AH410" s="118"/>
      <c r="AL410" s="117"/>
      <c r="AT410" s="119"/>
    </row>
    <row r="411">
      <c r="A411" s="115"/>
      <c r="B411" s="115"/>
      <c r="H411" s="117"/>
      <c r="AH411" s="118"/>
      <c r="AL411" s="117"/>
      <c r="AT411" s="119"/>
    </row>
    <row r="412">
      <c r="A412" s="115"/>
      <c r="B412" s="115"/>
      <c r="H412" s="117"/>
      <c r="AH412" s="118"/>
      <c r="AL412" s="117"/>
      <c r="AT412" s="119"/>
    </row>
    <row r="413">
      <c r="A413" s="115"/>
      <c r="B413" s="115"/>
      <c r="H413" s="117"/>
      <c r="AH413" s="118"/>
      <c r="AL413" s="117"/>
      <c r="AT413" s="119"/>
    </row>
    <row r="414">
      <c r="A414" s="115"/>
      <c r="B414" s="115"/>
      <c r="H414" s="117"/>
      <c r="AH414" s="118"/>
      <c r="AL414" s="117"/>
      <c r="AT414" s="119"/>
    </row>
    <row r="415">
      <c r="A415" s="115"/>
      <c r="B415" s="115"/>
      <c r="H415" s="117"/>
      <c r="AH415" s="118"/>
      <c r="AL415" s="117"/>
      <c r="AT415" s="119"/>
    </row>
    <row r="416">
      <c r="A416" s="115"/>
      <c r="B416" s="115"/>
      <c r="H416" s="117"/>
      <c r="AH416" s="118"/>
      <c r="AL416" s="117"/>
      <c r="AT416" s="119"/>
    </row>
    <row r="417">
      <c r="A417" s="115"/>
      <c r="B417" s="115"/>
      <c r="H417" s="117"/>
      <c r="AH417" s="118"/>
      <c r="AL417" s="117"/>
      <c r="AT417" s="119"/>
    </row>
    <row r="418">
      <c r="A418" s="115"/>
      <c r="B418" s="115"/>
      <c r="H418" s="117"/>
      <c r="AH418" s="118"/>
      <c r="AL418" s="117"/>
      <c r="AT418" s="119"/>
    </row>
    <row r="419">
      <c r="A419" s="115"/>
      <c r="B419" s="115"/>
      <c r="H419" s="117"/>
      <c r="AH419" s="118"/>
      <c r="AL419" s="117"/>
      <c r="AT419" s="119"/>
    </row>
    <row r="420">
      <c r="A420" s="115"/>
      <c r="B420" s="115"/>
      <c r="H420" s="117"/>
      <c r="AH420" s="118"/>
      <c r="AL420" s="117"/>
      <c r="AT420" s="119"/>
    </row>
    <row r="421">
      <c r="A421" s="115"/>
      <c r="B421" s="115"/>
      <c r="H421" s="117"/>
      <c r="AH421" s="118"/>
      <c r="AL421" s="117"/>
      <c r="AT421" s="119"/>
    </row>
    <row r="422">
      <c r="A422" s="115"/>
      <c r="B422" s="115"/>
      <c r="H422" s="117"/>
      <c r="AH422" s="118"/>
      <c r="AL422" s="117"/>
      <c r="AT422" s="119"/>
    </row>
    <row r="423">
      <c r="A423" s="115"/>
      <c r="B423" s="115"/>
      <c r="H423" s="117"/>
      <c r="AH423" s="118"/>
      <c r="AL423" s="117"/>
      <c r="AT423" s="119"/>
    </row>
    <row r="424">
      <c r="A424" s="115"/>
      <c r="B424" s="115"/>
      <c r="H424" s="117"/>
      <c r="AH424" s="118"/>
      <c r="AL424" s="117"/>
      <c r="AT424" s="119"/>
    </row>
    <row r="425">
      <c r="A425" s="115"/>
      <c r="B425" s="115"/>
      <c r="H425" s="117"/>
      <c r="AH425" s="118"/>
      <c r="AL425" s="117"/>
      <c r="AT425" s="119"/>
    </row>
    <row r="426">
      <c r="A426" s="115"/>
      <c r="B426" s="115"/>
      <c r="H426" s="117"/>
      <c r="AH426" s="118"/>
      <c r="AL426" s="117"/>
      <c r="AT426" s="119"/>
    </row>
    <row r="427">
      <c r="A427" s="115"/>
      <c r="B427" s="115"/>
      <c r="H427" s="117"/>
      <c r="AH427" s="118"/>
      <c r="AL427" s="117"/>
      <c r="AT427" s="119"/>
    </row>
    <row r="428">
      <c r="A428" s="115"/>
      <c r="B428" s="115"/>
      <c r="H428" s="117"/>
      <c r="AH428" s="118"/>
      <c r="AL428" s="117"/>
      <c r="AT428" s="119"/>
    </row>
    <row r="429">
      <c r="A429" s="115"/>
      <c r="B429" s="115"/>
      <c r="H429" s="117"/>
      <c r="AH429" s="118"/>
      <c r="AL429" s="117"/>
      <c r="AT429" s="119"/>
    </row>
    <row r="430">
      <c r="A430" s="115"/>
      <c r="B430" s="115"/>
      <c r="H430" s="117"/>
      <c r="AH430" s="118"/>
      <c r="AL430" s="117"/>
      <c r="AT430" s="119"/>
    </row>
    <row r="431">
      <c r="A431" s="115"/>
      <c r="B431" s="115"/>
      <c r="H431" s="117"/>
      <c r="AH431" s="118"/>
      <c r="AL431" s="117"/>
      <c r="AT431" s="119"/>
    </row>
    <row r="432">
      <c r="A432" s="115"/>
      <c r="B432" s="115"/>
      <c r="H432" s="117"/>
      <c r="AH432" s="118"/>
      <c r="AL432" s="117"/>
      <c r="AT432" s="119"/>
    </row>
    <row r="433">
      <c r="A433" s="115"/>
      <c r="B433" s="115"/>
      <c r="H433" s="117"/>
      <c r="AH433" s="118"/>
      <c r="AL433" s="117"/>
      <c r="AT433" s="119"/>
    </row>
    <row r="434">
      <c r="A434" s="115"/>
      <c r="B434" s="115"/>
      <c r="H434" s="117"/>
      <c r="AH434" s="118"/>
      <c r="AL434" s="117"/>
      <c r="AT434" s="119"/>
    </row>
    <row r="435">
      <c r="A435" s="115"/>
      <c r="B435" s="115"/>
      <c r="H435" s="117"/>
      <c r="AH435" s="118"/>
      <c r="AL435" s="117"/>
      <c r="AT435" s="119"/>
    </row>
    <row r="436">
      <c r="A436" s="115"/>
      <c r="B436" s="115"/>
      <c r="H436" s="117"/>
      <c r="AH436" s="118"/>
      <c r="AL436" s="117"/>
      <c r="AT436" s="119"/>
    </row>
    <row r="437">
      <c r="A437" s="115"/>
      <c r="B437" s="115"/>
      <c r="H437" s="117"/>
      <c r="AH437" s="118"/>
      <c r="AL437" s="117"/>
      <c r="AT437" s="119"/>
    </row>
    <row r="438">
      <c r="A438" s="115"/>
      <c r="B438" s="115"/>
      <c r="H438" s="117"/>
      <c r="AH438" s="118"/>
      <c r="AL438" s="117"/>
      <c r="AT438" s="119"/>
    </row>
    <row r="439">
      <c r="A439" s="115"/>
      <c r="B439" s="115"/>
      <c r="H439" s="117"/>
      <c r="AH439" s="118"/>
      <c r="AL439" s="117"/>
      <c r="AT439" s="119"/>
    </row>
    <row r="440">
      <c r="A440" s="115"/>
      <c r="B440" s="115"/>
      <c r="H440" s="117"/>
      <c r="AH440" s="118"/>
      <c r="AL440" s="117"/>
      <c r="AT440" s="119"/>
    </row>
    <row r="441">
      <c r="A441" s="115"/>
      <c r="B441" s="115"/>
      <c r="H441" s="117"/>
      <c r="AH441" s="118"/>
      <c r="AL441" s="117"/>
      <c r="AT441" s="119"/>
    </row>
    <row r="442">
      <c r="A442" s="115"/>
      <c r="B442" s="115"/>
      <c r="H442" s="117"/>
      <c r="AH442" s="118"/>
      <c r="AL442" s="117"/>
      <c r="AT442" s="119"/>
    </row>
    <row r="443">
      <c r="A443" s="115"/>
      <c r="B443" s="115"/>
      <c r="H443" s="117"/>
      <c r="AH443" s="118"/>
      <c r="AL443" s="117"/>
      <c r="AT443" s="119"/>
    </row>
    <row r="444">
      <c r="A444" s="115"/>
      <c r="B444" s="115"/>
      <c r="H444" s="117"/>
      <c r="AH444" s="118"/>
      <c r="AL444" s="117"/>
      <c r="AT444" s="119"/>
    </row>
    <row r="445">
      <c r="A445" s="115"/>
      <c r="B445" s="115"/>
      <c r="H445" s="117"/>
      <c r="AH445" s="118"/>
      <c r="AL445" s="117"/>
      <c r="AT445" s="119"/>
    </row>
    <row r="446">
      <c r="A446" s="115"/>
      <c r="B446" s="115"/>
      <c r="H446" s="117"/>
      <c r="AH446" s="118"/>
      <c r="AL446" s="117"/>
      <c r="AT446" s="119"/>
    </row>
    <row r="447">
      <c r="A447" s="115"/>
      <c r="B447" s="115"/>
      <c r="H447" s="117"/>
      <c r="AH447" s="118"/>
      <c r="AL447" s="117"/>
      <c r="AT447" s="119"/>
    </row>
    <row r="448">
      <c r="A448" s="115"/>
      <c r="B448" s="115"/>
      <c r="H448" s="117"/>
      <c r="AH448" s="118"/>
      <c r="AL448" s="117"/>
      <c r="AT448" s="119"/>
    </row>
    <row r="449">
      <c r="A449" s="115"/>
      <c r="B449" s="115"/>
      <c r="H449" s="117"/>
      <c r="AH449" s="118"/>
      <c r="AL449" s="117"/>
      <c r="AT449" s="119"/>
    </row>
    <row r="450">
      <c r="A450" s="115"/>
      <c r="B450" s="115"/>
      <c r="H450" s="117"/>
      <c r="AH450" s="118"/>
      <c r="AL450" s="117"/>
      <c r="AT450" s="119"/>
    </row>
    <row r="451">
      <c r="A451" s="115"/>
      <c r="B451" s="115"/>
      <c r="H451" s="117"/>
      <c r="AH451" s="118"/>
      <c r="AL451" s="117"/>
      <c r="AT451" s="119"/>
    </row>
    <row r="452">
      <c r="A452" s="115"/>
      <c r="B452" s="115"/>
      <c r="H452" s="117"/>
      <c r="AH452" s="118"/>
      <c r="AL452" s="117"/>
      <c r="AT452" s="119"/>
    </row>
    <row r="453">
      <c r="A453" s="115"/>
      <c r="B453" s="115"/>
      <c r="H453" s="117"/>
      <c r="AH453" s="118"/>
      <c r="AL453" s="117"/>
      <c r="AT453" s="119"/>
    </row>
    <row r="454">
      <c r="A454" s="115"/>
      <c r="B454" s="115"/>
      <c r="H454" s="117"/>
      <c r="AH454" s="118"/>
      <c r="AL454" s="117"/>
      <c r="AT454" s="119"/>
    </row>
    <row r="455">
      <c r="A455" s="115"/>
      <c r="B455" s="115"/>
      <c r="H455" s="117"/>
      <c r="AH455" s="118"/>
      <c r="AL455" s="117"/>
      <c r="AT455" s="119"/>
    </row>
    <row r="456">
      <c r="A456" s="115"/>
      <c r="B456" s="115"/>
      <c r="H456" s="117"/>
      <c r="AH456" s="118"/>
      <c r="AL456" s="117"/>
      <c r="AT456" s="119"/>
    </row>
    <row r="457">
      <c r="A457" s="115"/>
      <c r="B457" s="115"/>
      <c r="H457" s="117"/>
      <c r="AH457" s="118"/>
      <c r="AL457" s="117"/>
      <c r="AT457" s="119"/>
    </row>
    <row r="458">
      <c r="A458" s="115"/>
      <c r="B458" s="115"/>
      <c r="H458" s="117"/>
      <c r="AH458" s="118"/>
      <c r="AL458" s="117"/>
      <c r="AT458" s="119"/>
    </row>
    <row r="459">
      <c r="A459" s="115"/>
      <c r="B459" s="115"/>
      <c r="H459" s="117"/>
      <c r="AH459" s="118"/>
      <c r="AL459" s="117"/>
      <c r="AT459" s="119"/>
    </row>
    <row r="460">
      <c r="A460" s="115"/>
      <c r="B460" s="115"/>
      <c r="H460" s="117"/>
      <c r="AH460" s="118"/>
      <c r="AL460" s="117"/>
      <c r="AT460" s="119"/>
    </row>
    <row r="461">
      <c r="A461" s="115"/>
      <c r="B461" s="115"/>
      <c r="H461" s="117"/>
      <c r="AH461" s="118"/>
      <c r="AL461" s="117"/>
      <c r="AT461" s="119"/>
    </row>
    <row r="462">
      <c r="A462" s="115"/>
      <c r="B462" s="115"/>
      <c r="H462" s="117"/>
      <c r="AH462" s="118"/>
      <c r="AL462" s="117"/>
      <c r="AT462" s="119"/>
    </row>
    <row r="463">
      <c r="A463" s="115"/>
      <c r="B463" s="115"/>
      <c r="H463" s="117"/>
      <c r="AH463" s="118"/>
      <c r="AL463" s="117"/>
      <c r="AT463" s="119"/>
    </row>
    <row r="464">
      <c r="A464" s="115"/>
      <c r="B464" s="115"/>
      <c r="H464" s="117"/>
      <c r="AH464" s="118"/>
      <c r="AL464" s="117"/>
      <c r="AT464" s="119"/>
    </row>
    <row r="465">
      <c r="A465" s="115"/>
      <c r="B465" s="115"/>
      <c r="H465" s="117"/>
      <c r="AH465" s="118"/>
      <c r="AL465" s="117"/>
      <c r="AT465" s="119"/>
    </row>
    <row r="466">
      <c r="A466" s="115"/>
      <c r="B466" s="115"/>
      <c r="H466" s="117"/>
      <c r="AH466" s="118"/>
      <c r="AL466" s="117"/>
      <c r="AT466" s="119"/>
    </row>
    <row r="467">
      <c r="A467" s="115"/>
      <c r="B467" s="115"/>
      <c r="H467" s="117"/>
      <c r="AH467" s="118"/>
      <c r="AL467" s="117"/>
      <c r="AT467" s="119"/>
    </row>
    <row r="468">
      <c r="A468" s="115"/>
      <c r="B468" s="115"/>
      <c r="H468" s="117"/>
      <c r="AH468" s="118"/>
      <c r="AL468" s="117"/>
      <c r="AT468" s="119"/>
    </row>
    <row r="469">
      <c r="A469" s="115"/>
      <c r="B469" s="115"/>
      <c r="H469" s="117"/>
      <c r="AH469" s="118"/>
      <c r="AL469" s="117"/>
      <c r="AT469" s="119"/>
    </row>
    <row r="470">
      <c r="A470" s="115"/>
      <c r="B470" s="115"/>
      <c r="H470" s="117"/>
      <c r="AH470" s="118"/>
      <c r="AL470" s="117"/>
      <c r="AT470" s="119"/>
    </row>
    <row r="471">
      <c r="A471" s="115"/>
      <c r="B471" s="115"/>
      <c r="H471" s="117"/>
      <c r="AH471" s="118"/>
      <c r="AL471" s="117"/>
      <c r="AT471" s="119"/>
    </row>
    <row r="472">
      <c r="A472" s="115"/>
      <c r="B472" s="115"/>
      <c r="H472" s="117"/>
      <c r="AH472" s="118"/>
      <c r="AL472" s="117"/>
      <c r="AT472" s="119"/>
    </row>
    <row r="473">
      <c r="A473" s="115"/>
      <c r="B473" s="115"/>
      <c r="H473" s="117"/>
      <c r="AH473" s="118"/>
      <c r="AL473" s="117"/>
      <c r="AT473" s="119"/>
    </row>
    <row r="474">
      <c r="A474" s="115"/>
      <c r="B474" s="115"/>
      <c r="H474" s="117"/>
      <c r="AH474" s="118"/>
      <c r="AL474" s="117"/>
      <c r="AT474" s="119"/>
    </row>
    <row r="475">
      <c r="A475" s="115"/>
      <c r="B475" s="115"/>
      <c r="H475" s="117"/>
      <c r="AH475" s="118"/>
      <c r="AL475" s="117"/>
      <c r="AT475" s="119"/>
    </row>
    <row r="476">
      <c r="A476" s="115"/>
      <c r="B476" s="115"/>
      <c r="H476" s="117"/>
      <c r="AH476" s="118"/>
      <c r="AL476" s="117"/>
      <c r="AT476" s="119"/>
    </row>
    <row r="477">
      <c r="A477" s="115"/>
      <c r="B477" s="115"/>
      <c r="H477" s="117"/>
      <c r="AH477" s="118"/>
      <c r="AL477" s="117"/>
      <c r="AT477" s="119"/>
    </row>
    <row r="478">
      <c r="A478" s="115"/>
      <c r="B478" s="115"/>
      <c r="H478" s="117"/>
      <c r="AH478" s="118"/>
      <c r="AL478" s="117"/>
      <c r="AT478" s="119"/>
    </row>
    <row r="479">
      <c r="A479" s="115"/>
      <c r="B479" s="115"/>
      <c r="H479" s="117"/>
      <c r="AH479" s="118"/>
      <c r="AL479" s="117"/>
      <c r="AT479" s="119"/>
    </row>
    <row r="480">
      <c r="A480" s="115"/>
      <c r="B480" s="115"/>
      <c r="H480" s="117"/>
      <c r="AH480" s="118"/>
      <c r="AL480" s="117"/>
      <c r="AT480" s="119"/>
    </row>
    <row r="481">
      <c r="A481" s="115"/>
      <c r="B481" s="115"/>
      <c r="H481" s="117"/>
      <c r="AH481" s="118"/>
      <c r="AL481" s="117"/>
      <c r="AT481" s="119"/>
    </row>
    <row r="482">
      <c r="A482" s="115"/>
      <c r="B482" s="115"/>
      <c r="H482" s="117"/>
      <c r="AH482" s="118"/>
      <c r="AL482" s="117"/>
      <c r="AT482" s="119"/>
    </row>
    <row r="483">
      <c r="A483" s="115"/>
      <c r="B483" s="115"/>
      <c r="H483" s="117"/>
      <c r="AH483" s="118"/>
      <c r="AL483" s="117"/>
      <c r="AT483" s="119"/>
    </row>
    <row r="484">
      <c r="A484" s="115"/>
      <c r="B484" s="115"/>
      <c r="H484" s="117"/>
      <c r="AH484" s="118"/>
      <c r="AL484" s="117"/>
      <c r="AT484" s="119"/>
    </row>
    <row r="485">
      <c r="A485" s="115"/>
      <c r="B485" s="115"/>
      <c r="H485" s="117"/>
      <c r="AH485" s="118"/>
      <c r="AL485" s="117"/>
      <c r="AT485" s="119"/>
    </row>
    <row r="486">
      <c r="A486" s="115"/>
      <c r="B486" s="115"/>
      <c r="H486" s="117"/>
      <c r="AH486" s="118"/>
      <c r="AL486" s="117"/>
      <c r="AT486" s="119"/>
    </row>
    <row r="487">
      <c r="A487" s="115"/>
      <c r="B487" s="115"/>
      <c r="H487" s="117"/>
      <c r="AH487" s="118"/>
      <c r="AL487" s="117"/>
      <c r="AT487" s="119"/>
    </row>
    <row r="488">
      <c r="A488" s="115"/>
      <c r="B488" s="115"/>
      <c r="H488" s="117"/>
      <c r="AH488" s="118"/>
      <c r="AL488" s="117"/>
      <c r="AT488" s="119"/>
    </row>
    <row r="489">
      <c r="A489" s="115"/>
      <c r="B489" s="115"/>
      <c r="H489" s="117"/>
      <c r="AH489" s="118"/>
      <c r="AL489" s="117"/>
      <c r="AT489" s="119"/>
    </row>
    <row r="490">
      <c r="A490" s="115"/>
      <c r="B490" s="115"/>
      <c r="H490" s="117"/>
      <c r="AH490" s="118"/>
      <c r="AL490" s="117"/>
      <c r="AT490" s="119"/>
    </row>
    <row r="491">
      <c r="A491" s="115"/>
      <c r="B491" s="115"/>
      <c r="H491" s="117"/>
      <c r="AH491" s="118"/>
      <c r="AL491" s="117"/>
      <c r="AT491" s="119"/>
    </row>
    <row r="492">
      <c r="A492" s="115"/>
      <c r="B492" s="115"/>
      <c r="H492" s="117"/>
      <c r="AH492" s="118"/>
      <c r="AL492" s="117"/>
      <c r="AT492" s="119"/>
    </row>
    <row r="493">
      <c r="A493" s="115"/>
      <c r="B493" s="115"/>
      <c r="H493" s="117"/>
      <c r="AH493" s="118"/>
      <c r="AL493" s="117"/>
      <c r="AT493" s="119"/>
    </row>
    <row r="494">
      <c r="A494" s="115"/>
      <c r="B494" s="115"/>
      <c r="H494" s="117"/>
      <c r="AH494" s="118"/>
      <c r="AL494" s="117"/>
      <c r="AT494" s="119"/>
    </row>
    <row r="495">
      <c r="A495" s="115"/>
      <c r="B495" s="115"/>
      <c r="H495" s="117"/>
      <c r="AH495" s="118"/>
      <c r="AL495" s="117"/>
      <c r="AT495" s="119"/>
    </row>
    <row r="496">
      <c r="A496" s="115"/>
      <c r="B496" s="115"/>
      <c r="H496" s="117"/>
      <c r="AH496" s="118"/>
      <c r="AL496" s="117"/>
      <c r="AT496" s="119"/>
    </row>
    <row r="497">
      <c r="A497" s="115"/>
      <c r="B497" s="115"/>
      <c r="H497" s="117"/>
      <c r="AH497" s="118"/>
      <c r="AL497" s="117"/>
      <c r="AT497" s="119"/>
    </row>
    <row r="498">
      <c r="A498" s="115"/>
      <c r="B498" s="115"/>
      <c r="H498" s="117"/>
      <c r="AH498" s="118"/>
      <c r="AL498" s="117"/>
      <c r="AT498" s="119"/>
    </row>
    <row r="499">
      <c r="A499" s="115"/>
      <c r="B499" s="115"/>
      <c r="H499" s="117"/>
      <c r="AH499" s="118"/>
      <c r="AL499" s="117"/>
      <c r="AT499" s="119"/>
    </row>
    <row r="500">
      <c r="A500" s="115"/>
      <c r="B500" s="115"/>
      <c r="H500" s="117"/>
      <c r="AH500" s="118"/>
      <c r="AL500" s="117"/>
      <c r="AT500" s="119"/>
    </row>
    <row r="501">
      <c r="A501" s="115"/>
      <c r="B501" s="115"/>
      <c r="H501" s="117"/>
      <c r="AH501" s="118"/>
      <c r="AL501" s="117"/>
      <c r="AT501" s="119"/>
    </row>
    <row r="502">
      <c r="A502" s="115"/>
      <c r="B502" s="115"/>
      <c r="H502" s="117"/>
      <c r="AH502" s="118"/>
      <c r="AL502" s="117"/>
      <c r="AT502" s="119"/>
    </row>
    <row r="503">
      <c r="A503" s="115"/>
      <c r="B503" s="115"/>
      <c r="H503" s="117"/>
      <c r="AH503" s="118"/>
      <c r="AL503" s="117"/>
      <c r="AT503" s="119"/>
    </row>
    <row r="504">
      <c r="A504" s="115"/>
      <c r="B504" s="115"/>
      <c r="H504" s="117"/>
      <c r="AH504" s="118"/>
      <c r="AL504" s="117"/>
      <c r="AT504" s="119"/>
    </row>
    <row r="505">
      <c r="A505" s="115"/>
      <c r="B505" s="115"/>
      <c r="H505" s="117"/>
      <c r="AH505" s="118"/>
      <c r="AL505" s="117"/>
      <c r="AT505" s="119"/>
    </row>
    <row r="506">
      <c r="A506" s="115"/>
      <c r="B506" s="115"/>
      <c r="H506" s="117"/>
      <c r="AH506" s="118"/>
      <c r="AL506" s="117"/>
      <c r="AT506" s="119"/>
    </row>
    <row r="507">
      <c r="A507" s="115"/>
      <c r="B507" s="115"/>
      <c r="H507" s="117"/>
      <c r="AH507" s="118"/>
      <c r="AL507" s="117"/>
      <c r="AT507" s="119"/>
    </row>
    <row r="508">
      <c r="A508" s="115"/>
      <c r="B508" s="115"/>
      <c r="H508" s="117"/>
      <c r="AH508" s="118"/>
      <c r="AL508" s="117"/>
      <c r="AT508" s="119"/>
    </row>
    <row r="509">
      <c r="A509" s="115"/>
      <c r="B509" s="115"/>
      <c r="H509" s="117"/>
      <c r="AH509" s="118"/>
      <c r="AL509" s="117"/>
      <c r="AT509" s="119"/>
    </row>
    <row r="510">
      <c r="A510" s="115"/>
      <c r="B510" s="115"/>
      <c r="H510" s="117"/>
      <c r="AH510" s="118"/>
      <c r="AL510" s="117"/>
      <c r="AT510" s="119"/>
    </row>
    <row r="511">
      <c r="A511" s="115"/>
      <c r="B511" s="115"/>
      <c r="H511" s="117"/>
      <c r="AH511" s="118"/>
      <c r="AL511" s="117"/>
      <c r="AT511" s="119"/>
    </row>
    <row r="512">
      <c r="A512" s="115"/>
      <c r="B512" s="115"/>
      <c r="H512" s="117"/>
      <c r="AH512" s="118"/>
      <c r="AL512" s="117"/>
      <c r="AT512" s="119"/>
    </row>
    <row r="513">
      <c r="A513" s="115"/>
      <c r="B513" s="115"/>
      <c r="H513" s="117"/>
      <c r="AH513" s="118"/>
      <c r="AL513" s="117"/>
      <c r="AT513" s="119"/>
    </row>
    <row r="514">
      <c r="A514" s="115"/>
      <c r="B514" s="115"/>
      <c r="H514" s="117"/>
      <c r="AH514" s="118"/>
      <c r="AL514" s="117"/>
      <c r="AT514" s="119"/>
    </row>
    <row r="515">
      <c r="A515" s="115"/>
      <c r="B515" s="115"/>
      <c r="H515" s="117"/>
      <c r="AH515" s="118"/>
      <c r="AL515" s="117"/>
      <c r="AT515" s="119"/>
    </row>
    <row r="516">
      <c r="A516" s="115"/>
      <c r="B516" s="115"/>
      <c r="H516" s="117"/>
      <c r="AH516" s="118"/>
      <c r="AL516" s="117"/>
      <c r="AT516" s="119"/>
    </row>
    <row r="517">
      <c r="A517" s="115"/>
      <c r="B517" s="115"/>
      <c r="H517" s="117"/>
      <c r="AH517" s="118"/>
      <c r="AL517" s="117"/>
      <c r="AT517" s="119"/>
    </row>
    <row r="518">
      <c r="A518" s="115"/>
      <c r="B518" s="115"/>
      <c r="H518" s="117"/>
      <c r="AH518" s="118"/>
      <c r="AL518" s="117"/>
      <c r="AT518" s="119"/>
    </row>
    <row r="519">
      <c r="A519" s="115"/>
      <c r="B519" s="115"/>
      <c r="H519" s="117"/>
      <c r="AH519" s="118"/>
      <c r="AL519" s="117"/>
      <c r="AT519" s="119"/>
    </row>
    <row r="520">
      <c r="A520" s="115"/>
      <c r="B520" s="115"/>
      <c r="H520" s="117"/>
      <c r="AH520" s="118"/>
      <c r="AL520" s="117"/>
      <c r="AT520" s="119"/>
    </row>
    <row r="521">
      <c r="A521" s="115"/>
      <c r="B521" s="115"/>
      <c r="H521" s="117"/>
      <c r="AH521" s="118"/>
      <c r="AL521" s="117"/>
      <c r="AT521" s="119"/>
    </row>
    <row r="522">
      <c r="A522" s="115"/>
      <c r="B522" s="115"/>
      <c r="H522" s="117"/>
      <c r="AH522" s="118"/>
      <c r="AL522" s="117"/>
      <c r="AT522" s="119"/>
    </row>
    <row r="523">
      <c r="A523" s="115"/>
      <c r="B523" s="115"/>
      <c r="H523" s="117"/>
      <c r="AH523" s="118"/>
      <c r="AL523" s="117"/>
      <c r="AT523" s="119"/>
    </row>
    <row r="524">
      <c r="A524" s="115"/>
      <c r="B524" s="115"/>
      <c r="H524" s="117"/>
      <c r="AH524" s="118"/>
      <c r="AL524" s="117"/>
      <c r="AT524" s="119"/>
    </row>
    <row r="525">
      <c r="A525" s="115"/>
      <c r="B525" s="115"/>
      <c r="H525" s="117"/>
      <c r="AH525" s="118"/>
      <c r="AL525" s="117"/>
      <c r="AT525" s="119"/>
    </row>
    <row r="526">
      <c r="A526" s="115"/>
      <c r="B526" s="115"/>
      <c r="H526" s="117"/>
      <c r="AH526" s="118"/>
      <c r="AL526" s="117"/>
      <c r="AT526" s="119"/>
    </row>
    <row r="527">
      <c r="A527" s="115"/>
      <c r="B527" s="115"/>
      <c r="H527" s="117"/>
      <c r="AH527" s="118"/>
      <c r="AL527" s="117"/>
      <c r="AT527" s="119"/>
    </row>
    <row r="528">
      <c r="A528" s="115"/>
      <c r="B528" s="115"/>
      <c r="H528" s="117"/>
      <c r="AH528" s="118"/>
      <c r="AL528" s="117"/>
      <c r="AT528" s="119"/>
    </row>
    <row r="529">
      <c r="A529" s="115"/>
      <c r="B529" s="115"/>
      <c r="H529" s="117"/>
      <c r="AH529" s="118"/>
      <c r="AL529" s="117"/>
      <c r="AT529" s="119"/>
    </row>
    <row r="530">
      <c r="A530" s="115"/>
      <c r="B530" s="115"/>
      <c r="H530" s="117"/>
      <c r="AH530" s="118"/>
      <c r="AL530" s="117"/>
      <c r="AT530" s="119"/>
    </row>
    <row r="531">
      <c r="A531" s="115"/>
      <c r="B531" s="115"/>
      <c r="H531" s="117"/>
      <c r="AH531" s="118"/>
      <c r="AL531" s="117"/>
      <c r="AT531" s="119"/>
    </row>
    <row r="532">
      <c r="A532" s="115"/>
      <c r="B532" s="115"/>
      <c r="H532" s="117"/>
      <c r="AH532" s="118"/>
      <c r="AL532" s="117"/>
      <c r="AT532" s="119"/>
    </row>
    <row r="533">
      <c r="A533" s="115"/>
      <c r="B533" s="115"/>
      <c r="H533" s="117"/>
      <c r="AH533" s="118"/>
      <c r="AL533" s="117"/>
      <c r="AT533" s="119"/>
    </row>
    <row r="534">
      <c r="A534" s="115"/>
      <c r="B534" s="115"/>
      <c r="H534" s="117"/>
      <c r="AH534" s="118"/>
      <c r="AL534" s="117"/>
      <c r="AT534" s="119"/>
    </row>
    <row r="535">
      <c r="A535" s="115"/>
      <c r="B535" s="115"/>
      <c r="H535" s="117"/>
      <c r="AH535" s="118"/>
      <c r="AL535" s="117"/>
      <c r="AT535" s="119"/>
    </row>
    <row r="536">
      <c r="A536" s="115"/>
      <c r="B536" s="115"/>
      <c r="H536" s="117"/>
      <c r="AH536" s="118"/>
      <c r="AL536" s="117"/>
      <c r="AT536" s="119"/>
    </row>
    <row r="537">
      <c r="A537" s="115"/>
      <c r="B537" s="115"/>
      <c r="H537" s="117"/>
      <c r="AH537" s="118"/>
      <c r="AL537" s="117"/>
      <c r="AT537" s="119"/>
    </row>
    <row r="538">
      <c r="A538" s="115"/>
      <c r="B538" s="115"/>
      <c r="H538" s="117"/>
      <c r="AH538" s="118"/>
      <c r="AL538" s="117"/>
      <c r="AT538" s="119"/>
    </row>
    <row r="539">
      <c r="A539" s="115"/>
      <c r="B539" s="115"/>
      <c r="H539" s="117"/>
      <c r="AH539" s="118"/>
      <c r="AL539" s="117"/>
      <c r="AT539" s="119"/>
    </row>
    <row r="540">
      <c r="A540" s="115"/>
      <c r="B540" s="115"/>
      <c r="H540" s="117"/>
      <c r="AH540" s="118"/>
      <c r="AL540" s="117"/>
      <c r="AT540" s="119"/>
    </row>
    <row r="541">
      <c r="A541" s="115"/>
      <c r="B541" s="115"/>
      <c r="H541" s="117"/>
      <c r="AH541" s="118"/>
      <c r="AL541" s="117"/>
      <c r="AT541" s="119"/>
    </row>
    <row r="542">
      <c r="A542" s="115"/>
      <c r="B542" s="115"/>
      <c r="H542" s="117"/>
      <c r="AH542" s="118"/>
      <c r="AL542" s="117"/>
      <c r="AT542" s="119"/>
    </row>
    <row r="543">
      <c r="A543" s="115"/>
      <c r="B543" s="115"/>
      <c r="H543" s="117"/>
      <c r="AH543" s="118"/>
      <c r="AL543" s="117"/>
      <c r="AT543" s="119"/>
    </row>
    <row r="544">
      <c r="A544" s="115"/>
      <c r="B544" s="115"/>
      <c r="H544" s="117"/>
      <c r="AH544" s="118"/>
      <c r="AL544" s="117"/>
      <c r="AT544" s="119"/>
    </row>
    <row r="545">
      <c r="A545" s="115"/>
      <c r="B545" s="115"/>
      <c r="H545" s="117"/>
      <c r="AH545" s="118"/>
      <c r="AL545" s="117"/>
      <c r="AT545" s="119"/>
    </row>
    <row r="546">
      <c r="A546" s="115"/>
      <c r="B546" s="115"/>
      <c r="H546" s="117"/>
      <c r="AH546" s="118"/>
      <c r="AL546" s="117"/>
      <c r="AT546" s="119"/>
    </row>
    <row r="547">
      <c r="A547" s="115"/>
      <c r="B547" s="115"/>
      <c r="H547" s="117"/>
      <c r="AH547" s="118"/>
      <c r="AL547" s="117"/>
      <c r="AT547" s="119"/>
    </row>
    <row r="548">
      <c r="A548" s="115"/>
      <c r="B548" s="115"/>
      <c r="H548" s="117"/>
      <c r="AH548" s="118"/>
      <c r="AL548" s="117"/>
      <c r="AT548" s="119"/>
    </row>
    <row r="549">
      <c r="A549" s="115"/>
      <c r="B549" s="115"/>
      <c r="H549" s="117"/>
      <c r="AH549" s="118"/>
      <c r="AL549" s="117"/>
      <c r="AT549" s="119"/>
    </row>
    <row r="550">
      <c r="A550" s="115"/>
      <c r="B550" s="115"/>
      <c r="H550" s="117"/>
      <c r="AH550" s="118"/>
      <c r="AL550" s="117"/>
      <c r="AT550" s="119"/>
    </row>
    <row r="551">
      <c r="A551" s="115"/>
      <c r="B551" s="115"/>
      <c r="H551" s="117"/>
      <c r="AH551" s="118"/>
      <c r="AL551" s="117"/>
      <c r="AT551" s="119"/>
    </row>
    <row r="552">
      <c r="A552" s="115"/>
      <c r="B552" s="115"/>
      <c r="H552" s="117"/>
      <c r="AH552" s="118"/>
      <c r="AL552" s="117"/>
      <c r="AT552" s="119"/>
    </row>
    <row r="553">
      <c r="A553" s="115"/>
      <c r="B553" s="115"/>
      <c r="H553" s="117"/>
      <c r="AH553" s="118"/>
      <c r="AL553" s="117"/>
      <c r="AT553" s="119"/>
    </row>
    <row r="554">
      <c r="A554" s="115"/>
      <c r="B554" s="115"/>
      <c r="H554" s="117"/>
      <c r="AH554" s="118"/>
      <c r="AL554" s="117"/>
      <c r="AT554" s="119"/>
    </row>
    <row r="555">
      <c r="A555" s="115"/>
      <c r="B555" s="115"/>
      <c r="H555" s="117"/>
      <c r="AH555" s="118"/>
      <c r="AL555" s="117"/>
      <c r="AT555" s="119"/>
    </row>
    <row r="556">
      <c r="A556" s="115"/>
      <c r="B556" s="115"/>
      <c r="H556" s="117"/>
      <c r="AH556" s="118"/>
      <c r="AL556" s="117"/>
      <c r="AT556" s="119"/>
    </row>
    <row r="557">
      <c r="A557" s="115"/>
      <c r="B557" s="115"/>
      <c r="H557" s="117"/>
      <c r="AH557" s="118"/>
      <c r="AL557" s="117"/>
      <c r="AT557" s="119"/>
    </row>
    <row r="558">
      <c r="A558" s="115"/>
      <c r="B558" s="115"/>
      <c r="H558" s="117"/>
      <c r="AH558" s="118"/>
      <c r="AL558" s="117"/>
      <c r="AT558" s="119"/>
    </row>
    <row r="559">
      <c r="A559" s="115"/>
      <c r="B559" s="115"/>
      <c r="H559" s="117"/>
      <c r="AH559" s="118"/>
      <c r="AL559" s="117"/>
      <c r="AT559" s="119"/>
    </row>
    <row r="560">
      <c r="A560" s="115"/>
      <c r="B560" s="115"/>
      <c r="H560" s="117"/>
      <c r="AH560" s="118"/>
      <c r="AL560" s="117"/>
      <c r="AT560" s="119"/>
    </row>
    <row r="561">
      <c r="A561" s="115"/>
      <c r="B561" s="115"/>
      <c r="H561" s="117"/>
      <c r="AH561" s="118"/>
      <c r="AL561" s="117"/>
      <c r="AT561" s="119"/>
    </row>
    <row r="562">
      <c r="A562" s="115"/>
      <c r="B562" s="115"/>
      <c r="H562" s="117"/>
      <c r="AH562" s="118"/>
      <c r="AL562" s="117"/>
      <c r="AT562" s="119"/>
    </row>
    <row r="563">
      <c r="A563" s="115"/>
      <c r="B563" s="115"/>
      <c r="H563" s="117"/>
      <c r="AH563" s="118"/>
      <c r="AL563" s="117"/>
      <c r="AT563" s="119"/>
    </row>
    <row r="564">
      <c r="A564" s="115"/>
      <c r="B564" s="115"/>
      <c r="H564" s="117"/>
      <c r="AH564" s="118"/>
      <c r="AL564" s="117"/>
      <c r="AT564" s="119"/>
    </row>
    <row r="565">
      <c r="A565" s="115"/>
      <c r="B565" s="115"/>
      <c r="H565" s="117"/>
      <c r="AH565" s="118"/>
      <c r="AL565" s="117"/>
      <c r="AT565" s="119"/>
    </row>
    <row r="566">
      <c r="A566" s="115"/>
      <c r="B566" s="115"/>
      <c r="H566" s="117"/>
      <c r="AH566" s="118"/>
      <c r="AL566" s="117"/>
      <c r="AT566" s="119"/>
    </row>
    <row r="567">
      <c r="A567" s="115"/>
      <c r="B567" s="115"/>
      <c r="H567" s="117"/>
      <c r="AH567" s="118"/>
      <c r="AL567" s="117"/>
      <c r="AT567" s="119"/>
    </row>
    <row r="568">
      <c r="A568" s="115"/>
      <c r="B568" s="115"/>
      <c r="H568" s="117"/>
      <c r="AH568" s="118"/>
      <c r="AL568" s="117"/>
      <c r="AT568" s="119"/>
    </row>
    <row r="569">
      <c r="A569" s="115"/>
      <c r="B569" s="115"/>
      <c r="H569" s="117"/>
      <c r="AH569" s="118"/>
      <c r="AL569" s="117"/>
      <c r="AT569" s="119"/>
    </row>
    <row r="570">
      <c r="A570" s="115"/>
      <c r="B570" s="115"/>
      <c r="H570" s="117"/>
      <c r="AH570" s="118"/>
      <c r="AL570" s="117"/>
      <c r="AT570" s="119"/>
    </row>
    <row r="571">
      <c r="A571" s="115"/>
      <c r="B571" s="115"/>
      <c r="H571" s="117"/>
      <c r="AH571" s="118"/>
      <c r="AL571" s="117"/>
      <c r="AT571" s="119"/>
    </row>
    <row r="572">
      <c r="A572" s="115"/>
      <c r="B572" s="115"/>
      <c r="H572" s="117"/>
      <c r="AH572" s="118"/>
      <c r="AL572" s="117"/>
      <c r="AT572" s="119"/>
    </row>
    <row r="573">
      <c r="A573" s="115"/>
      <c r="B573" s="115"/>
      <c r="H573" s="117"/>
      <c r="AH573" s="118"/>
      <c r="AL573" s="117"/>
      <c r="AT573" s="119"/>
    </row>
    <row r="574">
      <c r="A574" s="115"/>
      <c r="B574" s="115"/>
      <c r="H574" s="117"/>
      <c r="AH574" s="118"/>
      <c r="AL574" s="117"/>
      <c r="AT574" s="119"/>
    </row>
    <row r="575">
      <c r="A575" s="115"/>
      <c r="B575" s="115"/>
      <c r="H575" s="117"/>
      <c r="AH575" s="118"/>
      <c r="AL575" s="117"/>
      <c r="AT575" s="119"/>
    </row>
    <row r="576">
      <c r="A576" s="115"/>
      <c r="B576" s="115"/>
      <c r="H576" s="117"/>
      <c r="AH576" s="118"/>
      <c r="AL576" s="117"/>
      <c r="AT576" s="119"/>
    </row>
    <row r="577">
      <c r="A577" s="115"/>
      <c r="B577" s="115"/>
      <c r="H577" s="117"/>
      <c r="AH577" s="118"/>
      <c r="AL577" s="117"/>
      <c r="AT577" s="119"/>
    </row>
    <row r="578">
      <c r="A578" s="115"/>
      <c r="B578" s="115"/>
      <c r="H578" s="117"/>
      <c r="AH578" s="118"/>
      <c r="AL578" s="117"/>
      <c r="AT578" s="119"/>
    </row>
    <row r="579">
      <c r="A579" s="115"/>
      <c r="B579" s="115"/>
      <c r="H579" s="117"/>
      <c r="AH579" s="118"/>
      <c r="AL579" s="117"/>
      <c r="AT579" s="119"/>
    </row>
    <row r="580">
      <c r="A580" s="115"/>
      <c r="B580" s="115"/>
      <c r="H580" s="117"/>
      <c r="AH580" s="118"/>
      <c r="AL580" s="117"/>
      <c r="AT580" s="119"/>
    </row>
    <row r="581">
      <c r="A581" s="115"/>
      <c r="B581" s="115"/>
      <c r="H581" s="117"/>
      <c r="AH581" s="118"/>
      <c r="AL581" s="117"/>
      <c r="AT581" s="119"/>
    </row>
    <row r="582">
      <c r="A582" s="115"/>
      <c r="B582" s="115"/>
      <c r="H582" s="117"/>
      <c r="AH582" s="118"/>
      <c r="AL582" s="117"/>
      <c r="AT582" s="119"/>
    </row>
    <row r="583">
      <c r="A583" s="115"/>
      <c r="B583" s="115"/>
      <c r="H583" s="117"/>
      <c r="AH583" s="118"/>
      <c r="AL583" s="117"/>
      <c r="AT583" s="119"/>
    </row>
    <row r="584">
      <c r="A584" s="115"/>
      <c r="B584" s="115"/>
      <c r="H584" s="117"/>
      <c r="AH584" s="118"/>
      <c r="AL584" s="117"/>
      <c r="AT584" s="119"/>
    </row>
    <row r="585">
      <c r="A585" s="115"/>
      <c r="B585" s="115"/>
      <c r="H585" s="117"/>
      <c r="AH585" s="118"/>
      <c r="AL585" s="117"/>
      <c r="AT585" s="119"/>
    </row>
    <row r="586">
      <c r="A586" s="115"/>
      <c r="B586" s="115"/>
      <c r="H586" s="117"/>
      <c r="AH586" s="118"/>
      <c r="AL586" s="117"/>
      <c r="AT586" s="119"/>
    </row>
    <row r="587">
      <c r="A587" s="115"/>
      <c r="B587" s="115"/>
      <c r="H587" s="117"/>
      <c r="AH587" s="118"/>
      <c r="AL587" s="117"/>
      <c r="AT587" s="119"/>
    </row>
    <row r="588">
      <c r="A588" s="115"/>
      <c r="B588" s="115"/>
      <c r="H588" s="117"/>
      <c r="AH588" s="118"/>
      <c r="AL588" s="117"/>
      <c r="AT588" s="119"/>
    </row>
    <row r="589">
      <c r="A589" s="115"/>
      <c r="B589" s="115"/>
      <c r="H589" s="117"/>
      <c r="AH589" s="118"/>
      <c r="AL589" s="117"/>
      <c r="AT589" s="119"/>
    </row>
    <row r="590">
      <c r="A590" s="115"/>
      <c r="B590" s="115"/>
      <c r="H590" s="117"/>
      <c r="AH590" s="118"/>
      <c r="AL590" s="117"/>
      <c r="AT590" s="119"/>
    </row>
    <row r="591">
      <c r="A591" s="115"/>
      <c r="B591" s="115"/>
      <c r="H591" s="117"/>
      <c r="AH591" s="118"/>
      <c r="AL591" s="117"/>
      <c r="AT591" s="119"/>
    </row>
    <row r="592">
      <c r="A592" s="115"/>
      <c r="B592" s="115"/>
      <c r="H592" s="117"/>
      <c r="AH592" s="118"/>
      <c r="AL592" s="117"/>
      <c r="AT592" s="119"/>
    </row>
    <row r="593">
      <c r="A593" s="115"/>
      <c r="B593" s="115"/>
      <c r="H593" s="117"/>
      <c r="AH593" s="118"/>
      <c r="AL593" s="117"/>
      <c r="AT593" s="119"/>
    </row>
    <row r="594">
      <c r="A594" s="115"/>
      <c r="B594" s="115"/>
      <c r="H594" s="117"/>
      <c r="AH594" s="118"/>
      <c r="AL594" s="117"/>
      <c r="AT594" s="119"/>
    </row>
    <row r="595">
      <c r="A595" s="115"/>
      <c r="B595" s="115"/>
      <c r="H595" s="117"/>
      <c r="AH595" s="118"/>
      <c r="AL595" s="117"/>
      <c r="AT595" s="119"/>
    </row>
    <row r="596">
      <c r="A596" s="115"/>
      <c r="B596" s="115"/>
      <c r="H596" s="117"/>
      <c r="AH596" s="118"/>
      <c r="AL596" s="117"/>
      <c r="AT596" s="119"/>
    </row>
    <row r="597">
      <c r="A597" s="115"/>
      <c r="B597" s="115"/>
      <c r="H597" s="117"/>
      <c r="AH597" s="118"/>
      <c r="AL597" s="117"/>
      <c r="AT597" s="119"/>
    </row>
    <row r="598">
      <c r="A598" s="115"/>
      <c r="B598" s="115"/>
      <c r="H598" s="117"/>
      <c r="AH598" s="118"/>
      <c r="AL598" s="117"/>
      <c r="AT598" s="119"/>
    </row>
    <row r="599">
      <c r="A599" s="115"/>
      <c r="B599" s="115"/>
      <c r="H599" s="117"/>
      <c r="AH599" s="118"/>
      <c r="AL599" s="117"/>
      <c r="AT599" s="119"/>
    </row>
    <row r="600">
      <c r="A600" s="115"/>
      <c r="B600" s="115"/>
      <c r="H600" s="117"/>
      <c r="AH600" s="118"/>
      <c r="AL600" s="117"/>
      <c r="AT600" s="119"/>
    </row>
    <row r="601">
      <c r="A601" s="115"/>
      <c r="B601" s="115"/>
      <c r="H601" s="117"/>
      <c r="AH601" s="118"/>
      <c r="AL601" s="117"/>
      <c r="AT601" s="119"/>
    </row>
    <row r="602">
      <c r="A602" s="115"/>
      <c r="B602" s="115"/>
      <c r="H602" s="117"/>
      <c r="AH602" s="118"/>
      <c r="AL602" s="117"/>
      <c r="AT602" s="119"/>
    </row>
    <row r="603">
      <c r="A603" s="115"/>
      <c r="B603" s="115"/>
      <c r="H603" s="117"/>
      <c r="AH603" s="118"/>
      <c r="AL603" s="117"/>
      <c r="AT603" s="119"/>
    </row>
    <row r="604">
      <c r="A604" s="115"/>
      <c r="B604" s="115"/>
      <c r="H604" s="117"/>
      <c r="AH604" s="118"/>
      <c r="AL604" s="117"/>
      <c r="AT604" s="119"/>
    </row>
    <row r="605">
      <c r="A605" s="115"/>
      <c r="B605" s="115"/>
      <c r="H605" s="117"/>
      <c r="AH605" s="118"/>
      <c r="AL605" s="117"/>
      <c r="AT605" s="119"/>
    </row>
    <row r="606">
      <c r="A606" s="115"/>
      <c r="B606" s="115"/>
      <c r="H606" s="117"/>
      <c r="AH606" s="118"/>
      <c r="AL606" s="117"/>
      <c r="AT606" s="119"/>
    </row>
    <row r="607">
      <c r="A607" s="115"/>
      <c r="B607" s="115"/>
      <c r="H607" s="117"/>
      <c r="AH607" s="118"/>
      <c r="AL607" s="117"/>
      <c r="AT607" s="119"/>
    </row>
    <row r="608">
      <c r="A608" s="115"/>
      <c r="B608" s="115"/>
      <c r="H608" s="117"/>
      <c r="AH608" s="118"/>
      <c r="AL608" s="117"/>
      <c r="AT608" s="119"/>
    </row>
    <row r="609">
      <c r="A609" s="115"/>
      <c r="B609" s="115"/>
      <c r="H609" s="117"/>
      <c r="AH609" s="118"/>
      <c r="AL609" s="117"/>
      <c r="AT609" s="119"/>
    </row>
    <row r="610">
      <c r="A610" s="115"/>
      <c r="B610" s="115"/>
      <c r="H610" s="117"/>
      <c r="AH610" s="118"/>
      <c r="AL610" s="117"/>
      <c r="AT610" s="119"/>
    </row>
    <row r="611">
      <c r="A611" s="115"/>
      <c r="B611" s="115"/>
      <c r="H611" s="117"/>
      <c r="AH611" s="118"/>
      <c r="AL611" s="117"/>
      <c r="AT611" s="119"/>
    </row>
    <row r="612">
      <c r="A612" s="115"/>
      <c r="B612" s="115"/>
      <c r="H612" s="117"/>
      <c r="AH612" s="118"/>
      <c r="AL612" s="117"/>
      <c r="AT612" s="119"/>
    </row>
    <row r="613">
      <c r="A613" s="115"/>
      <c r="B613" s="115"/>
      <c r="H613" s="117"/>
      <c r="AH613" s="118"/>
      <c r="AL613" s="117"/>
      <c r="AT613" s="119"/>
    </row>
    <row r="614">
      <c r="A614" s="115"/>
      <c r="B614" s="115"/>
      <c r="H614" s="117"/>
      <c r="AH614" s="118"/>
      <c r="AL614" s="117"/>
      <c r="AT614" s="119"/>
    </row>
    <row r="615">
      <c r="A615" s="115"/>
      <c r="B615" s="115"/>
      <c r="H615" s="117"/>
      <c r="AH615" s="118"/>
      <c r="AL615" s="117"/>
      <c r="AT615" s="119"/>
    </row>
    <row r="616">
      <c r="A616" s="115"/>
      <c r="B616" s="115"/>
      <c r="H616" s="117"/>
      <c r="AH616" s="118"/>
      <c r="AL616" s="117"/>
      <c r="AT616" s="119"/>
    </row>
    <row r="617">
      <c r="A617" s="115"/>
      <c r="B617" s="115"/>
      <c r="H617" s="117"/>
      <c r="AH617" s="118"/>
      <c r="AL617" s="117"/>
      <c r="AT617" s="119"/>
    </row>
    <row r="618">
      <c r="A618" s="115"/>
      <c r="B618" s="115"/>
      <c r="H618" s="117"/>
      <c r="AH618" s="118"/>
      <c r="AL618" s="117"/>
      <c r="AT618" s="119"/>
    </row>
    <row r="619">
      <c r="A619" s="115"/>
      <c r="B619" s="115"/>
      <c r="H619" s="117"/>
      <c r="AH619" s="118"/>
      <c r="AL619" s="117"/>
      <c r="AT619" s="119"/>
    </row>
    <row r="620">
      <c r="A620" s="115"/>
      <c r="B620" s="115"/>
      <c r="H620" s="117"/>
      <c r="AH620" s="118"/>
      <c r="AL620" s="117"/>
      <c r="AT620" s="119"/>
    </row>
    <row r="621">
      <c r="A621" s="115"/>
      <c r="B621" s="115"/>
      <c r="H621" s="117"/>
      <c r="AH621" s="118"/>
      <c r="AL621" s="117"/>
      <c r="AT621" s="119"/>
    </row>
    <row r="622">
      <c r="A622" s="115"/>
      <c r="B622" s="115"/>
      <c r="H622" s="117"/>
      <c r="AH622" s="118"/>
      <c r="AL622" s="117"/>
      <c r="AT622" s="119"/>
    </row>
    <row r="623">
      <c r="A623" s="115"/>
      <c r="B623" s="115"/>
      <c r="H623" s="117"/>
      <c r="AH623" s="118"/>
      <c r="AL623" s="117"/>
      <c r="AT623" s="119"/>
    </row>
    <row r="624">
      <c r="A624" s="115"/>
      <c r="B624" s="115"/>
      <c r="H624" s="117"/>
      <c r="AH624" s="118"/>
      <c r="AL624" s="117"/>
      <c r="AT624" s="119"/>
    </row>
    <row r="625">
      <c r="A625" s="115"/>
      <c r="B625" s="115"/>
      <c r="H625" s="117"/>
      <c r="AH625" s="118"/>
      <c r="AL625" s="117"/>
      <c r="AT625" s="119"/>
    </row>
    <row r="626">
      <c r="A626" s="115"/>
      <c r="B626" s="115"/>
      <c r="H626" s="117"/>
      <c r="AH626" s="118"/>
      <c r="AL626" s="117"/>
      <c r="AT626" s="119"/>
    </row>
    <row r="627">
      <c r="A627" s="115"/>
      <c r="B627" s="115"/>
      <c r="H627" s="117"/>
      <c r="AH627" s="118"/>
      <c r="AL627" s="117"/>
      <c r="AT627" s="119"/>
    </row>
    <row r="628">
      <c r="A628" s="115"/>
      <c r="B628" s="115"/>
      <c r="H628" s="117"/>
      <c r="AH628" s="118"/>
      <c r="AL628" s="117"/>
      <c r="AT628" s="119"/>
    </row>
    <row r="629">
      <c r="A629" s="115"/>
      <c r="B629" s="115"/>
      <c r="H629" s="117"/>
      <c r="AH629" s="118"/>
      <c r="AL629" s="117"/>
      <c r="AT629" s="119"/>
    </row>
    <row r="630">
      <c r="A630" s="115"/>
      <c r="B630" s="115"/>
      <c r="H630" s="117"/>
      <c r="AH630" s="118"/>
      <c r="AL630" s="117"/>
      <c r="AT630" s="119"/>
    </row>
    <row r="631">
      <c r="A631" s="115"/>
      <c r="B631" s="115"/>
      <c r="H631" s="117"/>
      <c r="AH631" s="118"/>
      <c r="AL631" s="117"/>
      <c r="AT631" s="119"/>
    </row>
    <row r="632">
      <c r="A632" s="115"/>
      <c r="B632" s="115"/>
      <c r="H632" s="117"/>
      <c r="AH632" s="118"/>
      <c r="AL632" s="117"/>
      <c r="AT632" s="119"/>
    </row>
    <row r="633">
      <c r="A633" s="115"/>
      <c r="B633" s="115"/>
      <c r="H633" s="117"/>
      <c r="AH633" s="118"/>
      <c r="AL633" s="117"/>
      <c r="AT633" s="119"/>
    </row>
    <row r="634">
      <c r="A634" s="115"/>
      <c r="B634" s="115"/>
      <c r="H634" s="117"/>
      <c r="AH634" s="118"/>
      <c r="AL634" s="117"/>
      <c r="AT634" s="119"/>
    </row>
    <row r="635">
      <c r="A635" s="115"/>
      <c r="B635" s="115"/>
      <c r="H635" s="117"/>
      <c r="AH635" s="118"/>
      <c r="AL635" s="117"/>
      <c r="AT635" s="119"/>
    </row>
    <row r="636">
      <c r="A636" s="115"/>
      <c r="B636" s="115"/>
      <c r="H636" s="117"/>
      <c r="AH636" s="118"/>
      <c r="AL636" s="117"/>
      <c r="AT636" s="119"/>
    </row>
    <row r="637">
      <c r="A637" s="115"/>
      <c r="B637" s="115"/>
      <c r="H637" s="117"/>
      <c r="AH637" s="118"/>
      <c r="AL637" s="117"/>
      <c r="AT637" s="119"/>
    </row>
    <row r="638">
      <c r="A638" s="115"/>
      <c r="B638" s="115"/>
      <c r="H638" s="117"/>
      <c r="AH638" s="118"/>
      <c r="AL638" s="117"/>
      <c r="AT638" s="119"/>
    </row>
    <row r="639">
      <c r="A639" s="115"/>
      <c r="B639" s="115"/>
      <c r="H639" s="117"/>
      <c r="AH639" s="118"/>
      <c r="AL639" s="117"/>
      <c r="AT639" s="119"/>
    </row>
    <row r="640">
      <c r="A640" s="115"/>
      <c r="B640" s="115"/>
      <c r="H640" s="117"/>
      <c r="AH640" s="118"/>
      <c r="AL640" s="117"/>
      <c r="AT640" s="119"/>
    </row>
    <row r="641">
      <c r="A641" s="115"/>
      <c r="B641" s="115"/>
      <c r="H641" s="117"/>
      <c r="AH641" s="118"/>
      <c r="AL641" s="117"/>
      <c r="AT641" s="119"/>
    </row>
    <row r="642">
      <c r="A642" s="115"/>
      <c r="B642" s="115"/>
      <c r="H642" s="117"/>
      <c r="AH642" s="118"/>
      <c r="AL642" s="117"/>
      <c r="AT642" s="119"/>
    </row>
    <row r="643">
      <c r="A643" s="115"/>
      <c r="B643" s="115"/>
      <c r="H643" s="117"/>
      <c r="AH643" s="118"/>
      <c r="AL643" s="117"/>
      <c r="AT643" s="119"/>
    </row>
    <row r="644">
      <c r="A644" s="115"/>
      <c r="B644" s="115"/>
      <c r="H644" s="117"/>
      <c r="AH644" s="118"/>
      <c r="AL644" s="117"/>
      <c r="AT644" s="119"/>
    </row>
    <row r="645">
      <c r="A645" s="115"/>
      <c r="B645" s="115"/>
      <c r="H645" s="117"/>
      <c r="AH645" s="118"/>
      <c r="AL645" s="117"/>
      <c r="AT645" s="119"/>
    </row>
    <row r="646">
      <c r="A646" s="115"/>
      <c r="B646" s="115"/>
      <c r="H646" s="117"/>
      <c r="AH646" s="118"/>
      <c r="AL646" s="117"/>
      <c r="AT646" s="119"/>
    </row>
    <row r="647">
      <c r="A647" s="115"/>
      <c r="B647" s="115"/>
      <c r="H647" s="117"/>
      <c r="AH647" s="118"/>
      <c r="AL647" s="117"/>
      <c r="AT647" s="119"/>
    </row>
    <row r="648">
      <c r="A648" s="115"/>
      <c r="B648" s="115"/>
      <c r="H648" s="117"/>
      <c r="AH648" s="118"/>
      <c r="AL648" s="117"/>
      <c r="AT648" s="119"/>
    </row>
    <row r="649">
      <c r="A649" s="115"/>
      <c r="B649" s="115"/>
      <c r="H649" s="117"/>
      <c r="AH649" s="118"/>
      <c r="AL649" s="117"/>
      <c r="AT649" s="119"/>
    </row>
    <row r="650">
      <c r="A650" s="115"/>
      <c r="B650" s="115"/>
      <c r="H650" s="117"/>
      <c r="AH650" s="118"/>
      <c r="AL650" s="117"/>
      <c r="AT650" s="119"/>
    </row>
    <row r="651">
      <c r="A651" s="115"/>
      <c r="B651" s="115"/>
      <c r="H651" s="117"/>
      <c r="AH651" s="118"/>
      <c r="AL651" s="117"/>
      <c r="AT651" s="119"/>
    </row>
    <row r="652">
      <c r="A652" s="115"/>
      <c r="B652" s="115"/>
      <c r="H652" s="117"/>
      <c r="AH652" s="118"/>
      <c r="AL652" s="117"/>
      <c r="AT652" s="119"/>
    </row>
    <row r="653">
      <c r="A653" s="115"/>
      <c r="B653" s="115"/>
      <c r="H653" s="117"/>
      <c r="AH653" s="118"/>
      <c r="AL653" s="117"/>
      <c r="AT653" s="119"/>
    </row>
    <row r="654">
      <c r="A654" s="115"/>
      <c r="B654" s="115"/>
      <c r="H654" s="117"/>
      <c r="AH654" s="118"/>
      <c r="AL654" s="117"/>
      <c r="AT654" s="119"/>
    </row>
    <row r="655">
      <c r="A655" s="115"/>
      <c r="B655" s="115"/>
      <c r="H655" s="117"/>
      <c r="AH655" s="118"/>
      <c r="AL655" s="117"/>
      <c r="AT655" s="119"/>
    </row>
    <row r="656">
      <c r="A656" s="115"/>
      <c r="B656" s="115"/>
      <c r="H656" s="117"/>
      <c r="AH656" s="118"/>
      <c r="AL656" s="117"/>
      <c r="AT656" s="119"/>
    </row>
    <row r="657">
      <c r="A657" s="115"/>
      <c r="B657" s="115"/>
      <c r="H657" s="117"/>
      <c r="AH657" s="118"/>
      <c r="AL657" s="117"/>
      <c r="AT657" s="119"/>
    </row>
    <row r="658">
      <c r="A658" s="115"/>
      <c r="B658" s="115"/>
      <c r="H658" s="117"/>
      <c r="AH658" s="118"/>
      <c r="AL658" s="117"/>
      <c r="AT658" s="119"/>
    </row>
    <row r="659">
      <c r="A659" s="115"/>
      <c r="B659" s="115"/>
      <c r="H659" s="117"/>
      <c r="AH659" s="118"/>
      <c r="AL659" s="117"/>
      <c r="AT659" s="119"/>
    </row>
    <row r="660">
      <c r="A660" s="115"/>
      <c r="B660" s="115"/>
      <c r="H660" s="117"/>
      <c r="AH660" s="118"/>
      <c r="AL660" s="117"/>
      <c r="AT660" s="119"/>
    </row>
    <row r="661">
      <c r="A661" s="115"/>
      <c r="B661" s="115"/>
      <c r="H661" s="117"/>
      <c r="AH661" s="118"/>
      <c r="AL661" s="117"/>
      <c r="AT661" s="119"/>
    </row>
    <row r="662">
      <c r="A662" s="115"/>
      <c r="B662" s="115"/>
      <c r="H662" s="117"/>
      <c r="AH662" s="118"/>
      <c r="AL662" s="117"/>
      <c r="AT662" s="119"/>
    </row>
    <row r="663">
      <c r="A663" s="115"/>
      <c r="B663" s="115"/>
      <c r="H663" s="117"/>
      <c r="AH663" s="118"/>
      <c r="AL663" s="117"/>
      <c r="AT663" s="119"/>
    </row>
    <row r="664">
      <c r="A664" s="115"/>
      <c r="B664" s="115"/>
      <c r="H664" s="117"/>
      <c r="AH664" s="118"/>
      <c r="AL664" s="117"/>
      <c r="AT664" s="119"/>
    </row>
    <row r="665">
      <c r="A665" s="115"/>
      <c r="B665" s="115"/>
      <c r="H665" s="117"/>
      <c r="AH665" s="118"/>
      <c r="AL665" s="117"/>
      <c r="AT665" s="119"/>
    </row>
    <row r="666">
      <c r="A666" s="115"/>
      <c r="B666" s="115"/>
      <c r="H666" s="117"/>
      <c r="AH666" s="118"/>
      <c r="AL666" s="117"/>
      <c r="AT666" s="119"/>
    </row>
    <row r="667">
      <c r="A667" s="115"/>
      <c r="B667" s="115"/>
      <c r="H667" s="117"/>
      <c r="AH667" s="118"/>
      <c r="AL667" s="117"/>
      <c r="AT667" s="119"/>
    </row>
    <row r="668">
      <c r="A668" s="115"/>
      <c r="B668" s="115"/>
      <c r="H668" s="117"/>
      <c r="AH668" s="118"/>
      <c r="AL668" s="117"/>
      <c r="AT668" s="119"/>
    </row>
    <row r="669">
      <c r="A669" s="115"/>
      <c r="B669" s="115"/>
      <c r="H669" s="117"/>
      <c r="AH669" s="118"/>
      <c r="AL669" s="117"/>
      <c r="AT669" s="119"/>
    </row>
    <row r="670">
      <c r="A670" s="115"/>
      <c r="B670" s="115"/>
      <c r="H670" s="117"/>
      <c r="AH670" s="118"/>
      <c r="AL670" s="117"/>
      <c r="AT670" s="119"/>
    </row>
    <row r="671">
      <c r="A671" s="115"/>
      <c r="B671" s="115"/>
      <c r="H671" s="117"/>
      <c r="AH671" s="118"/>
      <c r="AL671" s="117"/>
      <c r="AT671" s="119"/>
    </row>
    <row r="672">
      <c r="A672" s="115"/>
      <c r="B672" s="115"/>
      <c r="H672" s="117"/>
      <c r="AH672" s="118"/>
      <c r="AL672" s="117"/>
      <c r="AT672" s="119"/>
    </row>
    <row r="673">
      <c r="A673" s="115"/>
      <c r="B673" s="115"/>
      <c r="H673" s="117"/>
      <c r="AH673" s="118"/>
      <c r="AL673" s="117"/>
      <c r="AT673" s="119"/>
    </row>
    <row r="674">
      <c r="A674" s="115"/>
      <c r="B674" s="115"/>
      <c r="H674" s="117"/>
      <c r="AH674" s="118"/>
      <c r="AL674" s="117"/>
      <c r="AT674" s="119"/>
    </row>
    <row r="675">
      <c r="A675" s="115"/>
      <c r="B675" s="115"/>
      <c r="H675" s="117"/>
      <c r="AH675" s="118"/>
      <c r="AL675" s="117"/>
      <c r="AT675" s="119"/>
    </row>
    <row r="676">
      <c r="A676" s="115"/>
      <c r="B676" s="115"/>
      <c r="H676" s="117"/>
      <c r="AH676" s="118"/>
      <c r="AL676" s="117"/>
      <c r="AT676" s="119"/>
    </row>
    <row r="677">
      <c r="A677" s="115"/>
      <c r="B677" s="115"/>
      <c r="H677" s="117"/>
      <c r="AH677" s="118"/>
      <c r="AL677" s="117"/>
      <c r="AT677" s="119"/>
    </row>
    <row r="678">
      <c r="A678" s="115"/>
      <c r="B678" s="115"/>
      <c r="H678" s="117"/>
      <c r="AH678" s="118"/>
      <c r="AL678" s="117"/>
      <c r="AT678" s="119"/>
    </row>
    <row r="679">
      <c r="A679" s="115"/>
      <c r="B679" s="115"/>
      <c r="H679" s="117"/>
      <c r="AH679" s="118"/>
      <c r="AL679" s="117"/>
      <c r="AT679" s="119"/>
    </row>
    <row r="680">
      <c r="A680" s="115"/>
      <c r="B680" s="115"/>
      <c r="H680" s="117"/>
      <c r="AH680" s="118"/>
      <c r="AL680" s="117"/>
      <c r="AT680" s="119"/>
    </row>
    <row r="681">
      <c r="A681" s="115"/>
      <c r="B681" s="115"/>
      <c r="H681" s="117"/>
      <c r="AH681" s="118"/>
      <c r="AL681" s="117"/>
      <c r="AT681" s="119"/>
    </row>
    <row r="682">
      <c r="A682" s="115"/>
      <c r="B682" s="115"/>
      <c r="H682" s="117"/>
      <c r="AH682" s="118"/>
      <c r="AL682" s="117"/>
      <c r="AT682" s="119"/>
    </row>
    <row r="683">
      <c r="A683" s="115"/>
      <c r="B683" s="115"/>
      <c r="H683" s="117"/>
      <c r="AH683" s="118"/>
      <c r="AL683" s="117"/>
      <c r="AT683" s="119"/>
    </row>
    <row r="684">
      <c r="A684" s="115"/>
      <c r="B684" s="115"/>
      <c r="H684" s="117"/>
      <c r="AH684" s="118"/>
      <c r="AL684" s="117"/>
      <c r="AT684" s="119"/>
    </row>
    <row r="685">
      <c r="A685" s="115"/>
      <c r="B685" s="115"/>
      <c r="H685" s="117"/>
      <c r="AH685" s="118"/>
      <c r="AL685" s="117"/>
      <c r="AT685" s="119"/>
    </row>
    <row r="686">
      <c r="A686" s="115"/>
      <c r="B686" s="115"/>
      <c r="H686" s="117"/>
      <c r="AH686" s="118"/>
      <c r="AL686" s="117"/>
      <c r="AT686" s="119"/>
    </row>
    <row r="687">
      <c r="A687" s="115"/>
      <c r="B687" s="115"/>
      <c r="H687" s="117"/>
      <c r="AH687" s="118"/>
      <c r="AL687" s="117"/>
      <c r="AT687" s="119"/>
    </row>
    <row r="688">
      <c r="A688" s="115"/>
      <c r="B688" s="115"/>
      <c r="H688" s="117"/>
      <c r="AH688" s="118"/>
      <c r="AL688" s="117"/>
      <c r="AT688" s="119"/>
    </row>
    <row r="689">
      <c r="A689" s="115"/>
      <c r="B689" s="115"/>
      <c r="H689" s="117"/>
      <c r="AH689" s="118"/>
      <c r="AL689" s="117"/>
      <c r="AT689" s="119"/>
    </row>
    <row r="690">
      <c r="A690" s="115"/>
      <c r="B690" s="115"/>
      <c r="H690" s="117"/>
      <c r="AH690" s="118"/>
      <c r="AL690" s="117"/>
      <c r="AT690" s="119"/>
    </row>
    <row r="691">
      <c r="A691" s="115"/>
      <c r="B691" s="115"/>
      <c r="H691" s="117"/>
      <c r="AH691" s="118"/>
      <c r="AL691" s="117"/>
      <c r="AT691" s="119"/>
    </row>
    <row r="692">
      <c r="A692" s="115"/>
      <c r="B692" s="115"/>
      <c r="H692" s="117"/>
      <c r="AH692" s="118"/>
      <c r="AL692" s="117"/>
      <c r="AT692" s="119"/>
    </row>
    <row r="693">
      <c r="A693" s="115"/>
      <c r="B693" s="115"/>
      <c r="H693" s="117"/>
      <c r="AH693" s="118"/>
      <c r="AL693" s="117"/>
      <c r="AT693" s="119"/>
    </row>
    <row r="694">
      <c r="A694" s="115"/>
      <c r="B694" s="115"/>
      <c r="H694" s="117"/>
      <c r="AH694" s="118"/>
      <c r="AL694" s="117"/>
      <c r="AT694" s="119"/>
    </row>
    <row r="695">
      <c r="A695" s="115"/>
      <c r="B695" s="115"/>
      <c r="H695" s="117"/>
      <c r="AH695" s="118"/>
      <c r="AL695" s="117"/>
      <c r="AT695" s="119"/>
    </row>
    <row r="696">
      <c r="A696" s="115"/>
      <c r="B696" s="115"/>
      <c r="H696" s="117"/>
      <c r="AH696" s="118"/>
      <c r="AL696" s="117"/>
      <c r="AT696" s="119"/>
    </row>
    <row r="697">
      <c r="A697" s="115"/>
      <c r="B697" s="115"/>
      <c r="H697" s="117"/>
      <c r="AH697" s="118"/>
      <c r="AL697" s="117"/>
      <c r="AT697" s="119"/>
    </row>
    <row r="698">
      <c r="A698" s="115"/>
      <c r="B698" s="115"/>
      <c r="H698" s="117"/>
      <c r="AH698" s="118"/>
      <c r="AL698" s="117"/>
      <c r="AT698" s="119"/>
    </row>
    <row r="699">
      <c r="A699" s="115"/>
      <c r="B699" s="115"/>
      <c r="H699" s="117"/>
      <c r="AH699" s="118"/>
      <c r="AL699" s="117"/>
      <c r="AT699" s="119"/>
    </row>
    <row r="700">
      <c r="A700" s="115"/>
      <c r="B700" s="115"/>
      <c r="H700" s="117"/>
      <c r="AH700" s="118"/>
      <c r="AL700" s="117"/>
      <c r="AT700" s="119"/>
    </row>
    <row r="701">
      <c r="A701" s="115"/>
      <c r="B701" s="115"/>
      <c r="H701" s="117"/>
      <c r="AH701" s="118"/>
      <c r="AL701" s="117"/>
      <c r="AT701" s="119"/>
    </row>
    <row r="702">
      <c r="A702" s="115"/>
      <c r="B702" s="115"/>
      <c r="H702" s="117"/>
      <c r="AH702" s="118"/>
      <c r="AL702" s="117"/>
      <c r="AT702" s="119"/>
    </row>
    <row r="703">
      <c r="A703" s="115"/>
      <c r="B703" s="115"/>
      <c r="H703" s="117"/>
      <c r="AH703" s="118"/>
      <c r="AL703" s="117"/>
      <c r="AT703" s="119"/>
    </row>
    <row r="704">
      <c r="A704" s="115"/>
      <c r="B704" s="115"/>
      <c r="H704" s="117"/>
      <c r="AH704" s="118"/>
      <c r="AL704" s="117"/>
      <c r="AT704" s="119"/>
    </row>
    <row r="705">
      <c r="A705" s="115"/>
      <c r="B705" s="115"/>
      <c r="H705" s="117"/>
      <c r="AH705" s="118"/>
      <c r="AL705" s="117"/>
      <c r="AT705" s="119"/>
    </row>
    <row r="706">
      <c r="A706" s="115"/>
      <c r="B706" s="115"/>
      <c r="H706" s="117"/>
      <c r="AH706" s="118"/>
      <c r="AL706" s="117"/>
      <c r="AT706" s="119"/>
    </row>
    <row r="707">
      <c r="A707" s="115"/>
      <c r="B707" s="115"/>
      <c r="H707" s="117"/>
      <c r="AH707" s="118"/>
      <c r="AL707" s="117"/>
      <c r="AT707" s="119"/>
    </row>
    <row r="708">
      <c r="A708" s="115"/>
      <c r="B708" s="115"/>
      <c r="H708" s="117"/>
      <c r="AH708" s="118"/>
      <c r="AL708" s="117"/>
      <c r="AT708" s="119"/>
    </row>
    <row r="709">
      <c r="A709" s="115"/>
      <c r="B709" s="115"/>
      <c r="H709" s="117"/>
      <c r="AH709" s="118"/>
      <c r="AL709" s="117"/>
      <c r="AT709" s="119"/>
    </row>
    <row r="710">
      <c r="A710" s="115"/>
      <c r="B710" s="115"/>
      <c r="H710" s="117"/>
      <c r="AH710" s="118"/>
      <c r="AL710" s="117"/>
      <c r="AT710" s="119"/>
    </row>
    <row r="711">
      <c r="A711" s="115"/>
      <c r="B711" s="115"/>
      <c r="H711" s="117"/>
      <c r="AH711" s="118"/>
      <c r="AL711" s="117"/>
      <c r="AT711" s="119"/>
    </row>
    <row r="712">
      <c r="A712" s="115"/>
      <c r="B712" s="115"/>
      <c r="H712" s="117"/>
      <c r="AH712" s="118"/>
      <c r="AL712" s="117"/>
      <c r="AT712" s="119"/>
    </row>
    <row r="713">
      <c r="A713" s="115"/>
      <c r="B713" s="115"/>
      <c r="H713" s="117"/>
      <c r="AH713" s="118"/>
      <c r="AL713" s="117"/>
      <c r="AT713" s="119"/>
    </row>
    <row r="714">
      <c r="A714" s="115"/>
      <c r="B714" s="115"/>
      <c r="H714" s="117"/>
      <c r="AH714" s="118"/>
      <c r="AL714" s="117"/>
      <c r="AT714" s="119"/>
    </row>
    <row r="715">
      <c r="A715" s="115"/>
      <c r="B715" s="115"/>
      <c r="H715" s="117"/>
      <c r="AH715" s="118"/>
      <c r="AL715" s="117"/>
      <c r="AT715" s="119"/>
    </row>
    <row r="716">
      <c r="A716" s="115"/>
      <c r="B716" s="115"/>
      <c r="H716" s="117"/>
      <c r="AH716" s="118"/>
      <c r="AL716" s="117"/>
      <c r="AT716" s="119"/>
    </row>
    <row r="717">
      <c r="A717" s="115"/>
      <c r="B717" s="115"/>
      <c r="H717" s="117"/>
      <c r="AH717" s="118"/>
      <c r="AL717" s="117"/>
      <c r="AT717" s="119"/>
    </row>
    <row r="718">
      <c r="A718" s="115"/>
      <c r="B718" s="115"/>
      <c r="H718" s="117"/>
      <c r="AH718" s="118"/>
      <c r="AL718" s="117"/>
      <c r="AT718" s="119"/>
    </row>
    <row r="719">
      <c r="A719" s="115"/>
      <c r="B719" s="115"/>
      <c r="H719" s="117"/>
      <c r="AH719" s="118"/>
      <c r="AL719" s="117"/>
      <c r="AT719" s="119"/>
    </row>
    <row r="720">
      <c r="A720" s="115"/>
      <c r="B720" s="115"/>
      <c r="H720" s="117"/>
      <c r="AH720" s="118"/>
      <c r="AL720" s="117"/>
      <c r="AT720" s="119"/>
    </row>
    <row r="721">
      <c r="A721" s="115"/>
      <c r="B721" s="115"/>
      <c r="H721" s="117"/>
      <c r="AH721" s="118"/>
      <c r="AL721" s="117"/>
      <c r="AT721" s="119"/>
    </row>
    <row r="722">
      <c r="A722" s="115"/>
      <c r="B722" s="115"/>
      <c r="H722" s="117"/>
      <c r="AH722" s="118"/>
      <c r="AL722" s="117"/>
      <c r="AT722" s="119"/>
    </row>
    <row r="723">
      <c r="A723" s="115"/>
      <c r="B723" s="115"/>
      <c r="H723" s="117"/>
      <c r="AH723" s="118"/>
      <c r="AL723" s="117"/>
      <c r="AT723" s="119"/>
    </row>
    <row r="724">
      <c r="A724" s="115"/>
      <c r="B724" s="115"/>
      <c r="H724" s="117"/>
      <c r="AH724" s="118"/>
      <c r="AL724" s="117"/>
      <c r="AT724" s="119"/>
    </row>
    <row r="725">
      <c r="A725" s="115"/>
      <c r="B725" s="115"/>
      <c r="H725" s="117"/>
      <c r="AH725" s="118"/>
      <c r="AL725" s="117"/>
      <c r="AT725" s="119"/>
    </row>
    <row r="726">
      <c r="A726" s="115"/>
      <c r="B726" s="115"/>
      <c r="H726" s="117"/>
      <c r="AH726" s="118"/>
      <c r="AL726" s="117"/>
      <c r="AT726" s="119"/>
    </row>
    <row r="727">
      <c r="A727" s="115"/>
      <c r="B727" s="115"/>
      <c r="H727" s="117"/>
      <c r="AH727" s="118"/>
      <c r="AL727" s="117"/>
      <c r="AT727" s="119"/>
    </row>
    <row r="728">
      <c r="A728" s="115"/>
      <c r="B728" s="115"/>
      <c r="H728" s="117"/>
      <c r="AH728" s="118"/>
      <c r="AL728" s="117"/>
      <c r="AT728" s="119"/>
    </row>
    <row r="729">
      <c r="A729" s="115"/>
      <c r="B729" s="115"/>
      <c r="H729" s="117"/>
      <c r="AH729" s="118"/>
      <c r="AL729" s="117"/>
      <c r="AT729" s="119"/>
    </row>
    <row r="730">
      <c r="A730" s="115"/>
      <c r="B730" s="115"/>
      <c r="H730" s="117"/>
      <c r="AH730" s="118"/>
      <c r="AL730" s="117"/>
      <c r="AT730" s="119"/>
    </row>
    <row r="731">
      <c r="A731" s="115"/>
      <c r="B731" s="115"/>
      <c r="H731" s="117"/>
      <c r="AH731" s="118"/>
      <c r="AL731" s="117"/>
      <c r="AT731" s="119"/>
    </row>
    <row r="732">
      <c r="A732" s="115"/>
      <c r="B732" s="115"/>
      <c r="H732" s="117"/>
      <c r="AH732" s="118"/>
      <c r="AL732" s="117"/>
      <c r="AT732" s="119"/>
    </row>
    <row r="733">
      <c r="A733" s="115"/>
      <c r="B733" s="115"/>
      <c r="H733" s="117"/>
      <c r="AH733" s="118"/>
      <c r="AL733" s="117"/>
      <c r="AT733" s="119"/>
    </row>
    <row r="734">
      <c r="A734" s="115"/>
      <c r="B734" s="115"/>
      <c r="H734" s="117"/>
      <c r="AH734" s="118"/>
      <c r="AL734" s="117"/>
      <c r="AT734" s="119"/>
    </row>
    <row r="735">
      <c r="A735" s="115"/>
      <c r="B735" s="115"/>
      <c r="H735" s="117"/>
      <c r="AH735" s="118"/>
      <c r="AL735" s="117"/>
      <c r="AT735" s="119"/>
    </row>
    <row r="736">
      <c r="A736" s="115"/>
      <c r="B736" s="115"/>
      <c r="H736" s="117"/>
      <c r="AH736" s="118"/>
      <c r="AL736" s="117"/>
      <c r="AT736" s="119"/>
    </row>
    <row r="737">
      <c r="A737" s="115"/>
      <c r="B737" s="115"/>
      <c r="H737" s="117"/>
      <c r="AH737" s="118"/>
      <c r="AL737" s="117"/>
      <c r="AT737" s="119"/>
    </row>
    <row r="738">
      <c r="A738" s="115"/>
      <c r="B738" s="115"/>
      <c r="H738" s="117"/>
      <c r="AH738" s="118"/>
      <c r="AL738" s="117"/>
      <c r="AT738" s="119"/>
    </row>
    <row r="739">
      <c r="A739" s="115"/>
      <c r="B739" s="115"/>
      <c r="H739" s="117"/>
      <c r="AH739" s="118"/>
      <c r="AL739" s="117"/>
      <c r="AT739" s="119"/>
    </row>
    <row r="740">
      <c r="A740" s="115"/>
      <c r="B740" s="115"/>
      <c r="H740" s="117"/>
      <c r="AH740" s="118"/>
      <c r="AL740" s="117"/>
      <c r="AT740" s="119"/>
    </row>
    <row r="741">
      <c r="A741" s="115"/>
      <c r="B741" s="115"/>
      <c r="H741" s="117"/>
      <c r="AH741" s="118"/>
      <c r="AL741" s="117"/>
      <c r="AT741" s="119"/>
    </row>
    <row r="742">
      <c r="A742" s="115"/>
      <c r="B742" s="115"/>
      <c r="H742" s="117"/>
      <c r="AH742" s="118"/>
      <c r="AL742" s="117"/>
      <c r="AT742" s="119"/>
    </row>
    <row r="743">
      <c r="A743" s="115"/>
      <c r="B743" s="115"/>
      <c r="H743" s="117"/>
      <c r="AH743" s="118"/>
      <c r="AL743" s="117"/>
      <c r="AT743" s="119"/>
    </row>
    <row r="744">
      <c r="A744" s="115"/>
      <c r="B744" s="115"/>
      <c r="H744" s="117"/>
      <c r="AH744" s="118"/>
      <c r="AL744" s="117"/>
      <c r="AT744" s="119"/>
    </row>
    <row r="745">
      <c r="A745" s="115"/>
      <c r="B745" s="115"/>
      <c r="H745" s="117"/>
      <c r="AH745" s="118"/>
      <c r="AL745" s="117"/>
      <c r="AT745" s="119"/>
    </row>
    <row r="746">
      <c r="A746" s="115"/>
      <c r="B746" s="115"/>
      <c r="H746" s="117"/>
      <c r="AH746" s="118"/>
      <c r="AL746" s="117"/>
      <c r="AT746" s="119"/>
    </row>
    <row r="747">
      <c r="A747" s="115"/>
      <c r="B747" s="115"/>
      <c r="H747" s="117"/>
      <c r="AH747" s="118"/>
      <c r="AL747" s="117"/>
      <c r="AT747" s="119"/>
    </row>
    <row r="748">
      <c r="A748" s="115"/>
      <c r="B748" s="115"/>
      <c r="H748" s="117"/>
      <c r="AH748" s="118"/>
      <c r="AL748" s="117"/>
      <c r="AT748" s="119"/>
    </row>
    <row r="749">
      <c r="A749" s="115"/>
      <c r="B749" s="115"/>
      <c r="H749" s="117"/>
      <c r="AH749" s="118"/>
      <c r="AL749" s="117"/>
      <c r="AT749" s="119"/>
    </row>
    <row r="750">
      <c r="A750" s="115"/>
      <c r="B750" s="115"/>
      <c r="H750" s="117"/>
      <c r="AH750" s="118"/>
      <c r="AL750" s="117"/>
      <c r="AT750" s="119"/>
    </row>
    <row r="751">
      <c r="A751" s="115"/>
      <c r="B751" s="115"/>
      <c r="H751" s="117"/>
      <c r="AH751" s="118"/>
      <c r="AL751" s="117"/>
      <c r="AT751" s="119"/>
    </row>
    <row r="752">
      <c r="A752" s="115"/>
      <c r="B752" s="115"/>
      <c r="H752" s="117"/>
      <c r="AH752" s="118"/>
      <c r="AL752" s="117"/>
      <c r="AT752" s="119"/>
    </row>
    <row r="753">
      <c r="A753" s="115"/>
      <c r="B753" s="115"/>
      <c r="H753" s="117"/>
      <c r="AH753" s="118"/>
      <c r="AL753" s="117"/>
      <c r="AT753" s="119"/>
    </row>
    <row r="754">
      <c r="A754" s="115"/>
      <c r="B754" s="115"/>
      <c r="H754" s="117"/>
      <c r="AH754" s="118"/>
      <c r="AL754" s="117"/>
      <c r="AT754" s="119"/>
    </row>
    <row r="755">
      <c r="A755" s="115"/>
      <c r="B755" s="115"/>
      <c r="H755" s="117"/>
      <c r="AH755" s="118"/>
      <c r="AL755" s="117"/>
      <c r="AT755" s="119"/>
    </row>
    <row r="756">
      <c r="A756" s="115"/>
      <c r="B756" s="115"/>
      <c r="H756" s="117"/>
      <c r="AH756" s="118"/>
      <c r="AL756" s="117"/>
      <c r="AT756" s="119"/>
    </row>
    <row r="757">
      <c r="A757" s="115"/>
      <c r="B757" s="115"/>
      <c r="H757" s="117"/>
      <c r="AH757" s="118"/>
      <c r="AL757" s="117"/>
      <c r="AT757" s="119"/>
    </row>
    <row r="758">
      <c r="A758" s="115"/>
      <c r="B758" s="115"/>
      <c r="H758" s="117"/>
      <c r="AH758" s="118"/>
      <c r="AL758" s="117"/>
      <c r="AT758" s="119"/>
    </row>
    <row r="759">
      <c r="A759" s="115"/>
      <c r="B759" s="115"/>
      <c r="H759" s="117"/>
      <c r="AH759" s="118"/>
      <c r="AL759" s="117"/>
      <c r="AT759" s="119"/>
    </row>
    <row r="760">
      <c r="A760" s="115"/>
      <c r="B760" s="115"/>
      <c r="H760" s="117"/>
      <c r="AH760" s="118"/>
      <c r="AL760" s="117"/>
      <c r="AT760" s="119"/>
    </row>
    <row r="761">
      <c r="A761" s="115"/>
      <c r="B761" s="115"/>
      <c r="H761" s="117"/>
      <c r="AH761" s="118"/>
      <c r="AL761" s="117"/>
      <c r="AT761" s="119"/>
    </row>
    <row r="762">
      <c r="A762" s="115"/>
      <c r="B762" s="115"/>
      <c r="H762" s="117"/>
      <c r="AH762" s="118"/>
      <c r="AL762" s="117"/>
      <c r="AT762" s="119"/>
    </row>
    <row r="763">
      <c r="A763" s="115"/>
      <c r="B763" s="115"/>
      <c r="H763" s="117"/>
      <c r="AH763" s="118"/>
      <c r="AL763" s="117"/>
      <c r="AT763" s="119"/>
    </row>
    <row r="764">
      <c r="A764" s="115"/>
      <c r="B764" s="115"/>
      <c r="H764" s="117"/>
      <c r="AH764" s="118"/>
      <c r="AL764" s="117"/>
      <c r="AT764" s="119"/>
    </row>
    <row r="765">
      <c r="A765" s="115"/>
      <c r="B765" s="115"/>
      <c r="H765" s="117"/>
      <c r="AH765" s="118"/>
      <c r="AL765" s="117"/>
      <c r="AT765" s="119"/>
    </row>
    <row r="766">
      <c r="A766" s="115"/>
      <c r="B766" s="115"/>
      <c r="H766" s="117"/>
      <c r="AH766" s="118"/>
      <c r="AL766" s="117"/>
      <c r="AT766" s="119"/>
    </row>
    <row r="767">
      <c r="A767" s="115"/>
      <c r="B767" s="115"/>
      <c r="H767" s="117"/>
      <c r="AH767" s="118"/>
      <c r="AL767" s="117"/>
      <c r="AT767" s="119"/>
    </row>
    <row r="768">
      <c r="A768" s="115"/>
      <c r="B768" s="115"/>
      <c r="H768" s="117"/>
      <c r="AH768" s="118"/>
      <c r="AL768" s="117"/>
      <c r="AT768" s="119"/>
    </row>
    <row r="769">
      <c r="A769" s="115"/>
      <c r="B769" s="115"/>
      <c r="H769" s="117"/>
      <c r="AH769" s="118"/>
      <c r="AL769" s="117"/>
      <c r="AT769" s="119"/>
    </row>
    <row r="770">
      <c r="A770" s="115"/>
      <c r="B770" s="115"/>
      <c r="H770" s="117"/>
      <c r="AH770" s="118"/>
      <c r="AL770" s="117"/>
      <c r="AT770" s="119"/>
    </row>
    <row r="771">
      <c r="A771" s="115"/>
      <c r="B771" s="115"/>
      <c r="H771" s="117"/>
      <c r="AH771" s="118"/>
      <c r="AL771" s="117"/>
      <c r="AT771" s="119"/>
    </row>
    <row r="772">
      <c r="A772" s="115"/>
      <c r="B772" s="115"/>
      <c r="H772" s="117"/>
      <c r="AH772" s="118"/>
      <c r="AL772" s="117"/>
      <c r="AT772" s="119"/>
    </row>
    <row r="773">
      <c r="A773" s="115"/>
      <c r="B773" s="115"/>
      <c r="H773" s="117"/>
      <c r="AH773" s="118"/>
      <c r="AL773" s="117"/>
      <c r="AT773" s="119"/>
    </row>
    <row r="774">
      <c r="A774" s="115"/>
      <c r="B774" s="115"/>
      <c r="H774" s="117"/>
      <c r="AH774" s="118"/>
      <c r="AL774" s="117"/>
      <c r="AT774" s="119"/>
    </row>
    <row r="775">
      <c r="A775" s="115"/>
      <c r="B775" s="115"/>
      <c r="H775" s="117"/>
      <c r="AH775" s="118"/>
      <c r="AL775" s="117"/>
      <c r="AT775" s="119"/>
    </row>
    <row r="776">
      <c r="A776" s="115"/>
      <c r="B776" s="115"/>
      <c r="H776" s="117"/>
      <c r="AH776" s="118"/>
      <c r="AL776" s="117"/>
      <c r="AT776" s="119"/>
    </row>
    <row r="777">
      <c r="A777" s="115"/>
      <c r="B777" s="115"/>
      <c r="H777" s="117"/>
      <c r="AH777" s="118"/>
      <c r="AL777" s="117"/>
      <c r="AT777" s="119"/>
    </row>
    <row r="778">
      <c r="A778" s="115"/>
      <c r="B778" s="115"/>
      <c r="H778" s="117"/>
      <c r="AH778" s="118"/>
      <c r="AL778" s="117"/>
      <c r="AT778" s="119"/>
    </row>
    <row r="779">
      <c r="A779" s="115"/>
      <c r="B779" s="115"/>
      <c r="H779" s="117"/>
      <c r="AH779" s="118"/>
      <c r="AL779" s="117"/>
      <c r="AT779" s="119"/>
    </row>
    <row r="780">
      <c r="A780" s="115"/>
      <c r="B780" s="115"/>
      <c r="H780" s="117"/>
      <c r="AH780" s="118"/>
      <c r="AL780" s="117"/>
      <c r="AT780" s="119"/>
    </row>
    <row r="781">
      <c r="A781" s="115"/>
      <c r="B781" s="115"/>
      <c r="H781" s="117"/>
      <c r="AH781" s="118"/>
      <c r="AL781" s="117"/>
      <c r="AT781" s="119"/>
    </row>
    <row r="782">
      <c r="A782" s="115"/>
      <c r="B782" s="115"/>
      <c r="H782" s="117"/>
      <c r="AH782" s="118"/>
      <c r="AL782" s="117"/>
      <c r="AT782" s="119"/>
    </row>
    <row r="783">
      <c r="A783" s="115"/>
      <c r="B783" s="115"/>
      <c r="H783" s="117"/>
      <c r="AH783" s="118"/>
      <c r="AL783" s="117"/>
      <c r="AT783" s="119"/>
    </row>
    <row r="784">
      <c r="A784" s="115"/>
      <c r="B784" s="115"/>
      <c r="H784" s="117"/>
      <c r="AH784" s="118"/>
      <c r="AL784" s="117"/>
      <c r="AT784" s="119"/>
    </row>
    <row r="785">
      <c r="A785" s="115"/>
      <c r="B785" s="115"/>
      <c r="H785" s="117"/>
      <c r="AH785" s="118"/>
      <c r="AL785" s="117"/>
      <c r="AT785" s="119"/>
    </row>
    <row r="786">
      <c r="A786" s="115"/>
      <c r="B786" s="115"/>
      <c r="H786" s="117"/>
      <c r="AH786" s="118"/>
      <c r="AL786" s="117"/>
      <c r="AT786" s="119"/>
    </row>
    <row r="787">
      <c r="A787" s="115"/>
      <c r="B787" s="115"/>
      <c r="H787" s="117"/>
      <c r="AH787" s="118"/>
      <c r="AL787" s="117"/>
      <c r="AT787" s="119"/>
    </row>
    <row r="788">
      <c r="A788" s="115"/>
      <c r="B788" s="115"/>
      <c r="H788" s="117"/>
      <c r="AH788" s="118"/>
      <c r="AL788" s="117"/>
      <c r="AT788" s="119"/>
    </row>
    <row r="789">
      <c r="A789" s="115"/>
      <c r="B789" s="115"/>
      <c r="H789" s="117"/>
      <c r="AH789" s="118"/>
      <c r="AL789" s="117"/>
      <c r="AT789" s="119"/>
    </row>
    <row r="790">
      <c r="A790" s="115"/>
      <c r="B790" s="115"/>
      <c r="H790" s="117"/>
      <c r="AH790" s="118"/>
      <c r="AL790" s="117"/>
      <c r="AT790" s="119"/>
    </row>
    <row r="791">
      <c r="A791" s="115"/>
      <c r="B791" s="115"/>
      <c r="H791" s="117"/>
      <c r="AH791" s="118"/>
      <c r="AL791" s="117"/>
      <c r="AT791" s="119"/>
    </row>
    <row r="792">
      <c r="A792" s="115"/>
      <c r="B792" s="115"/>
      <c r="H792" s="117"/>
      <c r="AH792" s="118"/>
      <c r="AL792" s="117"/>
      <c r="AT792" s="119"/>
    </row>
    <row r="793">
      <c r="A793" s="115"/>
      <c r="B793" s="115"/>
      <c r="H793" s="117"/>
      <c r="AH793" s="118"/>
      <c r="AL793" s="117"/>
      <c r="AT793" s="119"/>
    </row>
    <row r="794">
      <c r="A794" s="115"/>
      <c r="B794" s="115"/>
      <c r="H794" s="117"/>
      <c r="AH794" s="118"/>
      <c r="AL794" s="117"/>
      <c r="AT794" s="119"/>
    </row>
    <row r="795">
      <c r="A795" s="115"/>
      <c r="B795" s="115"/>
      <c r="H795" s="117"/>
      <c r="AH795" s="118"/>
      <c r="AL795" s="117"/>
      <c r="AT795" s="119"/>
    </row>
    <row r="796">
      <c r="A796" s="115"/>
      <c r="B796" s="115"/>
      <c r="H796" s="117"/>
      <c r="AH796" s="118"/>
      <c r="AL796" s="117"/>
      <c r="AT796" s="119"/>
    </row>
    <row r="797">
      <c r="A797" s="115"/>
      <c r="B797" s="115"/>
      <c r="H797" s="117"/>
      <c r="AH797" s="118"/>
      <c r="AL797" s="117"/>
      <c r="AT797" s="119"/>
    </row>
    <row r="798">
      <c r="A798" s="115"/>
      <c r="B798" s="115"/>
      <c r="H798" s="117"/>
      <c r="AH798" s="118"/>
      <c r="AL798" s="117"/>
      <c r="AT798" s="119"/>
    </row>
    <row r="799">
      <c r="A799" s="115"/>
      <c r="B799" s="115"/>
      <c r="H799" s="117"/>
      <c r="AH799" s="118"/>
      <c r="AL799" s="117"/>
      <c r="AT799" s="119"/>
    </row>
    <row r="800">
      <c r="A800" s="115"/>
      <c r="B800" s="115"/>
      <c r="H800" s="117"/>
      <c r="AH800" s="118"/>
      <c r="AL800" s="117"/>
      <c r="AT800" s="119"/>
    </row>
    <row r="801">
      <c r="A801" s="115"/>
      <c r="B801" s="115"/>
      <c r="H801" s="117"/>
      <c r="AH801" s="118"/>
      <c r="AL801" s="117"/>
      <c r="AT801" s="119"/>
    </row>
    <row r="802">
      <c r="A802" s="115"/>
      <c r="B802" s="115"/>
      <c r="H802" s="117"/>
      <c r="AH802" s="118"/>
      <c r="AL802" s="117"/>
      <c r="AT802" s="119"/>
    </row>
    <row r="803">
      <c r="A803" s="115"/>
      <c r="B803" s="115"/>
      <c r="H803" s="117"/>
      <c r="AH803" s="118"/>
      <c r="AL803" s="117"/>
      <c r="AT803" s="119"/>
    </row>
    <row r="804">
      <c r="A804" s="115"/>
      <c r="B804" s="115"/>
      <c r="H804" s="117"/>
      <c r="AH804" s="118"/>
      <c r="AL804" s="117"/>
      <c r="AT804" s="119"/>
    </row>
    <row r="805">
      <c r="A805" s="115"/>
      <c r="B805" s="115"/>
      <c r="H805" s="117"/>
      <c r="AH805" s="118"/>
      <c r="AL805" s="117"/>
      <c r="AT805" s="119"/>
    </row>
    <row r="806">
      <c r="A806" s="115"/>
      <c r="B806" s="115"/>
      <c r="H806" s="117"/>
      <c r="AH806" s="118"/>
      <c r="AL806" s="117"/>
      <c r="AT806" s="119"/>
    </row>
    <row r="807">
      <c r="A807" s="115"/>
      <c r="B807" s="115"/>
      <c r="H807" s="117"/>
      <c r="AH807" s="118"/>
      <c r="AL807" s="117"/>
      <c r="AT807" s="119"/>
    </row>
    <row r="808">
      <c r="A808" s="115"/>
      <c r="B808" s="115"/>
      <c r="H808" s="117"/>
      <c r="AH808" s="118"/>
      <c r="AL808" s="117"/>
      <c r="AT808" s="119"/>
    </row>
    <row r="809">
      <c r="A809" s="115"/>
      <c r="B809" s="115"/>
      <c r="H809" s="117"/>
      <c r="AH809" s="118"/>
      <c r="AL809" s="117"/>
      <c r="AT809" s="119"/>
    </row>
    <row r="810">
      <c r="A810" s="115"/>
      <c r="B810" s="115"/>
      <c r="H810" s="117"/>
      <c r="AH810" s="118"/>
      <c r="AL810" s="117"/>
      <c r="AT810" s="119"/>
    </row>
    <row r="811">
      <c r="A811" s="115"/>
      <c r="B811" s="115"/>
      <c r="H811" s="117"/>
      <c r="AH811" s="118"/>
      <c r="AL811" s="117"/>
      <c r="AT811" s="119"/>
    </row>
    <row r="812">
      <c r="A812" s="115"/>
      <c r="B812" s="115"/>
      <c r="H812" s="117"/>
      <c r="AH812" s="118"/>
      <c r="AL812" s="117"/>
      <c r="AT812" s="119"/>
    </row>
    <row r="813">
      <c r="A813" s="115"/>
      <c r="B813" s="115"/>
      <c r="H813" s="117"/>
      <c r="AH813" s="118"/>
      <c r="AL813" s="117"/>
      <c r="AT813" s="119"/>
    </row>
    <row r="814">
      <c r="A814" s="115"/>
      <c r="B814" s="115"/>
      <c r="H814" s="117"/>
      <c r="AH814" s="118"/>
      <c r="AL814" s="117"/>
      <c r="AT814" s="119"/>
    </row>
    <row r="815">
      <c r="A815" s="115"/>
      <c r="B815" s="115"/>
      <c r="H815" s="117"/>
      <c r="AH815" s="118"/>
      <c r="AL815" s="117"/>
      <c r="AT815" s="119"/>
    </row>
    <row r="816">
      <c r="A816" s="115"/>
      <c r="B816" s="115"/>
      <c r="H816" s="117"/>
      <c r="AH816" s="118"/>
      <c r="AL816" s="117"/>
      <c r="AT816" s="119"/>
    </row>
    <row r="817">
      <c r="A817" s="115"/>
      <c r="B817" s="115"/>
      <c r="H817" s="117"/>
      <c r="AH817" s="118"/>
      <c r="AL817" s="117"/>
      <c r="AT817" s="119"/>
    </row>
    <row r="818">
      <c r="A818" s="115"/>
      <c r="B818" s="115"/>
      <c r="H818" s="117"/>
      <c r="AH818" s="118"/>
      <c r="AL818" s="117"/>
      <c r="AT818" s="119"/>
    </row>
    <row r="819">
      <c r="A819" s="115"/>
      <c r="B819" s="115"/>
      <c r="H819" s="117"/>
      <c r="AH819" s="118"/>
      <c r="AL819" s="117"/>
      <c r="AT819" s="119"/>
    </row>
    <row r="820">
      <c r="A820" s="115"/>
      <c r="B820" s="115"/>
      <c r="H820" s="117"/>
      <c r="AH820" s="118"/>
      <c r="AL820" s="117"/>
      <c r="AT820" s="119"/>
    </row>
    <row r="821">
      <c r="A821" s="115"/>
      <c r="B821" s="115"/>
      <c r="H821" s="117"/>
      <c r="AH821" s="118"/>
      <c r="AL821" s="117"/>
      <c r="AT821" s="119"/>
    </row>
    <row r="822">
      <c r="A822" s="115"/>
      <c r="B822" s="115"/>
      <c r="H822" s="117"/>
      <c r="AH822" s="118"/>
      <c r="AL822" s="117"/>
      <c r="AT822" s="119"/>
    </row>
    <row r="823">
      <c r="A823" s="115"/>
      <c r="B823" s="115"/>
      <c r="H823" s="117"/>
      <c r="AH823" s="118"/>
      <c r="AL823" s="117"/>
      <c r="AT823" s="119"/>
    </row>
    <row r="824">
      <c r="A824" s="115"/>
      <c r="B824" s="115"/>
      <c r="H824" s="117"/>
      <c r="AH824" s="118"/>
      <c r="AL824" s="117"/>
      <c r="AT824" s="119"/>
    </row>
    <row r="825">
      <c r="A825" s="115"/>
      <c r="B825" s="115"/>
      <c r="H825" s="117"/>
      <c r="AH825" s="118"/>
      <c r="AL825" s="117"/>
      <c r="AT825" s="119"/>
    </row>
    <row r="826">
      <c r="A826" s="115"/>
      <c r="B826" s="115"/>
      <c r="H826" s="117"/>
      <c r="AH826" s="118"/>
      <c r="AL826" s="117"/>
      <c r="AT826" s="119"/>
    </row>
    <row r="827">
      <c r="A827" s="115"/>
      <c r="B827" s="115"/>
      <c r="H827" s="117"/>
      <c r="AH827" s="118"/>
      <c r="AL827" s="117"/>
      <c r="AT827" s="119"/>
    </row>
    <row r="828">
      <c r="A828" s="115"/>
      <c r="B828" s="115"/>
      <c r="H828" s="117"/>
      <c r="AH828" s="118"/>
      <c r="AL828" s="117"/>
      <c r="AT828" s="119"/>
    </row>
    <row r="829">
      <c r="A829" s="115"/>
      <c r="B829" s="115"/>
      <c r="H829" s="117"/>
      <c r="AH829" s="118"/>
      <c r="AL829" s="117"/>
      <c r="AT829" s="119"/>
    </row>
    <row r="830">
      <c r="A830" s="115"/>
      <c r="B830" s="115"/>
      <c r="H830" s="117"/>
      <c r="AH830" s="118"/>
      <c r="AL830" s="117"/>
      <c r="AT830" s="119"/>
    </row>
    <row r="831">
      <c r="A831" s="115"/>
      <c r="B831" s="115"/>
      <c r="H831" s="117"/>
      <c r="AH831" s="118"/>
      <c r="AL831" s="117"/>
      <c r="AT831" s="119"/>
    </row>
    <row r="832">
      <c r="A832" s="115"/>
      <c r="B832" s="115"/>
      <c r="H832" s="117"/>
      <c r="AH832" s="118"/>
      <c r="AL832" s="117"/>
      <c r="AT832" s="119"/>
    </row>
    <row r="833">
      <c r="A833" s="115"/>
      <c r="B833" s="115"/>
      <c r="H833" s="117"/>
      <c r="AH833" s="118"/>
      <c r="AL833" s="117"/>
      <c r="AT833" s="119"/>
    </row>
    <row r="834">
      <c r="A834" s="115"/>
      <c r="B834" s="115"/>
      <c r="H834" s="117"/>
      <c r="AH834" s="118"/>
      <c r="AL834" s="117"/>
      <c r="AT834" s="119"/>
    </row>
    <row r="835">
      <c r="A835" s="115"/>
      <c r="B835" s="115"/>
      <c r="H835" s="117"/>
      <c r="AH835" s="118"/>
      <c r="AL835" s="117"/>
      <c r="AT835" s="119"/>
    </row>
    <row r="836">
      <c r="A836" s="115"/>
      <c r="B836" s="115"/>
      <c r="H836" s="117"/>
      <c r="AH836" s="118"/>
      <c r="AL836" s="117"/>
      <c r="AT836" s="119"/>
    </row>
    <row r="837">
      <c r="A837" s="115"/>
      <c r="B837" s="115"/>
      <c r="H837" s="117"/>
      <c r="AH837" s="118"/>
      <c r="AL837" s="117"/>
      <c r="AT837" s="119"/>
    </row>
    <row r="838">
      <c r="A838" s="115"/>
      <c r="B838" s="115"/>
      <c r="H838" s="117"/>
      <c r="AH838" s="118"/>
      <c r="AL838" s="117"/>
      <c r="AT838" s="119"/>
    </row>
    <row r="839">
      <c r="A839" s="115"/>
      <c r="B839" s="115"/>
      <c r="H839" s="117"/>
      <c r="AH839" s="118"/>
      <c r="AL839" s="117"/>
      <c r="AT839" s="119"/>
    </row>
    <row r="840">
      <c r="A840" s="115"/>
      <c r="B840" s="115"/>
      <c r="H840" s="117"/>
      <c r="AH840" s="118"/>
      <c r="AL840" s="117"/>
      <c r="AT840" s="119"/>
    </row>
    <row r="841">
      <c r="A841" s="115"/>
      <c r="B841" s="115"/>
      <c r="H841" s="117"/>
      <c r="AH841" s="118"/>
      <c r="AL841" s="117"/>
      <c r="AT841" s="119"/>
    </row>
    <row r="842">
      <c r="A842" s="115"/>
      <c r="B842" s="115"/>
      <c r="H842" s="117"/>
      <c r="AH842" s="118"/>
      <c r="AL842" s="117"/>
      <c r="AT842" s="119"/>
    </row>
    <row r="843">
      <c r="A843" s="115"/>
      <c r="B843" s="115"/>
      <c r="H843" s="117"/>
      <c r="AH843" s="118"/>
      <c r="AL843" s="117"/>
      <c r="AT843" s="119"/>
    </row>
    <row r="844">
      <c r="A844" s="115"/>
      <c r="B844" s="115"/>
      <c r="H844" s="117"/>
      <c r="AH844" s="118"/>
      <c r="AL844" s="117"/>
      <c r="AT844" s="119"/>
    </row>
    <row r="845">
      <c r="A845" s="115"/>
      <c r="B845" s="115"/>
      <c r="H845" s="117"/>
      <c r="AH845" s="118"/>
      <c r="AL845" s="117"/>
      <c r="AT845" s="119"/>
    </row>
    <row r="846">
      <c r="A846" s="115"/>
      <c r="B846" s="115"/>
      <c r="H846" s="117"/>
      <c r="AH846" s="118"/>
      <c r="AL846" s="117"/>
      <c r="AT846" s="119"/>
    </row>
    <row r="847">
      <c r="A847" s="115"/>
      <c r="B847" s="115"/>
      <c r="H847" s="117"/>
      <c r="AH847" s="118"/>
      <c r="AL847" s="117"/>
      <c r="AT847" s="119"/>
    </row>
    <row r="848">
      <c r="A848" s="115"/>
      <c r="B848" s="115"/>
      <c r="H848" s="117"/>
      <c r="AH848" s="118"/>
      <c r="AL848" s="117"/>
      <c r="AT848" s="119"/>
    </row>
    <row r="849">
      <c r="A849" s="115"/>
      <c r="B849" s="115"/>
      <c r="H849" s="117"/>
      <c r="AH849" s="118"/>
      <c r="AL849" s="117"/>
      <c r="AT849" s="119"/>
    </row>
    <row r="850">
      <c r="A850" s="115"/>
      <c r="B850" s="115"/>
      <c r="H850" s="117"/>
      <c r="AH850" s="118"/>
      <c r="AL850" s="117"/>
      <c r="AT850" s="119"/>
    </row>
    <row r="851">
      <c r="A851" s="115"/>
      <c r="B851" s="115"/>
      <c r="H851" s="117"/>
      <c r="AH851" s="118"/>
      <c r="AL851" s="117"/>
      <c r="AT851" s="119"/>
    </row>
    <row r="852">
      <c r="A852" s="115"/>
      <c r="B852" s="115"/>
      <c r="H852" s="117"/>
      <c r="AH852" s="118"/>
      <c r="AL852" s="117"/>
      <c r="AT852" s="119"/>
    </row>
    <row r="853">
      <c r="A853" s="115"/>
      <c r="B853" s="115"/>
      <c r="H853" s="117"/>
      <c r="AH853" s="118"/>
      <c r="AL853" s="117"/>
      <c r="AT853" s="119"/>
    </row>
    <row r="854">
      <c r="A854" s="115"/>
      <c r="B854" s="115"/>
      <c r="H854" s="117"/>
      <c r="AH854" s="118"/>
      <c r="AL854" s="117"/>
      <c r="AT854" s="119"/>
    </row>
    <row r="855">
      <c r="A855" s="115"/>
      <c r="B855" s="115"/>
      <c r="H855" s="117"/>
      <c r="AH855" s="118"/>
      <c r="AL855" s="117"/>
      <c r="AT855" s="119"/>
    </row>
    <row r="856">
      <c r="A856" s="115"/>
      <c r="B856" s="115"/>
      <c r="H856" s="117"/>
      <c r="AH856" s="118"/>
      <c r="AL856" s="117"/>
      <c r="AT856" s="119"/>
    </row>
    <row r="857">
      <c r="A857" s="115"/>
      <c r="B857" s="115"/>
      <c r="H857" s="117"/>
      <c r="AH857" s="118"/>
      <c r="AL857" s="117"/>
      <c r="AT857" s="119"/>
    </row>
    <row r="858">
      <c r="A858" s="115"/>
      <c r="B858" s="115"/>
      <c r="H858" s="117"/>
      <c r="AH858" s="118"/>
      <c r="AL858" s="117"/>
      <c r="AT858" s="119"/>
    </row>
    <row r="859">
      <c r="A859" s="115"/>
      <c r="B859" s="115"/>
      <c r="H859" s="117"/>
      <c r="AH859" s="118"/>
      <c r="AL859" s="117"/>
      <c r="AT859" s="119"/>
    </row>
    <row r="860">
      <c r="A860" s="115"/>
      <c r="B860" s="115"/>
      <c r="H860" s="117"/>
      <c r="AH860" s="118"/>
      <c r="AL860" s="117"/>
      <c r="AT860" s="119"/>
    </row>
    <row r="861">
      <c r="A861" s="115"/>
      <c r="B861" s="115"/>
      <c r="H861" s="117"/>
      <c r="AH861" s="118"/>
      <c r="AL861" s="117"/>
      <c r="AT861" s="119"/>
    </row>
    <row r="862">
      <c r="A862" s="115"/>
      <c r="B862" s="115"/>
      <c r="H862" s="117"/>
      <c r="AH862" s="118"/>
      <c r="AL862" s="117"/>
      <c r="AT862" s="119"/>
    </row>
    <row r="863">
      <c r="A863" s="115"/>
      <c r="B863" s="115"/>
      <c r="H863" s="117"/>
      <c r="AH863" s="118"/>
      <c r="AL863" s="117"/>
      <c r="AT863" s="119"/>
    </row>
    <row r="864">
      <c r="A864" s="115"/>
      <c r="B864" s="115"/>
      <c r="H864" s="117"/>
      <c r="AH864" s="118"/>
      <c r="AL864" s="117"/>
      <c r="AT864" s="119"/>
    </row>
    <row r="865">
      <c r="A865" s="115"/>
      <c r="B865" s="115"/>
      <c r="H865" s="117"/>
      <c r="AH865" s="118"/>
      <c r="AL865" s="117"/>
      <c r="AT865" s="119"/>
    </row>
    <row r="866">
      <c r="A866" s="115"/>
      <c r="B866" s="115"/>
      <c r="H866" s="117"/>
      <c r="AH866" s="118"/>
      <c r="AL866" s="117"/>
      <c r="AT866" s="119"/>
    </row>
    <row r="867">
      <c r="A867" s="115"/>
      <c r="B867" s="115"/>
      <c r="H867" s="117"/>
      <c r="AH867" s="118"/>
      <c r="AL867" s="117"/>
      <c r="AT867" s="119"/>
    </row>
    <row r="868">
      <c r="A868" s="115"/>
      <c r="B868" s="115"/>
      <c r="H868" s="117"/>
      <c r="AH868" s="118"/>
      <c r="AL868" s="117"/>
      <c r="AT868" s="119"/>
    </row>
    <row r="869">
      <c r="A869" s="115"/>
      <c r="B869" s="115"/>
      <c r="H869" s="117"/>
      <c r="AH869" s="118"/>
      <c r="AL869" s="117"/>
      <c r="AT869" s="119"/>
    </row>
    <row r="870">
      <c r="A870" s="115"/>
      <c r="B870" s="115"/>
      <c r="H870" s="117"/>
      <c r="AH870" s="118"/>
      <c r="AL870" s="117"/>
      <c r="AT870" s="119"/>
    </row>
    <row r="871">
      <c r="A871" s="115"/>
      <c r="B871" s="115"/>
      <c r="H871" s="117"/>
      <c r="AH871" s="118"/>
      <c r="AL871" s="117"/>
      <c r="AT871" s="119"/>
    </row>
    <row r="872">
      <c r="A872" s="115"/>
      <c r="B872" s="115"/>
      <c r="H872" s="117"/>
      <c r="AH872" s="118"/>
      <c r="AL872" s="117"/>
      <c r="AT872" s="119"/>
    </row>
    <row r="873">
      <c r="A873" s="115"/>
      <c r="B873" s="115"/>
      <c r="H873" s="117"/>
      <c r="AH873" s="118"/>
      <c r="AL873" s="117"/>
      <c r="AT873" s="119"/>
    </row>
    <row r="874">
      <c r="A874" s="115"/>
      <c r="B874" s="115"/>
      <c r="H874" s="117"/>
      <c r="AH874" s="118"/>
      <c r="AL874" s="117"/>
      <c r="AT874" s="119"/>
    </row>
    <row r="875">
      <c r="A875" s="115"/>
      <c r="B875" s="115"/>
      <c r="H875" s="117"/>
      <c r="AH875" s="118"/>
      <c r="AL875" s="117"/>
      <c r="AT875" s="119"/>
    </row>
    <row r="876">
      <c r="A876" s="115"/>
      <c r="B876" s="115"/>
      <c r="H876" s="117"/>
      <c r="AH876" s="118"/>
      <c r="AL876" s="117"/>
      <c r="AT876" s="119"/>
    </row>
    <row r="877">
      <c r="A877" s="115"/>
      <c r="B877" s="115"/>
      <c r="H877" s="117"/>
      <c r="AH877" s="118"/>
      <c r="AL877" s="117"/>
      <c r="AT877" s="119"/>
    </row>
    <row r="878">
      <c r="A878" s="115"/>
      <c r="B878" s="115"/>
      <c r="H878" s="117"/>
      <c r="AH878" s="118"/>
      <c r="AL878" s="117"/>
      <c r="AT878" s="119"/>
    </row>
    <row r="879">
      <c r="A879" s="115"/>
      <c r="B879" s="115"/>
      <c r="H879" s="117"/>
      <c r="AH879" s="118"/>
      <c r="AL879" s="117"/>
      <c r="AT879" s="119"/>
    </row>
    <row r="880">
      <c r="A880" s="115"/>
      <c r="B880" s="115"/>
      <c r="H880" s="117"/>
      <c r="AH880" s="118"/>
      <c r="AL880" s="117"/>
      <c r="AT880" s="119"/>
    </row>
    <row r="881">
      <c r="A881" s="115"/>
      <c r="B881" s="115"/>
      <c r="H881" s="117"/>
      <c r="AH881" s="118"/>
      <c r="AL881" s="117"/>
      <c r="AT881" s="119"/>
    </row>
    <row r="882">
      <c r="A882" s="115"/>
      <c r="B882" s="115"/>
      <c r="H882" s="117"/>
      <c r="AH882" s="118"/>
      <c r="AL882" s="117"/>
      <c r="AT882" s="119"/>
    </row>
    <row r="883">
      <c r="A883" s="115"/>
      <c r="B883" s="115"/>
      <c r="H883" s="117"/>
      <c r="AH883" s="118"/>
      <c r="AL883" s="117"/>
      <c r="AT883" s="119"/>
    </row>
    <row r="884">
      <c r="A884" s="115"/>
      <c r="B884" s="115"/>
      <c r="H884" s="117"/>
      <c r="AH884" s="118"/>
      <c r="AL884" s="117"/>
      <c r="AT884" s="119"/>
    </row>
    <row r="885">
      <c r="A885" s="115"/>
      <c r="B885" s="115"/>
      <c r="H885" s="117"/>
      <c r="AH885" s="118"/>
      <c r="AL885" s="117"/>
      <c r="AT885" s="119"/>
    </row>
    <row r="886">
      <c r="A886" s="115"/>
      <c r="B886" s="115"/>
      <c r="H886" s="117"/>
      <c r="AH886" s="118"/>
      <c r="AL886" s="117"/>
      <c r="AT886" s="119"/>
    </row>
    <row r="887">
      <c r="A887" s="115"/>
      <c r="B887" s="115"/>
      <c r="H887" s="117"/>
      <c r="AH887" s="118"/>
      <c r="AL887" s="117"/>
      <c r="AT887" s="119"/>
    </row>
    <row r="888">
      <c r="A888" s="115"/>
      <c r="B888" s="115"/>
      <c r="H888" s="117"/>
      <c r="AH888" s="118"/>
      <c r="AL888" s="117"/>
      <c r="AT888" s="119"/>
    </row>
    <row r="889">
      <c r="A889" s="115"/>
      <c r="B889" s="115"/>
      <c r="H889" s="117"/>
      <c r="AH889" s="118"/>
      <c r="AL889" s="117"/>
      <c r="AT889" s="119"/>
    </row>
    <row r="890">
      <c r="A890" s="115"/>
      <c r="B890" s="115"/>
      <c r="H890" s="117"/>
      <c r="AH890" s="118"/>
      <c r="AL890" s="117"/>
      <c r="AT890" s="119"/>
    </row>
    <row r="891">
      <c r="A891" s="115"/>
      <c r="B891" s="115"/>
      <c r="H891" s="117"/>
      <c r="AH891" s="118"/>
      <c r="AL891" s="117"/>
      <c r="AT891" s="119"/>
    </row>
    <row r="892">
      <c r="A892" s="115"/>
      <c r="B892" s="115"/>
      <c r="H892" s="117"/>
      <c r="AH892" s="118"/>
      <c r="AL892" s="117"/>
      <c r="AT892" s="119"/>
    </row>
    <row r="893">
      <c r="A893" s="115"/>
      <c r="B893" s="115"/>
      <c r="H893" s="117"/>
      <c r="AH893" s="118"/>
      <c r="AL893" s="117"/>
      <c r="AT893" s="119"/>
    </row>
    <row r="894">
      <c r="A894" s="115"/>
      <c r="B894" s="115"/>
      <c r="H894" s="117"/>
      <c r="AH894" s="118"/>
      <c r="AL894" s="117"/>
      <c r="AT894" s="119"/>
    </row>
    <row r="895">
      <c r="A895" s="115"/>
      <c r="B895" s="115"/>
      <c r="H895" s="117"/>
      <c r="AH895" s="118"/>
      <c r="AL895" s="117"/>
      <c r="AT895" s="119"/>
    </row>
    <row r="896">
      <c r="A896" s="115"/>
      <c r="B896" s="115"/>
      <c r="H896" s="117"/>
      <c r="AH896" s="118"/>
      <c r="AL896" s="117"/>
      <c r="AT896" s="119"/>
    </row>
    <row r="897">
      <c r="A897" s="115"/>
      <c r="B897" s="115"/>
      <c r="H897" s="117"/>
      <c r="AH897" s="118"/>
      <c r="AL897" s="117"/>
      <c r="AT897" s="119"/>
    </row>
    <row r="898">
      <c r="A898" s="115"/>
      <c r="B898" s="115"/>
      <c r="H898" s="117"/>
      <c r="AH898" s="118"/>
      <c r="AL898" s="117"/>
      <c r="AT898" s="119"/>
    </row>
    <row r="899">
      <c r="A899" s="115"/>
      <c r="B899" s="115"/>
      <c r="H899" s="117"/>
      <c r="AH899" s="118"/>
      <c r="AL899" s="117"/>
      <c r="AT899" s="119"/>
    </row>
    <row r="900">
      <c r="A900" s="115"/>
      <c r="B900" s="115"/>
      <c r="H900" s="117"/>
      <c r="AH900" s="118"/>
      <c r="AL900" s="117"/>
      <c r="AT900" s="119"/>
    </row>
    <row r="901">
      <c r="A901" s="115"/>
      <c r="B901" s="115"/>
      <c r="H901" s="117"/>
      <c r="AH901" s="118"/>
      <c r="AL901" s="117"/>
      <c r="AT901" s="119"/>
    </row>
    <row r="902">
      <c r="A902" s="115"/>
      <c r="B902" s="115"/>
      <c r="H902" s="117"/>
      <c r="AH902" s="118"/>
      <c r="AL902" s="117"/>
      <c r="AT902" s="119"/>
    </row>
    <row r="903">
      <c r="A903" s="115"/>
      <c r="B903" s="115"/>
      <c r="H903" s="117"/>
      <c r="AH903" s="118"/>
      <c r="AL903" s="117"/>
      <c r="AT903" s="119"/>
    </row>
    <row r="904">
      <c r="A904" s="115"/>
      <c r="B904" s="115"/>
      <c r="H904" s="117"/>
      <c r="AH904" s="118"/>
      <c r="AL904" s="117"/>
      <c r="AT904" s="119"/>
    </row>
    <row r="905">
      <c r="A905" s="115"/>
      <c r="B905" s="115"/>
      <c r="H905" s="117"/>
      <c r="AH905" s="118"/>
      <c r="AL905" s="117"/>
      <c r="AT905" s="119"/>
    </row>
    <row r="906">
      <c r="A906" s="115"/>
      <c r="B906" s="115"/>
      <c r="H906" s="117"/>
      <c r="AH906" s="118"/>
      <c r="AL906" s="117"/>
      <c r="AT906" s="119"/>
    </row>
    <row r="907">
      <c r="A907" s="115"/>
      <c r="B907" s="115"/>
      <c r="H907" s="117"/>
      <c r="AH907" s="118"/>
      <c r="AL907" s="117"/>
      <c r="AT907" s="119"/>
    </row>
    <row r="908">
      <c r="A908" s="115"/>
      <c r="B908" s="115"/>
      <c r="H908" s="117"/>
      <c r="AH908" s="118"/>
      <c r="AL908" s="117"/>
      <c r="AT908" s="119"/>
    </row>
    <row r="909">
      <c r="A909" s="115"/>
      <c r="B909" s="115"/>
      <c r="H909" s="117"/>
      <c r="AH909" s="118"/>
      <c r="AL909" s="117"/>
      <c r="AT909" s="119"/>
    </row>
    <row r="910">
      <c r="A910" s="115"/>
      <c r="B910" s="115"/>
      <c r="H910" s="117"/>
      <c r="AH910" s="118"/>
      <c r="AL910" s="117"/>
      <c r="AT910" s="119"/>
    </row>
    <row r="911">
      <c r="A911" s="115"/>
      <c r="B911" s="115"/>
      <c r="H911" s="117"/>
      <c r="AH911" s="118"/>
      <c r="AL911" s="117"/>
      <c r="AT911" s="119"/>
    </row>
    <row r="912">
      <c r="A912" s="115"/>
      <c r="B912" s="115"/>
      <c r="H912" s="117"/>
      <c r="AH912" s="118"/>
      <c r="AL912" s="117"/>
      <c r="AT912" s="119"/>
    </row>
    <row r="913">
      <c r="A913" s="115"/>
      <c r="B913" s="115"/>
      <c r="H913" s="117"/>
      <c r="AH913" s="118"/>
      <c r="AL913" s="117"/>
      <c r="AT913" s="119"/>
    </row>
    <row r="914">
      <c r="A914" s="115"/>
      <c r="B914" s="115"/>
      <c r="H914" s="117"/>
      <c r="AH914" s="118"/>
      <c r="AL914" s="117"/>
      <c r="AT914" s="119"/>
    </row>
    <row r="915">
      <c r="A915" s="115"/>
      <c r="B915" s="115"/>
      <c r="H915" s="117"/>
      <c r="AH915" s="118"/>
      <c r="AL915" s="117"/>
      <c r="AT915" s="119"/>
    </row>
    <row r="916">
      <c r="A916" s="115"/>
      <c r="B916" s="115"/>
      <c r="H916" s="117"/>
      <c r="AH916" s="118"/>
      <c r="AL916" s="117"/>
      <c r="AT916" s="119"/>
    </row>
    <row r="917">
      <c r="A917" s="115"/>
      <c r="B917" s="115"/>
      <c r="H917" s="117"/>
      <c r="AH917" s="118"/>
      <c r="AL917" s="117"/>
      <c r="AT917" s="119"/>
    </row>
    <row r="918">
      <c r="A918" s="115"/>
      <c r="B918" s="115"/>
      <c r="H918" s="117"/>
      <c r="AH918" s="118"/>
      <c r="AL918" s="117"/>
      <c r="AT918" s="119"/>
    </row>
    <row r="919">
      <c r="A919" s="115"/>
      <c r="B919" s="115"/>
      <c r="H919" s="117"/>
      <c r="AH919" s="118"/>
      <c r="AL919" s="117"/>
      <c r="AT919" s="119"/>
    </row>
    <row r="920">
      <c r="A920" s="115"/>
      <c r="B920" s="115"/>
      <c r="H920" s="117"/>
      <c r="AH920" s="118"/>
      <c r="AL920" s="117"/>
      <c r="AT920" s="119"/>
    </row>
    <row r="921">
      <c r="A921" s="115"/>
      <c r="B921" s="115"/>
      <c r="H921" s="117"/>
      <c r="AH921" s="118"/>
      <c r="AL921" s="117"/>
      <c r="AT921" s="119"/>
    </row>
    <row r="922">
      <c r="A922" s="115"/>
      <c r="B922" s="115"/>
      <c r="H922" s="117"/>
      <c r="AH922" s="118"/>
      <c r="AL922" s="117"/>
      <c r="AT922" s="119"/>
    </row>
    <row r="923">
      <c r="A923" s="115"/>
      <c r="B923" s="115"/>
      <c r="H923" s="117"/>
      <c r="AH923" s="118"/>
      <c r="AL923" s="117"/>
      <c r="AT923" s="119"/>
    </row>
    <row r="924">
      <c r="A924" s="115"/>
      <c r="B924" s="115"/>
      <c r="H924" s="117"/>
      <c r="AH924" s="118"/>
      <c r="AL924" s="117"/>
      <c r="AT924" s="119"/>
    </row>
    <row r="925">
      <c r="A925" s="115"/>
      <c r="B925" s="115"/>
      <c r="H925" s="117"/>
      <c r="AH925" s="118"/>
      <c r="AL925" s="117"/>
      <c r="AT925" s="119"/>
    </row>
    <row r="926">
      <c r="A926" s="115"/>
      <c r="B926" s="115"/>
      <c r="H926" s="117"/>
      <c r="AH926" s="118"/>
      <c r="AL926" s="117"/>
      <c r="AT926" s="119"/>
    </row>
    <row r="927">
      <c r="A927" s="115"/>
      <c r="B927" s="115"/>
      <c r="H927" s="117"/>
      <c r="AH927" s="118"/>
      <c r="AL927" s="117"/>
      <c r="AT927" s="119"/>
    </row>
    <row r="928">
      <c r="A928" s="115"/>
      <c r="B928" s="115"/>
      <c r="H928" s="117"/>
      <c r="AH928" s="118"/>
      <c r="AL928" s="117"/>
      <c r="AT928" s="119"/>
    </row>
    <row r="929">
      <c r="A929" s="115"/>
      <c r="B929" s="115"/>
      <c r="H929" s="117"/>
      <c r="AH929" s="118"/>
      <c r="AL929" s="117"/>
      <c r="AT929" s="119"/>
    </row>
    <row r="930">
      <c r="A930" s="115"/>
      <c r="B930" s="115"/>
      <c r="H930" s="117"/>
      <c r="AH930" s="118"/>
      <c r="AL930" s="117"/>
      <c r="AT930" s="119"/>
    </row>
    <row r="931">
      <c r="A931" s="115"/>
      <c r="B931" s="115"/>
      <c r="H931" s="117"/>
      <c r="AH931" s="118"/>
      <c r="AL931" s="117"/>
      <c r="AT931" s="119"/>
    </row>
    <row r="932">
      <c r="A932" s="115"/>
      <c r="B932" s="115"/>
      <c r="H932" s="117"/>
      <c r="AH932" s="118"/>
      <c r="AL932" s="117"/>
      <c r="AT932" s="119"/>
    </row>
    <row r="933">
      <c r="A933" s="115"/>
      <c r="B933" s="115"/>
      <c r="H933" s="117"/>
      <c r="AH933" s="118"/>
      <c r="AL933" s="117"/>
      <c r="AT933" s="119"/>
    </row>
    <row r="934">
      <c r="A934" s="115"/>
      <c r="B934" s="115"/>
      <c r="H934" s="117"/>
      <c r="AH934" s="118"/>
      <c r="AL934" s="117"/>
      <c r="AT934" s="119"/>
    </row>
    <row r="935">
      <c r="A935" s="115"/>
      <c r="B935" s="115"/>
      <c r="H935" s="117"/>
      <c r="AH935" s="118"/>
      <c r="AL935" s="117"/>
      <c r="AT935" s="119"/>
    </row>
    <row r="936">
      <c r="A936" s="115"/>
      <c r="B936" s="115"/>
      <c r="H936" s="117"/>
      <c r="AH936" s="118"/>
      <c r="AL936" s="117"/>
      <c r="AT936" s="119"/>
    </row>
    <row r="937">
      <c r="A937" s="115"/>
      <c r="B937" s="115"/>
      <c r="H937" s="117"/>
      <c r="AH937" s="118"/>
      <c r="AL937" s="117"/>
      <c r="AT937" s="119"/>
    </row>
    <row r="938">
      <c r="A938" s="115"/>
      <c r="B938" s="115"/>
      <c r="H938" s="117"/>
      <c r="AH938" s="118"/>
      <c r="AL938" s="117"/>
      <c r="AT938" s="119"/>
    </row>
    <row r="939">
      <c r="A939" s="115"/>
      <c r="B939" s="115"/>
      <c r="H939" s="117"/>
      <c r="AH939" s="118"/>
      <c r="AL939" s="117"/>
      <c r="AT939" s="119"/>
    </row>
    <row r="940">
      <c r="A940" s="115"/>
      <c r="B940" s="115"/>
      <c r="H940" s="117"/>
      <c r="AH940" s="118"/>
      <c r="AL940" s="117"/>
      <c r="AT940" s="119"/>
    </row>
    <row r="941">
      <c r="A941" s="115"/>
      <c r="B941" s="115"/>
      <c r="H941" s="117"/>
      <c r="AH941" s="118"/>
      <c r="AL941" s="117"/>
      <c r="AT941" s="119"/>
    </row>
    <row r="942">
      <c r="A942" s="115"/>
      <c r="B942" s="115"/>
      <c r="H942" s="117"/>
      <c r="AH942" s="118"/>
      <c r="AL942" s="117"/>
      <c r="AT942" s="119"/>
    </row>
    <row r="943">
      <c r="A943" s="115"/>
      <c r="B943" s="115"/>
      <c r="H943" s="117"/>
      <c r="AH943" s="118"/>
      <c r="AL943" s="117"/>
      <c r="AT943" s="119"/>
    </row>
    <row r="944">
      <c r="A944" s="115"/>
      <c r="B944" s="115"/>
      <c r="H944" s="117"/>
      <c r="AH944" s="118"/>
      <c r="AL944" s="117"/>
      <c r="AT944" s="119"/>
    </row>
    <row r="945">
      <c r="A945" s="115"/>
      <c r="B945" s="115"/>
      <c r="H945" s="117"/>
      <c r="AH945" s="118"/>
      <c r="AL945" s="117"/>
      <c r="AT945" s="119"/>
    </row>
    <row r="946">
      <c r="A946" s="115"/>
      <c r="B946" s="115"/>
      <c r="H946" s="117"/>
      <c r="AH946" s="118"/>
      <c r="AL946" s="117"/>
      <c r="AT946" s="119"/>
    </row>
    <row r="947">
      <c r="A947" s="115"/>
      <c r="B947" s="115"/>
      <c r="H947" s="117"/>
      <c r="AH947" s="118"/>
      <c r="AL947" s="117"/>
      <c r="AT947" s="119"/>
    </row>
    <row r="948">
      <c r="A948" s="115"/>
      <c r="B948" s="115"/>
      <c r="H948" s="117"/>
      <c r="AH948" s="118"/>
      <c r="AL948" s="117"/>
      <c r="AT948" s="119"/>
    </row>
    <row r="949">
      <c r="A949" s="115"/>
      <c r="B949" s="115"/>
      <c r="H949" s="117"/>
      <c r="AH949" s="118"/>
      <c r="AL949" s="117"/>
      <c r="AT949" s="119"/>
    </row>
    <row r="950">
      <c r="A950" s="115"/>
      <c r="B950" s="115"/>
      <c r="H950" s="117"/>
      <c r="AH950" s="118"/>
      <c r="AL950" s="117"/>
      <c r="AT950" s="119"/>
    </row>
    <row r="951">
      <c r="A951" s="115"/>
      <c r="B951" s="115"/>
      <c r="H951" s="117"/>
      <c r="AH951" s="118"/>
      <c r="AL951" s="117"/>
      <c r="AT951" s="119"/>
    </row>
    <row r="952">
      <c r="A952" s="115"/>
      <c r="B952" s="115"/>
      <c r="H952" s="117"/>
      <c r="AH952" s="118"/>
      <c r="AL952" s="117"/>
      <c r="AT952" s="119"/>
    </row>
    <row r="953">
      <c r="A953" s="115"/>
      <c r="B953" s="115"/>
      <c r="H953" s="117"/>
      <c r="AH953" s="118"/>
      <c r="AL953" s="117"/>
      <c r="AT953" s="119"/>
    </row>
    <row r="954">
      <c r="A954" s="115"/>
      <c r="B954" s="115"/>
      <c r="H954" s="117"/>
      <c r="AH954" s="118"/>
      <c r="AL954" s="117"/>
      <c r="AT954" s="119"/>
    </row>
    <row r="955">
      <c r="A955" s="115"/>
      <c r="B955" s="115"/>
      <c r="H955" s="117"/>
      <c r="AH955" s="118"/>
      <c r="AL955" s="117"/>
      <c r="AT955" s="119"/>
    </row>
    <row r="956">
      <c r="A956" s="115"/>
      <c r="B956" s="115"/>
      <c r="H956" s="117"/>
      <c r="AH956" s="118"/>
      <c r="AL956" s="117"/>
      <c r="AT956" s="119"/>
    </row>
    <row r="957">
      <c r="A957" s="115"/>
      <c r="B957" s="115"/>
      <c r="H957" s="117"/>
      <c r="AH957" s="118"/>
      <c r="AL957" s="117"/>
      <c r="AT957" s="119"/>
    </row>
    <row r="958">
      <c r="A958" s="115"/>
      <c r="B958" s="115"/>
      <c r="H958" s="117"/>
      <c r="AH958" s="118"/>
      <c r="AL958" s="117"/>
      <c r="AT958" s="119"/>
    </row>
    <row r="959">
      <c r="A959" s="115"/>
      <c r="B959" s="115"/>
      <c r="H959" s="117"/>
      <c r="AH959" s="118"/>
      <c r="AL959" s="117"/>
      <c r="AT959" s="119"/>
    </row>
    <row r="960">
      <c r="A960" s="115"/>
      <c r="B960" s="115"/>
      <c r="H960" s="117"/>
      <c r="AH960" s="118"/>
      <c r="AL960" s="117"/>
      <c r="AT960" s="119"/>
    </row>
    <row r="961">
      <c r="A961" s="115"/>
      <c r="B961" s="115"/>
      <c r="H961" s="117"/>
      <c r="AH961" s="118"/>
      <c r="AL961" s="117"/>
      <c r="AT961" s="119"/>
    </row>
    <row r="962">
      <c r="A962" s="115"/>
      <c r="B962" s="115"/>
      <c r="H962" s="117"/>
      <c r="AH962" s="118"/>
      <c r="AL962" s="117"/>
      <c r="AT962" s="119"/>
    </row>
    <row r="963">
      <c r="A963" s="115"/>
      <c r="B963" s="115"/>
      <c r="H963" s="117"/>
      <c r="AH963" s="118"/>
      <c r="AL963" s="117"/>
      <c r="AT963" s="119"/>
    </row>
    <row r="964">
      <c r="A964" s="115"/>
      <c r="B964" s="115"/>
      <c r="H964" s="117"/>
      <c r="AH964" s="118"/>
      <c r="AL964" s="117"/>
      <c r="AT964" s="119"/>
    </row>
    <row r="965">
      <c r="A965" s="115"/>
      <c r="B965" s="115"/>
      <c r="H965" s="117"/>
      <c r="AH965" s="118"/>
      <c r="AL965" s="117"/>
      <c r="AT965" s="119"/>
    </row>
    <row r="966">
      <c r="A966" s="115"/>
      <c r="B966" s="115"/>
      <c r="H966" s="117"/>
      <c r="AH966" s="118"/>
      <c r="AL966" s="117"/>
      <c r="AT966" s="119"/>
    </row>
    <row r="967">
      <c r="A967" s="115"/>
      <c r="B967" s="115"/>
      <c r="H967" s="117"/>
      <c r="AH967" s="118"/>
      <c r="AL967" s="117"/>
      <c r="AT967" s="119"/>
    </row>
    <row r="968">
      <c r="A968" s="115"/>
      <c r="B968" s="115"/>
      <c r="H968" s="117"/>
      <c r="AH968" s="118"/>
      <c r="AL968" s="117"/>
      <c r="AT968" s="119"/>
    </row>
    <row r="969">
      <c r="A969" s="115"/>
      <c r="B969" s="115"/>
      <c r="H969" s="117"/>
      <c r="AH969" s="118"/>
      <c r="AL969" s="117"/>
      <c r="AT969" s="119"/>
    </row>
    <row r="970">
      <c r="A970" s="115"/>
      <c r="B970" s="115"/>
      <c r="H970" s="117"/>
      <c r="AH970" s="118"/>
      <c r="AL970" s="117"/>
      <c r="AT970" s="119"/>
    </row>
    <row r="971">
      <c r="A971" s="115"/>
      <c r="B971" s="115"/>
      <c r="H971" s="117"/>
      <c r="AH971" s="118"/>
      <c r="AL971" s="117"/>
      <c r="AT971" s="119"/>
    </row>
    <row r="972">
      <c r="A972" s="115"/>
      <c r="B972" s="115"/>
      <c r="H972" s="117"/>
      <c r="AH972" s="118"/>
      <c r="AL972" s="117"/>
      <c r="AT972" s="119"/>
    </row>
    <row r="973">
      <c r="A973" s="115"/>
      <c r="B973" s="115"/>
      <c r="H973" s="117"/>
      <c r="AH973" s="118"/>
      <c r="AL973" s="117"/>
      <c r="AT973" s="119"/>
    </row>
    <row r="974">
      <c r="A974" s="115"/>
      <c r="B974" s="115"/>
      <c r="H974" s="117"/>
      <c r="AH974" s="118"/>
      <c r="AL974" s="117"/>
      <c r="AT974" s="119"/>
    </row>
    <row r="975">
      <c r="A975" s="115"/>
      <c r="B975" s="115"/>
      <c r="H975" s="117"/>
      <c r="AH975" s="118"/>
      <c r="AL975" s="117"/>
      <c r="AT975" s="119"/>
    </row>
    <row r="976">
      <c r="A976" s="115"/>
      <c r="B976" s="115"/>
      <c r="H976" s="117"/>
      <c r="AH976" s="118"/>
      <c r="AL976" s="117"/>
      <c r="AT976" s="119"/>
    </row>
    <row r="977">
      <c r="A977" s="115"/>
      <c r="B977" s="115"/>
      <c r="H977" s="117"/>
      <c r="AH977" s="118"/>
      <c r="AL977" s="117"/>
      <c r="AT977" s="119"/>
    </row>
    <row r="978">
      <c r="A978" s="115"/>
      <c r="B978" s="115"/>
      <c r="H978" s="117"/>
      <c r="AH978" s="118"/>
      <c r="AL978" s="117"/>
      <c r="AT978" s="119"/>
    </row>
    <row r="979">
      <c r="A979" s="115"/>
      <c r="B979" s="115"/>
      <c r="H979" s="117"/>
      <c r="AH979" s="118"/>
      <c r="AL979" s="117"/>
      <c r="AT979" s="119"/>
    </row>
    <row r="980">
      <c r="A980" s="115"/>
      <c r="B980" s="115"/>
      <c r="H980" s="117"/>
      <c r="AH980" s="118"/>
      <c r="AL980" s="117"/>
      <c r="AT980" s="119"/>
    </row>
    <row r="981">
      <c r="A981" s="115"/>
      <c r="B981" s="115"/>
      <c r="H981" s="117"/>
      <c r="AH981" s="118"/>
      <c r="AL981" s="117"/>
      <c r="AT981" s="119"/>
    </row>
    <row r="982">
      <c r="A982" s="115"/>
      <c r="B982" s="115"/>
      <c r="H982" s="117"/>
      <c r="AH982" s="118"/>
      <c r="AL982" s="117"/>
      <c r="AT982" s="119"/>
    </row>
    <row r="983">
      <c r="A983" s="115"/>
      <c r="B983" s="115"/>
      <c r="H983" s="117"/>
      <c r="AH983" s="118"/>
      <c r="AL983" s="117"/>
      <c r="AT983" s="119"/>
    </row>
    <row r="984">
      <c r="A984" s="115"/>
      <c r="B984" s="115"/>
      <c r="H984" s="117"/>
      <c r="AH984" s="118"/>
      <c r="AL984" s="117"/>
      <c r="AT984" s="119"/>
    </row>
    <row r="985">
      <c r="A985" s="115"/>
      <c r="B985" s="115"/>
      <c r="H985" s="117"/>
      <c r="AH985" s="118"/>
      <c r="AL985" s="117"/>
      <c r="AT985" s="119"/>
    </row>
    <row r="986">
      <c r="A986" s="115"/>
      <c r="B986" s="115"/>
      <c r="H986" s="117"/>
      <c r="AH986" s="118"/>
      <c r="AL986" s="117"/>
      <c r="AT986" s="119"/>
    </row>
    <row r="987">
      <c r="A987" s="115"/>
      <c r="B987" s="115"/>
      <c r="H987" s="117"/>
      <c r="AH987" s="118"/>
      <c r="AL987" s="117"/>
      <c r="AT987" s="119"/>
    </row>
    <row r="988">
      <c r="A988" s="115"/>
      <c r="B988" s="115"/>
      <c r="H988" s="117"/>
      <c r="AH988" s="118"/>
      <c r="AL988" s="117"/>
      <c r="AT988" s="119"/>
    </row>
    <row r="989">
      <c r="A989" s="115"/>
      <c r="B989" s="115"/>
      <c r="H989" s="117"/>
      <c r="AH989" s="118"/>
      <c r="AL989" s="117"/>
      <c r="AT989" s="119"/>
    </row>
    <row r="990">
      <c r="A990" s="115"/>
      <c r="B990" s="115"/>
      <c r="H990" s="117"/>
      <c r="AH990" s="118"/>
      <c r="AL990" s="117"/>
      <c r="AT990" s="119"/>
    </row>
    <row r="991">
      <c r="A991" s="115"/>
      <c r="B991" s="115"/>
      <c r="H991" s="117"/>
      <c r="AH991" s="118"/>
      <c r="AL991" s="117"/>
      <c r="AT991" s="119"/>
    </row>
    <row r="992">
      <c r="A992" s="115"/>
      <c r="B992" s="115"/>
      <c r="H992" s="117"/>
      <c r="AH992" s="118"/>
      <c r="AL992" s="117"/>
      <c r="AT992" s="119"/>
    </row>
    <row r="993">
      <c r="A993" s="115"/>
      <c r="B993" s="115"/>
      <c r="H993" s="117"/>
      <c r="AH993" s="118"/>
      <c r="AL993" s="117"/>
      <c r="AT993" s="119"/>
    </row>
    <row r="994">
      <c r="A994" s="115"/>
      <c r="B994" s="115"/>
      <c r="H994" s="117"/>
      <c r="AH994" s="118"/>
      <c r="AL994" s="117"/>
      <c r="AT994" s="119"/>
    </row>
    <row r="995">
      <c r="A995" s="115"/>
      <c r="B995" s="115"/>
      <c r="H995" s="117"/>
      <c r="AH995" s="118"/>
      <c r="AL995" s="117"/>
      <c r="AT995" s="119"/>
    </row>
    <row r="996">
      <c r="A996" s="115"/>
      <c r="B996" s="115"/>
      <c r="H996" s="117"/>
      <c r="AH996" s="118"/>
      <c r="AL996" s="117"/>
      <c r="AT996" s="119"/>
    </row>
    <row r="997">
      <c r="A997" s="115"/>
      <c r="B997" s="115"/>
      <c r="H997" s="117"/>
      <c r="AH997" s="118"/>
      <c r="AL997" s="117"/>
      <c r="AT997" s="119"/>
    </row>
    <row r="998">
      <c r="A998" s="115"/>
      <c r="B998" s="115"/>
      <c r="H998" s="117"/>
      <c r="AH998" s="118"/>
      <c r="AL998" s="117"/>
      <c r="AT998" s="119"/>
    </row>
    <row r="999">
      <c r="A999" s="115"/>
      <c r="B999" s="115"/>
      <c r="H999" s="117"/>
      <c r="AH999" s="118"/>
      <c r="AL999" s="117"/>
      <c r="AT999" s="119"/>
    </row>
  </sheetData>
  <autoFilter ref="$A$1:$BV$205"/>
  <mergeCells count="4">
    <mergeCell ref="A1:B1"/>
    <mergeCell ref="C1:W1"/>
    <mergeCell ref="X1:BM1"/>
    <mergeCell ref="BN1:BV1"/>
  </mergeCells>
  <hyperlinks>
    <hyperlink r:id="rId1" ref="Y3"/>
    <hyperlink r:id="rId2" ref="AU3"/>
    <hyperlink r:id="rId3" ref="BE3"/>
    <hyperlink r:id="rId4" ref="Y4"/>
    <hyperlink r:id="rId5" ref="AU4"/>
    <hyperlink r:id="rId6" ref="Y5"/>
    <hyperlink r:id="rId7" ref="AU5"/>
    <hyperlink r:id="rId8" ref="Y6"/>
    <hyperlink r:id="rId9" ref="AU6"/>
    <hyperlink r:id="rId10" ref="Y7"/>
    <hyperlink r:id="rId11" ref="AU7"/>
    <hyperlink r:id="rId12" ref="Y8"/>
    <hyperlink r:id="rId13" ref="AU8"/>
    <hyperlink r:id="rId14" ref="Y9"/>
    <hyperlink r:id="rId15" ref="AU9"/>
    <hyperlink r:id="rId16" ref="Y10"/>
    <hyperlink r:id="rId17" ref="AU10"/>
    <hyperlink r:id="rId18" ref="Y11"/>
    <hyperlink r:id="rId19" ref="AU11"/>
    <hyperlink r:id="rId20" ref="Y12"/>
    <hyperlink r:id="rId21" ref="AU12"/>
    <hyperlink r:id="rId22" ref="Y13"/>
    <hyperlink r:id="rId23" ref="AU13"/>
    <hyperlink r:id="rId24" ref="Y14"/>
    <hyperlink r:id="rId25" ref="AU14"/>
    <hyperlink r:id="rId26" ref="Y15"/>
    <hyperlink r:id="rId27" ref="AU15"/>
    <hyperlink r:id="rId28" ref="Y16"/>
    <hyperlink r:id="rId29" ref="AU16"/>
    <hyperlink r:id="rId30" ref="Y17"/>
    <hyperlink r:id="rId31" ref="AU17"/>
    <hyperlink r:id="rId32" ref="Y18"/>
    <hyperlink r:id="rId33" ref="AU18"/>
    <hyperlink r:id="rId34" ref="Y19"/>
    <hyperlink r:id="rId35" ref="AU19"/>
    <hyperlink r:id="rId36" ref="Y20"/>
    <hyperlink r:id="rId37" ref="AU20"/>
    <hyperlink r:id="rId38" ref="Y21"/>
    <hyperlink r:id="rId39" ref="AU21"/>
    <hyperlink r:id="rId40" ref="Y22"/>
    <hyperlink r:id="rId41" ref="AU22"/>
    <hyperlink r:id="rId42" ref="Y23"/>
    <hyperlink r:id="rId43" ref="AU23"/>
    <hyperlink r:id="rId44" ref="Y24"/>
    <hyperlink r:id="rId45" ref="AU24"/>
    <hyperlink r:id="rId46" ref="Y25"/>
    <hyperlink r:id="rId47" ref="AU25"/>
    <hyperlink r:id="rId48" ref="Y26"/>
    <hyperlink r:id="rId49" ref="AU26"/>
    <hyperlink r:id="rId50" ref="Y27"/>
    <hyperlink r:id="rId51" ref="AU27"/>
    <hyperlink r:id="rId52" ref="Y28"/>
    <hyperlink r:id="rId53" ref="AU28"/>
    <hyperlink r:id="rId54" ref="Y29"/>
    <hyperlink r:id="rId55" ref="AU29"/>
    <hyperlink r:id="rId56" ref="Y30"/>
    <hyperlink r:id="rId57" ref="AU30"/>
    <hyperlink r:id="rId58" ref="Y31"/>
    <hyperlink r:id="rId59" ref="AU31"/>
    <hyperlink r:id="rId60" ref="Y32"/>
    <hyperlink r:id="rId61" ref="AU32"/>
    <hyperlink r:id="rId62" ref="Y33"/>
    <hyperlink r:id="rId63" ref="AU33"/>
    <hyperlink r:id="rId64" ref="Y34"/>
    <hyperlink r:id="rId65" ref="AU34"/>
    <hyperlink r:id="rId66" ref="Y35"/>
    <hyperlink r:id="rId67" ref="AU35"/>
    <hyperlink r:id="rId68" ref="Y36"/>
    <hyperlink r:id="rId69" ref="AU36"/>
    <hyperlink r:id="rId70" ref="Y37"/>
    <hyperlink r:id="rId71" ref="AU37"/>
    <hyperlink r:id="rId72" ref="Y38"/>
    <hyperlink r:id="rId73" ref="AU38"/>
    <hyperlink r:id="rId74" ref="Y39"/>
    <hyperlink r:id="rId75" ref="AU39"/>
    <hyperlink r:id="rId76" ref="Y40"/>
    <hyperlink r:id="rId77" ref="AU40"/>
    <hyperlink r:id="rId78" ref="Y41"/>
    <hyperlink r:id="rId79" ref="AU41"/>
    <hyperlink r:id="rId80" ref="Y42"/>
    <hyperlink r:id="rId81" ref="AU42"/>
    <hyperlink r:id="rId82" ref="Y43"/>
    <hyperlink r:id="rId83" ref="AU43"/>
    <hyperlink r:id="rId84" ref="Y44"/>
    <hyperlink r:id="rId85" ref="AU44"/>
    <hyperlink r:id="rId86" ref="Y45"/>
    <hyperlink r:id="rId87" ref="AU45"/>
    <hyperlink r:id="rId88" ref="Y46"/>
    <hyperlink r:id="rId89" ref="AU46"/>
    <hyperlink r:id="rId90" ref="Y47"/>
    <hyperlink r:id="rId91" ref="AU47"/>
    <hyperlink r:id="rId92" ref="Y48"/>
    <hyperlink r:id="rId93" ref="AU48"/>
    <hyperlink r:id="rId94" ref="Y49"/>
    <hyperlink r:id="rId95" ref="AU49"/>
    <hyperlink r:id="rId96" ref="Y50"/>
    <hyperlink r:id="rId97" ref="AU50"/>
    <hyperlink r:id="rId98" ref="Y51"/>
    <hyperlink r:id="rId99" ref="AU51"/>
    <hyperlink r:id="rId100" ref="Y52"/>
    <hyperlink r:id="rId101" ref="AU52"/>
    <hyperlink r:id="rId102" ref="Y53"/>
    <hyperlink r:id="rId103" ref="AU53"/>
    <hyperlink r:id="rId104" ref="Y54"/>
    <hyperlink r:id="rId105" ref="AU54"/>
    <hyperlink r:id="rId106" ref="Y55"/>
    <hyperlink r:id="rId107" ref="AU55"/>
    <hyperlink r:id="rId108" ref="Y56"/>
    <hyperlink r:id="rId109" ref="AU56"/>
    <hyperlink r:id="rId110" ref="Y57"/>
    <hyperlink r:id="rId111" ref="AU57"/>
    <hyperlink r:id="rId112" ref="Y58"/>
    <hyperlink r:id="rId113" ref="AU58"/>
    <hyperlink r:id="rId114" ref="Y59"/>
    <hyperlink r:id="rId115" ref="AU59"/>
    <hyperlink r:id="rId116" ref="Y60"/>
    <hyperlink r:id="rId117" ref="AU60"/>
    <hyperlink r:id="rId118" ref="Y61"/>
    <hyperlink r:id="rId119" ref="AU61"/>
    <hyperlink r:id="rId120" ref="Y62"/>
    <hyperlink r:id="rId121" ref="AU62"/>
    <hyperlink r:id="rId122" ref="Y63"/>
    <hyperlink r:id="rId123" ref="AU63"/>
    <hyperlink r:id="rId124" ref="Y64"/>
    <hyperlink r:id="rId125" ref="AU64"/>
    <hyperlink r:id="rId126" ref="Y65"/>
    <hyperlink r:id="rId127" ref="AU65"/>
    <hyperlink r:id="rId128" ref="Y66"/>
    <hyperlink r:id="rId129" ref="AU66"/>
    <hyperlink r:id="rId130" ref="Y67"/>
    <hyperlink r:id="rId131" ref="AU67"/>
    <hyperlink r:id="rId132" ref="Y68"/>
    <hyperlink r:id="rId133" ref="AU68"/>
    <hyperlink r:id="rId134" ref="Y69"/>
    <hyperlink r:id="rId135" ref="AU69"/>
    <hyperlink r:id="rId136" ref="Y70"/>
    <hyperlink r:id="rId137" ref="AU70"/>
    <hyperlink r:id="rId138" ref="Y71"/>
    <hyperlink r:id="rId139" ref="AU71"/>
    <hyperlink r:id="rId140" ref="Y72"/>
    <hyperlink r:id="rId141" ref="AU72"/>
    <hyperlink r:id="rId142" ref="Y73"/>
    <hyperlink r:id="rId143" ref="AU73"/>
    <hyperlink r:id="rId144" ref="Y74"/>
    <hyperlink r:id="rId145" ref="AU74"/>
    <hyperlink r:id="rId146" ref="Y75"/>
    <hyperlink r:id="rId147" ref="AU75"/>
    <hyperlink r:id="rId148" ref="Y76"/>
    <hyperlink r:id="rId149" ref="AU76"/>
    <hyperlink r:id="rId150" ref="Y77"/>
    <hyperlink r:id="rId151" ref="AU77"/>
    <hyperlink r:id="rId152" ref="Y78"/>
    <hyperlink r:id="rId153" ref="AU78"/>
    <hyperlink r:id="rId154" ref="Y79"/>
    <hyperlink r:id="rId155" ref="AU79"/>
    <hyperlink r:id="rId156" ref="Y80"/>
    <hyperlink r:id="rId157" ref="AU80"/>
    <hyperlink r:id="rId158" ref="Y81"/>
    <hyperlink r:id="rId159" ref="AU81"/>
    <hyperlink r:id="rId160" ref="Y82"/>
    <hyperlink r:id="rId161" ref="AU82"/>
    <hyperlink r:id="rId162" ref="Y83"/>
    <hyperlink r:id="rId163" ref="AU83"/>
    <hyperlink r:id="rId164" ref="Y84"/>
    <hyperlink r:id="rId165" ref="AU84"/>
    <hyperlink r:id="rId166" ref="Y85"/>
    <hyperlink r:id="rId167" ref="AU85"/>
    <hyperlink r:id="rId168" ref="Y86"/>
    <hyperlink r:id="rId169" ref="AU86"/>
    <hyperlink r:id="rId170" ref="Y87"/>
    <hyperlink r:id="rId171" ref="AU87"/>
    <hyperlink r:id="rId172" ref="Y88"/>
    <hyperlink r:id="rId173" ref="AU88"/>
    <hyperlink r:id="rId174" ref="Y89"/>
    <hyperlink r:id="rId175" ref="AU89"/>
    <hyperlink r:id="rId176" ref="Y90"/>
    <hyperlink r:id="rId177" ref="AU90"/>
    <hyperlink r:id="rId178" ref="Y91"/>
    <hyperlink r:id="rId179" ref="AU91"/>
    <hyperlink r:id="rId180" ref="Y92"/>
    <hyperlink r:id="rId181" ref="AU92"/>
    <hyperlink r:id="rId182" ref="Y93"/>
    <hyperlink r:id="rId183" ref="AU93"/>
    <hyperlink r:id="rId184" ref="Y94"/>
    <hyperlink r:id="rId185" ref="AU94"/>
    <hyperlink r:id="rId186" ref="Y95"/>
    <hyperlink r:id="rId187" ref="AU95"/>
    <hyperlink r:id="rId188" ref="Y96"/>
    <hyperlink r:id="rId189" ref="AU96"/>
    <hyperlink r:id="rId190" ref="Y97"/>
    <hyperlink r:id="rId191" ref="AU97"/>
    <hyperlink r:id="rId192" ref="Y98"/>
    <hyperlink r:id="rId193" ref="AU98"/>
    <hyperlink r:id="rId194" ref="Y99"/>
    <hyperlink r:id="rId195" ref="AU99"/>
    <hyperlink r:id="rId196" ref="Y100"/>
    <hyperlink r:id="rId197" ref="AU100"/>
    <hyperlink r:id="rId198" ref="Y101"/>
    <hyperlink r:id="rId199" ref="AU101"/>
    <hyperlink r:id="rId200" ref="Y102"/>
    <hyperlink r:id="rId201" ref="AU102"/>
    <hyperlink r:id="rId202" ref="Y103"/>
    <hyperlink r:id="rId203" ref="AU103"/>
    <hyperlink r:id="rId204" ref="Y104"/>
    <hyperlink r:id="rId205" ref="AU104"/>
    <hyperlink r:id="rId206" ref="Y105"/>
    <hyperlink r:id="rId207" ref="AU105"/>
    <hyperlink r:id="rId208" ref="Y106"/>
    <hyperlink r:id="rId209" ref="AU106"/>
    <hyperlink r:id="rId210" ref="Y107"/>
    <hyperlink r:id="rId211" ref="AU107"/>
    <hyperlink r:id="rId212" ref="Y108"/>
    <hyperlink r:id="rId213" ref="AU108"/>
    <hyperlink r:id="rId214" ref="Y109"/>
    <hyperlink r:id="rId215" ref="AU109"/>
    <hyperlink r:id="rId216" ref="Y110"/>
    <hyperlink r:id="rId217" ref="AU110"/>
    <hyperlink r:id="rId218" ref="Y111"/>
    <hyperlink r:id="rId219" ref="AU111"/>
    <hyperlink r:id="rId220" ref="Y112"/>
    <hyperlink r:id="rId221" ref="AU112"/>
    <hyperlink r:id="rId222" ref="Y113"/>
    <hyperlink r:id="rId223" ref="AU113"/>
    <hyperlink r:id="rId224" ref="Y114"/>
    <hyperlink r:id="rId225" ref="AU114"/>
    <hyperlink r:id="rId226" ref="Y115"/>
    <hyperlink r:id="rId227" ref="AU115"/>
    <hyperlink r:id="rId228" ref="Y116"/>
    <hyperlink r:id="rId229" ref="AU116"/>
    <hyperlink r:id="rId230" ref="Y117"/>
    <hyperlink r:id="rId231" ref="AU117"/>
    <hyperlink r:id="rId232" ref="Y118"/>
    <hyperlink r:id="rId233" ref="AU118"/>
    <hyperlink r:id="rId234" ref="Y119"/>
    <hyperlink r:id="rId235" ref="AU119"/>
    <hyperlink r:id="rId236" ref="Y120"/>
    <hyperlink r:id="rId237" ref="AU120"/>
    <hyperlink r:id="rId238" ref="Y121"/>
    <hyperlink r:id="rId239" ref="AU121"/>
    <hyperlink r:id="rId240" ref="Y122"/>
    <hyperlink r:id="rId241" ref="AU122"/>
    <hyperlink r:id="rId242" ref="Y123"/>
    <hyperlink r:id="rId243" ref="AU123"/>
    <hyperlink r:id="rId244" ref="Y124"/>
    <hyperlink r:id="rId245" ref="AU124"/>
    <hyperlink r:id="rId246" ref="Y125"/>
    <hyperlink r:id="rId247" ref="AU125"/>
    <hyperlink r:id="rId248" ref="Y126"/>
    <hyperlink r:id="rId249" ref="AU126"/>
    <hyperlink r:id="rId250" ref="Y127"/>
    <hyperlink r:id="rId251" ref="AU127"/>
    <hyperlink r:id="rId252" ref="Y128"/>
    <hyperlink r:id="rId253" ref="AU128"/>
    <hyperlink r:id="rId254" ref="Y129"/>
    <hyperlink r:id="rId255" ref="AU129"/>
    <hyperlink r:id="rId256" ref="Y130"/>
    <hyperlink r:id="rId257" ref="AU130"/>
    <hyperlink r:id="rId258" ref="Y131"/>
    <hyperlink r:id="rId259" ref="AU131"/>
    <hyperlink r:id="rId260" ref="Y132"/>
    <hyperlink r:id="rId261" ref="AU132"/>
    <hyperlink r:id="rId262" ref="Y133"/>
    <hyperlink r:id="rId263" ref="AU133"/>
    <hyperlink r:id="rId264" ref="Y134"/>
    <hyperlink r:id="rId265" ref="AU134"/>
    <hyperlink r:id="rId266" ref="Y135"/>
    <hyperlink r:id="rId267" ref="AU135"/>
    <hyperlink r:id="rId268" ref="Y136"/>
    <hyperlink r:id="rId269" ref="AU136"/>
    <hyperlink r:id="rId270" ref="Y137"/>
    <hyperlink r:id="rId271" ref="AU137"/>
    <hyperlink r:id="rId272" ref="Y138"/>
    <hyperlink r:id="rId273" ref="AU138"/>
    <hyperlink r:id="rId274" ref="Y139"/>
    <hyperlink r:id="rId275" ref="AU139"/>
    <hyperlink r:id="rId276" ref="Y140"/>
    <hyperlink r:id="rId277" ref="AU140"/>
    <hyperlink r:id="rId278" ref="Y141"/>
    <hyperlink r:id="rId279" ref="AU141"/>
    <hyperlink r:id="rId280" ref="Y142"/>
    <hyperlink r:id="rId281" ref="AU142"/>
    <hyperlink r:id="rId282" ref="Y143"/>
    <hyperlink r:id="rId283" ref="AU143"/>
    <hyperlink r:id="rId284" ref="Y144"/>
    <hyperlink r:id="rId285" ref="AU144"/>
    <hyperlink r:id="rId286" ref="Y145"/>
    <hyperlink r:id="rId287" ref="AU145"/>
    <hyperlink r:id="rId288" ref="Y146"/>
    <hyperlink r:id="rId289" ref="AU146"/>
    <hyperlink r:id="rId290" ref="Y147"/>
    <hyperlink r:id="rId291" ref="AU147"/>
    <hyperlink r:id="rId292" ref="Y148"/>
    <hyperlink r:id="rId293" ref="AU148"/>
    <hyperlink r:id="rId294" ref="Y149"/>
    <hyperlink r:id="rId295" ref="AU149"/>
    <hyperlink r:id="rId296" ref="Y150"/>
    <hyperlink r:id="rId297" ref="AU150"/>
    <hyperlink r:id="rId298" ref="Y151"/>
    <hyperlink r:id="rId299" ref="AU151"/>
    <hyperlink r:id="rId300" ref="Y152"/>
    <hyperlink r:id="rId301" ref="AU152"/>
    <hyperlink r:id="rId302" ref="Y153"/>
    <hyperlink r:id="rId303" ref="AU153"/>
    <hyperlink r:id="rId304" ref="Y154"/>
    <hyperlink r:id="rId305" ref="AU154"/>
    <hyperlink r:id="rId306" ref="Y155"/>
    <hyperlink r:id="rId307" ref="AU155"/>
    <hyperlink r:id="rId308" ref="Y156"/>
    <hyperlink r:id="rId309" ref="AU156"/>
    <hyperlink r:id="rId310" ref="Y157"/>
    <hyperlink r:id="rId311" ref="AU157"/>
    <hyperlink r:id="rId312" ref="Y158"/>
    <hyperlink r:id="rId313" ref="AU158"/>
    <hyperlink r:id="rId314" ref="Y159"/>
    <hyperlink r:id="rId315" ref="AU159"/>
    <hyperlink r:id="rId316" ref="Y160"/>
    <hyperlink r:id="rId317" ref="AU160"/>
    <hyperlink r:id="rId318" ref="Y161"/>
    <hyperlink r:id="rId319" ref="AU161"/>
    <hyperlink r:id="rId320" ref="Y162"/>
    <hyperlink r:id="rId321" ref="AU162"/>
    <hyperlink r:id="rId322" ref="Y163"/>
    <hyperlink r:id="rId323" ref="AU163"/>
    <hyperlink r:id="rId324" ref="Y164"/>
    <hyperlink r:id="rId325" ref="AU164"/>
    <hyperlink r:id="rId326" ref="Y165"/>
    <hyperlink r:id="rId327" ref="AU165"/>
    <hyperlink r:id="rId328" ref="Y166"/>
    <hyperlink r:id="rId329" ref="AU166"/>
    <hyperlink r:id="rId330" ref="Y167"/>
    <hyperlink r:id="rId331" ref="AU167"/>
    <hyperlink r:id="rId332" ref="Y168"/>
    <hyperlink r:id="rId333" ref="AU168"/>
    <hyperlink r:id="rId334" ref="Y169"/>
    <hyperlink r:id="rId335" ref="AU169"/>
    <hyperlink r:id="rId336" ref="Y170"/>
    <hyperlink r:id="rId337" ref="AU170"/>
    <hyperlink r:id="rId338" ref="Y171"/>
    <hyperlink r:id="rId339" ref="AU171"/>
    <hyperlink r:id="rId340" ref="Y172"/>
    <hyperlink r:id="rId341" ref="AU172"/>
    <hyperlink r:id="rId342" ref="Y173"/>
    <hyperlink r:id="rId343" ref="AU173"/>
    <hyperlink r:id="rId344" ref="Y174"/>
    <hyperlink r:id="rId345" ref="AU174"/>
    <hyperlink r:id="rId346" ref="Y175"/>
    <hyperlink r:id="rId347" ref="AU175"/>
    <hyperlink r:id="rId348" ref="Y176"/>
    <hyperlink r:id="rId349" ref="AU176"/>
    <hyperlink r:id="rId350" ref="Y177"/>
    <hyperlink r:id="rId351" ref="AU177"/>
    <hyperlink r:id="rId352" ref="Y178"/>
    <hyperlink r:id="rId353" ref="AU178"/>
    <hyperlink r:id="rId354" ref="Y179"/>
    <hyperlink r:id="rId355" ref="AU179"/>
    <hyperlink r:id="rId356" ref="Y180"/>
    <hyperlink r:id="rId357" ref="AU180"/>
    <hyperlink r:id="rId358" ref="Y181"/>
    <hyperlink r:id="rId359" ref="AU181"/>
    <hyperlink r:id="rId360" ref="Y182"/>
    <hyperlink r:id="rId361" ref="AU182"/>
    <hyperlink r:id="rId362" ref="Y183"/>
    <hyperlink r:id="rId363" ref="AU183"/>
    <hyperlink r:id="rId364" ref="Y184"/>
    <hyperlink r:id="rId365" ref="AU184"/>
    <hyperlink r:id="rId366" ref="Y185"/>
    <hyperlink r:id="rId367" ref="AU185"/>
    <hyperlink r:id="rId368" ref="Y186"/>
    <hyperlink r:id="rId369" ref="AU186"/>
    <hyperlink r:id="rId370" ref="Y187"/>
    <hyperlink r:id="rId371" ref="AU187"/>
    <hyperlink r:id="rId372" ref="Y188"/>
    <hyperlink r:id="rId373" ref="AU188"/>
    <hyperlink r:id="rId374" ref="Y189"/>
    <hyperlink r:id="rId375" ref="AU189"/>
    <hyperlink r:id="rId376" ref="Y190"/>
    <hyperlink r:id="rId377" ref="AU190"/>
    <hyperlink r:id="rId378" ref="Y191"/>
    <hyperlink r:id="rId379" ref="AU191"/>
    <hyperlink r:id="rId380" ref="Y192"/>
    <hyperlink r:id="rId381" ref="AU192"/>
    <hyperlink r:id="rId382" ref="Y193"/>
    <hyperlink r:id="rId383" ref="AU193"/>
    <hyperlink r:id="rId384" ref="Y194"/>
    <hyperlink r:id="rId385" ref="AU194"/>
    <hyperlink r:id="rId386" ref="Y195"/>
    <hyperlink r:id="rId387" ref="AU195"/>
    <hyperlink r:id="rId388" ref="Y196"/>
    <hyperlink r:id="rId389" ref="AU196"/>
    <hyperlink r:id="rId390" ref="Y197"/>
    <hyperlink r:id="rId391" ref="AU197"/>
    <hyperlink r:id="rId392" ref="Y198"/>
    <hyperlink r:id="rId393" ref="AU198"/>
    <hyperlink r:id="rId394" ref="Y199"/>
    <hyperlink r:id="rId395" ref="AU199"/>
    <hyperlink r:id="rId396" ref="Y200"/>
    <hyperlink r:id="rId397" ref="AU200"/>
  </hyperlinks>
  <drawing r:id="rId3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">
        <v>3</v>
      </c>
      <c r="C1" s="6" t="s">
        <v>5</v>
      </c>
      <c r="D1" s="6" t="s">
        <v>7</v>
      </c>
      <c r="E1" s="6" t="s">
        <v>9</v>
      </c>
      <c r="F1" s="6" t="s">
        <v>12</v>
      </c>
      <c r="G1" s="6" t="s">
        <v>13</v>
      </c>
      <c r="H1" s="6" t="s">
        <v>14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8"/>
      <c r="B2" s="18" t="s">
        <v>56</v>
      </c>
      <c r="C2" s="8"/>
      <c r="D2" s="8"/>
      <c r="E2" s="8"/>
      <c r="F2" s="8"/>
      <c r="G2" s="8"/>
      <c r="H2" s="8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/>
      <c r="B3" s="18" t="s">
        <v>57</v>
      </c>
      <c r="C3" s="8"/>
      <c r="D3" s="8"/>
      <c r="E3" s="8"/>
      <c r="F3" s="8"/>
      <c r="G3" s="8"/>
      <c r="H3" s="8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 t="s">
        <v>60</v>
      </c>
      <c r="B4" s="18" t="s">
        <v>63</v>
      </c>
      <c r="C4" s="8"/>
      <c r="D4" s="8"/>
      <c r="E4" s="8"/>
      <c r="F4" s="8"/>
      <c r="G4" s="8"/>
      <c r="H4" s="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0"/>
      <c r="B5" s="18" t="s">
        <v>73</v>
      </c>
      <c r="C5" s="8"/>
      <c r="D5" s="8"/>
      <c r="E5" s="8"/>
      <c r="F5" s="8"/>
      <c r="G5" s="8"/>
      <c r="H5" s="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0"/>
      <c r="B6" s="21" t="s">
        <v>75</v>
      </c>
      <c r="C6" s="8"/>
      <c r="D6" s="8"/>
      <c r="E6" s="8"/>
      <c r="F6" s="8"/>
      <c r="G6" s="8"/>
      <c r="H6" s="8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0"/>
      <c r="B7" s="18" t="s">
        <v>76</v>
      </c>
      <c r="C7" s="8"/>
      <c r="D7" s="8"/>
      <c r="E7" s="8"/>
      <c r="F7" s="8"/>
      <c r="G7" s="8"/>
      <c r="H7" s="8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0"/>
      <c r="B8" s="18" t="s">
        <v>77</v>
      </c>
      <c r="C8" s="8"/>
      <c r="D8" s="8"/>
      <c r="E8" s="8"/>
      <c r="F8" s="8"/>
      <c r="G8" s="8"/>
      <c r="H8" s="8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0"/>
      <c r="B9" s="18" t="s">
        <v>78</v>
      </c>
      <c r="C9" s="8"/>
      <c r="D9" s="8"/>
      <c r="E9" s="8"/>
      <c r="F9" s="8"/>
      <c r="G9" s="8"/>
      <c r="H9" s="8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0"/>
      <c r="B10" s="18" t="s">
        <v>79</v>
      </c>
      <c r="C10" s="8"/>
      <c r="D10" s="8"/>
      <c r="E10" s="8"/>
      <c r="F10" s="8"/>
      <c r="G10" s="8"/>
      <c r="H10" s="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0"/>
      <c r="B11" s="18" t="s">
        <v>80</v>
      </c>
      <c r="C11" s="8"/>
      <c r="D11" s="8"/>
      <c r="E11" s="8"/>
      <c r="F11" s="8"/>
      <c r="G11" s="8"/>
      <c r="H11" s="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3"/>
      <c r="B12" s="18" t="s">
        <v>81</v>
      </c>
      <c r="C12" s="8"/>
      <c r="D12" s="8"/>
      <c r="E12" s="8"/>
      <c r="F12" s="8"/>
      <c r="G12" s="8"/>
      <c r="H12" s="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4" t="s">
        <v>82</v>
      </c>
      <c r="B13" s="18" t="s">
        <v>65</v>
      </c>
      <c r="C13" s="25"/>
      <c r="D13" s="26" t="s">
        <v>83</v>
      </c>
      <c r="E13" s="55" t="s">
        <v>84</v>
      </c>
      <c r="F13" s="8"/>
      <c r="G13" s="8"/>
      <c r="H13" s="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0"/>
      <c r="B14" s="18" t="s">
        <v>66</v>
      </c>
      <c r="C14" s="20"/>
      <c r="D14" s="20"/>
      <c r="E14" s="20"/>
      <c r="F14" s="8"/>
      <c r="G14" s="8"/>
      <c r="H14" s="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0"/>
      <c r="B15" s="18" t="s">
        <v>67</v>
      </c>
      <c r="C15" s="20"/>
      <c r="D15" s="20"/>
      <c r="E15" s="20"/>
      <c r="F15" s="8"/>
      <c r="G15" s="8"/>
      <c r="H15" s="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20"/>
      <c r="B16" s="18" t="s">
        <v>68</v>
      </c>
      <c r="C16" s="20"/>
      <c r="D16" s="20"/>
      <c r="E16" s="20"/>
      <c r="F16" s="8"/>
      <c r="G16" s="8"/>
      <c r="H16" s="8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0"/>
      <c r="B17" s="18" t="s">
        <v>69</v>
      </c>
      <c r="C17" s="20"/>
      <c r="D17" s="20"/>
      <c r="E17" s="20"/>
      <c r="F17" s="8"/>
      <c r="G17" s="8"/>
      <c r="H17" s="8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0"/>
      <c r="B18" s="18" t="s">
        <v>70</v>
      </c>
      <c r="C18" s="20"/>
      <c r="D18" s="20"/>
      <c r="E18" s="20"/>
      <c r="F18" s="8"/>
      <c r="G18" s="8"/>
      <c r="H18" s="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0"/>
      <c r="B19" s="18" t="s">
        <v>71</v>
      </c>
      <c r="C19" s="20"/>
      <c r="D19" s="20"/>
      <c r="E19" s="20"/>
      <c r="F19" s="8"/>
      <c r="G19" s="8"/>
      <c r="H19" s="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0"/>
      <c r="B20" s="18" t="s">
        <v>72</v>
      </c>
      <c r="C20" s="20"/>
      <c r="D20" s="20"/>
      <c r="E20" s="20"/>
      <c r="F20" s="8"/>
      <c r="G20" s="8"/>
      <c r="H20" s="8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3"/>
      <c r="B21" s="18" t="s">
        <v>74</v>
      </c>
      <c r="C21" s="23"/>
      <c r="D21" s="23"/>
      <c r="E21" s="23"/>
      <c r="F21" s="8"/>
      <c r="G21" s="8"/>
      <c r="H21" s="8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61" t="s">
        <v>2</v>
      </c>
      <c r="B22" s="18" t="s">
        <v>40</v>
      </c>
      <c r="C22" s="62" t="s">
        <v>97</v>
      </c>
      <c r="D22" s="62" t="s">
        <v>98</v>
      </c>
      <c r="E22" s="8"/>
      <c r="F22" s="8"/>
      <c r="G22" s="8"/>
      <c r="H22" s="8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20"/>
      <c r="B23" s="18" t="s">
        <v>41</v>
      </c>
      <c r="C23" s="63" t="s">
        <v>97</v>
      </c>
      <c r="D23" s="62" t="s">
        <v>99</v>
      </c>
      <c r="E23" s="65" t="s">
        <v>100</v>
      </c>
      <c r="F23" s="8"/>
      <c r="G23" s="8"/>
      <c r="H23" s="8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0"/>
      <c r="B24" s="18" t="s">
        <v>42</v>
      </c>
      <c r="C24" s="62" t="s">
        <v>97</v>
      </c>
      <c r="D24" s="62" t="s">
        <v>99</v>
      </c>
      <c r="E24" s="65" t="s">
        <v>100</v>
      </c>
      <c r="F24" s="8"/>
      <c r="G24" s="8"/>
      <c r="H24" s="8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0"/>
      <c r="B25" s="18" t="s">
        <v>43</v>
      </c>
      <c r="C25" s="62" t="s">
        <v>101</v>
      </c>
      <c r="D25" s="8"/>
      <c r="E25" s="8"/>
      <c r="F25" s="8"/>
      <c r="G25" s="8"/>
      <c r="H25" s="8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0"/>
      <c r="B26" s="18" t="s">
        <v>44</v>
      </c>
      <c r="C26" s="62" t="s">
        <v>97</v>
      </c>
      <c r="D26" s="62" t="s">
        <v>99</v>
      </c>
      <c r="E26" s="65" t="s">
        <v>100</v>
      </c>
      <c r="F26" s="8"/>
      <c r="G26" s="8"/>
      <c r="H26" s="8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0"/>
      <c r="B27" s="18" t="s">
        <v>45</v>
      </c>
      <c r="C27" s="62" t="s">
        <v>97</v>
      </c>
      <c r="D27" s="62" t="s">
        <v>103</v>
      </c>
      <c r="E27" s="8"/>
      <c r="F27" s="8"/>
      <c r="G27" s="8"/>
      <c r="H27" s="8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0"/>
      <c r="B28" s="18" t="s">
        <v>46</v>
      </c>
      <c r="C28" s="8"/>
      <c r="D28" s="8"/>
      <c r="E28" s="8"/>
      <c r="F28" s="8"/>
      <c r="G28" s="8"/>
      <c r="H28" s="8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0"/>
      <c r="B29" s="18" t="s">
        <v>47</v>
      </c>
      <c r="C29" s="8"/>
      <c r="D29" s="8"/>
      <c r="E29" s="8"/>
      <c r="F29" s="8"/>
      <c r="G29" s="8"/>
      <c r="H29" s="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0"/>
      <c r="B30" s="18" t="s">
        <v>104</v>
      </c>
      <c r="C30" s="8"/>
      <c r="D30" s="8"/>
      <c r="E30" s="8"/>
      <c r="F30" s="8"/>
      <c r="G30" s="8"/>
      <c r="H30" s="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0"/>
      <c r="B31" s="18" t="s">
        <v>49</v>
      </c>
      <c r="C31" s="8"/>
      <c r="D31" s="8"/>
      <c r="E31" s="8"/>
      <c r="F31" s="8"/>
      <c r="G31" s="8"/>
      <c r="H31" s="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0"/>
      <c r="B32" s="18" t="s">
        <v>50</v>
      </c>
      <c r="C32" s="8"/>
      <c r="D32" s="8"/>
      <c r="E32" s="8"/>
      <c r="F32" s="8"/>
      <c r="G32" s="8"/>
      <c r="H32" s="8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0"/>
      <c r="B33" s="18" t="s">
        <v>51</v>
      </c>
      <c r="C33" s="62" t="s">
        <v>97</v>
      </c>
      <c r="D33" s="62" t="s">
        <v>99</v>
      </c>
      <c r="E33" s="65" t="s">
        <v>100</v>
      </c>
      <c r="F33" s="8"/>
      <c r="G33" s="8"/>
      <c r="H33" s="8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0"/>
      <c r="B34" s="18" t="s">
        <v>52</v>
      </c>
      <c r="C34" s="8" t="s">
        <v>105</v>
      </c>
      <c r="D34" s="8"/>
      <c r="E34" s="65" t="s">
        <v>106</v>
      </c>
      <c r="F34" s="8"/>
      <c r="G34" s="8"/>
      <c r="H34" s="8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0"/>
      <c r="B35" s="18" t="s">
        <v>53</v>
      </c>
      <c r="C35" s="8" t="s">
        <v>107</v>
      </c>
      <c r="D35" s="8"/>
      <c r="E35" s="8"/>
      <c r="F35" s="8"/>
      <c r="G35" s="8"/>
      <c r="H35" s="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0"/>
      <c r="B36" s="18" t="s">
        <v>54</v>
      </c>
      <c r="C36" s="8" t="s">
        <v>107</v>
      </c>
      <c r="D36" s="8"/>
      <c r="E36" s="8"/>
      <c r="F36" s="8"/>
      <c r="G36" s="8"/>
      <c r="H36" s="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0"/>
      <c r="B37" s="18" t="s">
        <v>55</v>
      </c>
      <c r="C37" s="8" t="s">
        <v>107</v>
      </c>
      <c r="D37" s="8"/>
      <c r="E37" s="8"/>
      <c r="F37" s="8"/>
      <c r="G37" s="8"/>
      <c r="H37" s="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0"/>
      <c r="B38" s="18" t="s">
        <v>58</v>
      </c>
      <c r="C38" s="8"/>
      <c r="D38" s="8"/>
      <c r="E38" s="8"/>
      <c r="F38" s="8"/>
      <c r="G38" s="8"/>
      <c r="H38" s="8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0"/>
      <c r="B39" s="18" t="s">
        <v>59</v>
      </c>
      <c r="C39" s="8"/>
      <c r="D39" s="8"/>
      <c r="E39" s="8"/>
      <c r="F39" s="8"/>
      <c r="G39" s="8"/>
      <c r="H39" s="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0"/>
      <c r="B40" s="18" t="s">
        <v>61</v>
      </c>
      <c r="C40" s="8"/>
      <c r="D40" s="8"/>
      <c r="E40" s="8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0"/>
      <c r="B41" s="18" t="s">
        <v>62</v>
      </c>
      <c r="C41" s="8"/>
      <c r="D41" s="8"/>
      <c r="E41" s="8"/>
      <c r="F41" s="8"/>
      <c r="G41" s="8"/>
      <c r="H41" s="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3"/>
      <c r="B42" s="8" t="s">
        <v>64</v>
      </c>
      <c r="C42" s="8"/>
      <c r="D42" s="8"/>
      <c r="E42" s="8"/>
      <c r="F42" s="8"/>
      <c r="G42" s="8"/>
      <c r="H42" s="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68" t="s">
        <v>109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69" t="s">
        <v>110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69" t="s">
        <v>111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69" t="s">
        <v>113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9">
    <mergeCell ref="A52:C52"/>
    <mergeCell ref="A53:C53"/>
    <mergeCell ref="A1:B1"/>
    <mergeCell ref="A4:A12"/>
    <mergeCell ref="A13:A21"/>
    <mergeCell ref="C13:C21"/>
    <mergeCell ref="D13:D21"/>
    <mergeCell ref="E13:E21"/>
    <mergeCell ref="A22:A42"/>
  </mergeCells>
  <hyperlinks>
    <hyperlink r:id="rId1" ref="E13"/>
    <hyperlink r:id="rId2" ref="E23"/>
    <hyperlink r:id="rId3" ref="E24"/>
    <hyperlink r:id="rId4" ref="E26"/>
    <hyperlink r:id="rId5" ref="E33"/>
    <hyperlink r:id="rId6" ref="E3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40.14"/>
  </cols>
  <sheetData>
    <row r="1">
      <c r="A1" s="6" t="s">
        <v>4</v>
      </c>
      <c r="B1" s="6" t="s">
        <v>8</v>
      </c>
      <c r="C1" s="6" t="s">
        <v>11</v>
      </c>
    </row>
    <row r="2">
      <c r="A2" s="8"/>
      <c r="B2" s="8"/>
      <c r="C2" s="8"/>
    </row>
    <row r="3">
      <c r="A3" s="9" t="s">
        <v>16</v>
      </c>
      <c r="B3" s="9" t="s">
        <v>17</v>
      </c>
      <c r="C3" s="8"/>
    </row>
    <row r="4">
      <c r="A4" s="9" t="s">
        <v>19</v>
      </c>
      <c r="B4" s="9" t="s">
        <v>17</v>
      </c>
      <c r="C4" s="8"/>
    </row>
    <row r="5">
      <c r="A5" s="9" t="s">
        <v>20</v>
      </c>
      <c r="B5" s="9" t="s">
        <v>21</v>
      </c>
      <c r="C5" s="8"/>
    </row>
    <row r="6">
      <c r="A6" s="9" t="s">
        <v>22</v>
      </c>
      <c r="B6" s="9" t="s">
        <v>23</v>
      </c>
      <c r="C6" s="8"/>
    </row>
    <row r="7">
      <c r="A7" s="9" t="s">
        <v>12</v>
      </c>
      <c r="B7" s="9" t="s">
        <v>24</v>
      </c>
      <c r="C7" s="8"/>
    </row>
    <row r="8">
      <c r="A8" s="9" t="s">
        <v>25</v>
      </c>
      <c r="B8" s="9" t="s">
        <v>26</v>
      </c>
      <c r="C8" s="8"/>
    </row>
    <row r="9">
      <c r="A9" s="9" t="s">
        <v>27</v>
      </c>
      <c r="B9" s="9" t="s">
        <v>28</v>
      </c>
      <c r="C9" s="8"/>
    </row>
    <row r="10">
      <c r="A10" s="14"/>
      <c r="B10" s="14"/>
      <c r="C10" s="14"/>
    </row>
    <row r="11">
      <c r="A11" s="14"/>
      <c r="B11" s="14"/>
      <c r="C11" s="14"/>
    </row>
    <row r="12">
      <c r="A12" s="14"/>
      <c r="B12" s="14"/>
      <c r="C12" s="14"/>
    </row>
    <row r="13">
      <c r="A13" s="14"/>
      <c r="B13" s="14"/>
      <c r="C13" s="14"/>
    </row>
    <row r="14">
      <c r="A14" s="14"/>
      <c r="B14" s="14"/>
      <c r="C14" s="14"/>
    </row>
    <row r="15">
      <c r="A15" s="14"/>
      <c r="B15" s="14"/>
      <c r="C15" s="14"/>
    </row>
    <row r="16">
      <c r="A16" s="14"/>
      <c r="B16" s="14"/>
      <c r="C16" s="14"/>
    </row>
    <row r="17">
      <c r="A17" s="14"/>
      <c r="B17" s="14"/>
      <c r="C17" s="14"/>
    </row>
    <row r="18">
      <c r="A18" s="14"/>
      <c r="B18" s="14"/>
      <c r="C18" s="14"/>
    </row>
    <row r="19">
      <c r="A19" s="14"/>
      <c r="B19" s="14"/>
      <c r="C19" s="14"/>
    </row>
    <row r="20">
      <c r="A20" s="14"/>
      <c r="B20" s="14"/>
      <c r="C20" s="14"/>
    </row>
    <row r="21">
      <c r="A21" s="14"/>
      <c r="B21" s="14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23.29"/>
    <col customWidth="1" min="4" max="4" width="25.0"/>
  </cols>
  <sheetData>
    <row r="2">
      <c r="A2" s="63" t="s">
        <v>115</v>
      </c>
      <c r="C2" s="63">
        <v>212996.0</v>
      </c>
      <c r="D2" s="63">
        <v>3253494.0</v>
      </c>
      <c r="E2" s="63">
        <v>2942.0</v>
      </c>
      <c r="F2" s="63">
        <v>282691.0</v>
      </c>
      <c r="G2" s="63">
        <v>1243065.0</v>
      </c>
      <c r="H2" s="63">
        <v>3177088.0</v>
      </c>
      <c r="I2" s="63">
        <v>1237150.0</v>
      </c>
      <c r="J2" s="63">
        <v>7472975.0</v>
      </c>
      <c r="K2" s="63">
        <v>188749.0</v>
      </c>
      <c r="L2" s="70">
        <f>Sum(C2:K2)</f>
        <v>17071150</v>
      </c>
      <c r="N2" s="63" t="s">
        <v>117</v>
      </c>
    </row>
    <row r="3">
      <c r="A3" s="11" t="s">
        <v>30</v>
      </c>
      <c r="B3" s="12" t="s">
        <v>32</v>
      </c>
      <c r="C3" s="71" t="s">
        <v>118</v>
      </c>
      <c r="D3" s="72" t="s">
        <v>119</v>
      </c>
      <c r="E3" s="72" t="s">
        <v>120</v>
      </c>
      <c r="F3" s="73" t="s">
        <v>121</v>
      </c>
      <c r="G3" s="72" t="s">
        <v>122</v>
      </c>
      <c r="H3" s="73" t="s">
        <v>123</v>
      </c>
      <c r="I3" s="74" t="s">
        <v>124</v>
      </c>
      <c r="J3" s="72" t="s">
        <v>125</v>
      </c>
      <c r="K3" s="73" t="s">
        <v>126</v>
      </c>
    </row>
    <row r="4">
      <c r="A4" s="30" t="s">
        <v>87</v>
      </c>
      <c r="B4" s="33">
        <v>51131.0</v>
      </c>
      <c r="C4" s="70">
        <f t="shared" ref="C4:C201" si="1">($C$2/$L$2)*($B4/$B$202)*100</f>
        <v>0.005138039922</v>
      </c>
      <c r="D4" s="70">
        <f t="shared" ref="D4:D201" si="2">($D$2/$L$2)*($B4/$B$202)*100</f>
        <v>0.07848307976</v>
      </c>
      <c r="E4" s="70">
        <f t="shared" ref="E4:E201" si="3">($E$2/$L$2)*($B4/$B$202)*100</f>
        <v>0.00007096900153</v>
      </c>
      <c r="F4" s="70">
        <f t="shared" ref="F4:F201" si="4">($F$2/$L$2)*($B4/$B$202)*100</f>
        <v>0.006819271928</v>
      </c>
      <c r="G4" s="70">
        <f t="shared" ref="G4:G201" si="5">($G$2/$L$2)*($B4/$B$202)*100</f>
        <v>0.02998609174</v>
      </c>
      <c r="H4" s="70">
        <f t="shared" ref="H4:H201" si="6">($H$2/$L$2)*($B4/$B$202)*100</f>
        <v>0.07663996028</v>
      </c>
      <c r="I4" s="70">
        <f t="shared" ref="I4:I201" si="7">($I$2/$L$2)*($B4/$B$202)*100</f>
        <v>0.02984340593</v>
      </c>
      <c r="J4" s="70">
        <f t="shared" ref="J4:J201" si="8">($J$2/$L$2)*($B4/$B$202)*100</f>
        <v>0.1802683801</v>
      </c>
      <c r="K4" s="70">
        <f t="shared" ref="K4:K202" si="9">($K$2/$L$2)*($B4/$B$202)*100</f>
        <v>0.004553136665</v>
      </c>
    </row>
    <row r="5">
      <c r="A5" s="52" t="s">
        <v>95</v>
      </c>
      <c r="B5" s="56">
        <v>53841.54</v>
      </c>
      <c r="C5" s="70">
        <f t="shared" si="1"/>
        <v>0.005410416029</v>
      </c>
      <c r="D5" s="70">
        <f t="shared" si="2"/>
        <v>0.08264359935</v>
      </c>
      <c r="E5" s="70">
        <f t="shared" si="3"/>
        <v>0.00007473118724</v>
      </c>
      <c r="F5" s="70">
        <f t="shared" si="4"/>
        <v>0.007180772961</v>
      </c>
      <c r="G5" s="70">
        <f t="shared" si="5"/>
        <v>0.03157570471</v>
      </c>
      <c r="H5" s="70">
        <f t="shared" si="6"/>
        <v>0.08070277301</v>
      </c>
      <c r="I5" s="70">
        <f t="shared" si="7"/>
        <v>0.03142545489</v>
      </c>
      <c r="J5" s="70">
        <f t="shared" si="8"/>
        <v>0.189824709</v>
      </c>
      <c r="K5" s="70">
        <f t="shared" si="9"/>
        <v>0.004794506071</v>
      </c>
    </row>
    <row r="6">
      <c r="A6" s="52" t="s">
        <v>102</v>
      </c>
      <c r="B6" s="56">
        <v>85450.0</v>
      </c>
      <c r="C6" s="70">
        <f t="shared" si="1"/>
        <v>0.008586679535</v>
      </c>
      <c r="D6" s="70">
        <f t="shared" si="2"/>
        <v>0.1311607277</v>
      </c>
      <c r="E6" s="70">
        <f t="shared" si="3"/>
        <v>0.0001186032188</v>
      </c>
      <c r="F6" s="70">
        <f t="shared" si="4"/>
        <v>0.01139635028</v>
      </c>
      <c r="G6" s="70">
        <f t="shared" si="5"/>
        <v>0.05011268191</v>
      </c>
      <c r="H6" s="70">
        <f t="shared" si="6"/>
        <v>0.128080511</v>
      </c>
      <c r="I6" s="70">
        <f t="shared" si="7"/>
        <v>0.04987422575</v>
      </c>
      <c r="J6" s="70">
        <f t="shared" si="8"/>
        <v>0.3012640683</v>
      </c>
      <c r="K6" s="70">
        <f t="shared" si="9"/>
        <v>0.007609190668</v>
      </c>
    </row>
    <row r="7">
      <c r="A7" s="52" t="s">
        <v>108</v>
      </c>
      <c r="B7" s="56">
        <v>61761.41</v>
      </c>
      <c r="C7" s="70">
        <f t="shared" si="1"/>
        <v>0.006206266066</v>
      </c>
      <c r="D7" s="70">
        <f t="shared" si="2"/>
        <v>0.09480013431</v>
      </c>
      <c r="E7" s="70">
        <f t="shared" si="3"/>
        <v>0.00008572383878</v>
      </c>
      <c r="F7" s="70">
        <f t="shared" si="4"/>
        <v>0.008237035251</v>
      </c>
      <c r="G7" s="70">
        <f t="shared" si="5"/>
        <v>0.03622036154</v>
      </c>
      <c r="H7" s="70">
        <f t="shared" si="6"/>
        <v>0.09257382036</v>
      </c>
      <c r="I7" s="70">
        <f t="shared" si="7"/>
        <v>0.03604801059</v>
      </c>
      <c r="J7" s="70">
        <f t="shared" si="8"/>
        <v>0.2177471462</v>
      </c>
      <c r="K7" s="70">
        <f t="shared" si="9"/>
        <v>0.005499758275</v>
      </c>
    </row>
    <row r="8">
      <c r="A8" s="52" t="s">
        <v>112</v>
      </c>
      <c r="B8" s="56">
        <v>76477.0</v>
      </c>
      <c r="C8" s="70">
        <f t="shared" si="1"/>
        <v>0.007685002818</v>
      </c>
      <c r="D8" s="70">
        <f t="shared" si="2"/>
        <v>0.1173877</v>
      </c>
      <c r="E8" s="70">
        <f t="shared" si="3"/>
        <v>0.0001061488398</v>
      </c>
      <c r="F8" s="70">
        <f t="shared" si="4"/>
        <v>0.01019963348</v>
      </c>
      <c r="G8" s="70">
        <f t="shared" si="5"/>
        <v>0.04485041047</v>
      </c>
      <c r="H8" s="70">
        <f t="shared" si="6"/>
        <v>0.1146309331</v>
      </c>
      <c r="I8" s="70">
        <f t="shared" si="7"/>
        <v>0.04463699429</v>
      </c>
      <c r="J8" s="70">
        <f t="shared" si="8"/>
        <v>0.269628697</v>
      </c>
      <c r="K8" s="70">
        <f t="shared" si="9"/>
        <v>0.006810158862</v>
      </c>
    </row>
    <row r="9">
      <c r="A9" s="52" t="s">
        <v>114</v>
      </c>
      <c r="B9" s="56">
        <v>105698.7</v>
      </c>
      <c r="C9" s="70">
        <f t="shared" si="1"/>
        <v>0.01062142615</v>
      </c>
      <c r="D9" s="70">
        <f t="shared" si="2"/>
        <v>0.162241292</v>
      </c>
      <c r="E9" s="70">
        <f t="shared" si="3"/>
        <v>0.0001467080871</v>
      </c>
      <c r="F9" s="70">
        <f t="shared" si="4"/>
        <v>0.01409689186</v>
      </c>
      <c r="G9" s="70">
        <f t="shared" si="5"/>
        <v>0.06198765748</v>
      </c>
      <c r="H9" s="70">
        <f t="shared" si="6"/>
        <v>0.1584311703</v>
      </c>
      <c r="I9" s="70">
        <f t="shared" si="7"/>
        <v>0.06169269543</v>
      </c>
      <c r="J9" s="70">
        <f t="shared" si="8"/>
        <v>0.372653252</v>
      </c>
      <c r="K9" s="70">
        <f t="shared" si="9"/>
        <v>0.009412306164</v>
      </c>
    </row>
    <row r="10">
      <c r="A10" s="52" t="s">
        <v>116</v>
      </c>
      <c r="B10" s="56">
        <v>106066.0</v>
      </c>
      <c r="C10" s="70">
        <f t="shared" si="1"/>
        <v>0.0106583353</v>
      </c>
      <c r="D10" s="70">
        <f t="shared" si="2"/>
        <v>0.1628050759</v>
      </c>
      <c r="E10" s="70">
        <f t="shared" si="3"/>
        <v>0.0001472178936</v>
      </c>
      <c r="F10" s="70">
        <f t="shared" si="4"/>
        <v>0.01414587816</v>
      </c>
      <c r="G10" s="70">
        <f t="shared" si="5"/>
        <v>0.06220306284</v>
      </c>
      <c r="H10" s="70">
        <f t="shared" si="6"/>
        <v>0.1589817142</v>
      </c>
      <c r="I10" s="70">
        <f t="shared" si="7"/>
        <v>0.06190707581</v>
      </c>
      <c r="J10" s="70">
        <f t="shared" si="8"/>
        <v>0.3739482115</v>
      </c>
      <c r="K10" s="70">
        <f t="shared" si="9"/>
        <v>0.009445013662</v>
      </c>
    </row>
    <row r="11">
      <c r="A11" s="52" t="s">
        <v>127</v>
      </c>
      <c r="B11" s="56">
        <v>69940.17</v>
      </c>
      <c r="C11" s="70">
        <f t="shared" si="1"/>
        <v>0.00702813138</v>
      </c>
      <c r="D11" s="70">
        <f t="shared" si="2"/>
        <v>0.1073540502</v>
      </c>
      <c r="E11" s="70">
        <f t="shared" si="3"/>
        <v>0.00009707582546</v>
      </c>
      <c r="F11" s="70">
        <f t="shared" si="4"/>
        <v>0.009327825349</v>
      </c>
      <c r="G11" s="70">
        <f t="shared" si="5"/>
        <v>0.04101684602</v>
      </c>
      <c r="H11" s="70">
        <f t="shared" si="6"/>
        <v>0.1048329164</v>
      </c>
      <c r="I11" s="70">
        <f t="shared" si="7"/>
        <v>0.04082167147</v>
      </c>
      <c r="J11" s="70">
        <f t="shared" si="8"/>
        <v>0.2465823307</v>
      </c>
      <c r="K11" s="70">
        <f t="shared" si="9"/>
        <v>0.006228064235</v>
      </c>
    </row>
    <row r="12">
      <c r="A12" s="52" t="s">
        <v>128</v>
      </c>
      <c r="B12" s="56">
        <v>84077.0</v>
      </c>
      <c r="C12" s="70">
        <f t="shared" si="1"/>
        <v>0.008448709834</v>
      </c>
      <c r="D12" s="70">
        <f t="shared" si="2"/>
        <v>0.1290532534</v>
      </c>
      <c r="E12" s="70">
        <f t="shared" si="3"/>
        <v>0.000116697517</v>
      </c>
      <c r="F12" s="70">
        <f t="shared" si="4"/>
        <v>0.01121323514</v>
      </c>
      <c r="G12" s="70">
        <f t="shared" si="5"/>
        <v>0.04930747756</v>
      </c>
      <c r="H12" s="70">
        <f t="shared" si="6"/>
        <v>0.1260225292</v>
      </c>
      <c r="I12" s="70">
        <f t="shared" si="7"/>
        <v>0.04907285287</v>
      </c>
      <c r="J12" s="70">
        <f t="shared" si="8"/>
        <v>0.2964233947</v>
      </c>
      <c r="K12" s="70">
        <f t="shared" si="9"/>
        <v>0.007486927137</v>
      </c>
    </row>
    <row r="13">
      <c r="A13" s="52" t="s">
        <v>129</v>
      </c>
      <c r="B13" s="56">
        <v>53538.52</v>
      </c>
      <c r="C13" s="70">
        <f t="shared" si="1"/>
        <v>0.005379966226</v>
      </c>
      <c r="D13" s="70">
        <f t="shared" si="2"/>
        <v>0.08217848146</v>
      </c>
      <c r="E13" s="70">
        <f t="shared" si="3"/>
        <v>0.00007431060038</v>
      </c>
      <c r="F13" s="70">
        <f t="shared" si="4"/>
        <v>0.007140359596</v>
      </c>
      <c r="G13" s="70">
        <f t="shared" si="5"/>
        <v>0.03139799676</v>
      </c>
      <c r="H13" s="70">
        <f t="shared" si="6"/>
        <v>0.08024857809</v>
      </c>
      <c r="I13" s="70">
        <f t="shared" si="7"/>
        <v>0.03124859254</v>
      </c>
      <c r="J13" s="70">
        <f t="shared" si="8"/>
        <v>0.1887563762</v>
      </c>
      <c r="K13" s="70">
        <f t="shared" si="9"/>
        <v>0.004767522607</v>
      </c>
    </row>
    <row r="14">
      <c r="A14" s="52" t="s">
        <v>130</v>
      </c>
      <c r="B14" s="56">
        <v>54578.0</v>
      </c>
      <c r="C14" s="70">
        <f t="shared" si="1"/>
        <v>0.005484421248</v>
      </c>
      <c r="D14" s="70">
        <f t="shared" si="2"/>
        <v>0.08377402217</v>
      </c>
      <c r="E14" s="70">
        <f t="shared" si="3"/>
        <v>0.00007575338181</v>
      </c>
      <c r="F14" s="70">
        <f t="shared" si="4"/>
        <v>0.00727899363</v>
      </c>
      <c r="G14" s="70">
        <f t="shared" si="5"/>
        <v>0.03200760624</v>
      </c>
      <c r="H14" s="70">
        <f t="shared" si="6"/>
        <v>0.08180664865</v>
      </c>
      <c r="I14" s="70">
        <f t="shared" si="7"/>
        <v>0.03185530126</v>
      </c>
      <c r="J14" s="70">
        <f t="shared" si="8"/>
        <v>0.1924211857</v>
      </c>
      <c r="K14" s="70">
        <f t="shared" si="9"/>
        <v>0.004860086697</v>
      </c>
    </row>
    <row r="15">
      <c r="A15" s="52" t="s">
        <v>131</v>
      </c>
      <c r="B15" s="56">
        <v>89835.44</v>
      </c>
      <c r="C15" s="70">
        <f t="shared" si="1"/>
        <v>0.0090273626</v>
      </c>
      <c r="D15" s="70">
        <f t="shared" si="2"/>
        <v>0.1378921203</v>
      </c>
      <c r="E15" s="70">
        <f t="shared" si="3"/>
        <v>0.0001246901386</v>
      </c>
      <c r="F15" s="70">
        <f t="shared" si="4"/>
        <v>0.01198123045</v>
      </c>
      <c r="G15" s="70">
        <f t="shared" si="5"/>
        <v>0.05268455037</v>
      </c>
      <c r="H15" s="70">
        <f t="shared" si="6"/>
        <v>0.1346538216</v>
      </c>
      <c r="I15" s="70">
        <f t="shared" si="7"/>
        <v>0.05243385623</v>
      </c>
      <c r="J15" s="70">
        <f t="shared" si="8"/>
        <v>0.3167254551</v>
      </c>
      <c r="K15" s="70">
        <f t="shared" si="9"/>
        <v>0.007999707335</v>
      </c>
    </row>
    <row r="16">
      <c r="A16" s="52" t="s">
        <v>132</v>
      </c>
      <c r="B16" s="56">
        <v>60979.0</v>
      </c>
      <c r="C16" s="70">
        <f t="shared" si="1"/>
        <v>0.006127643433</v>
      </c>
      <c r="D16" s="70">
        <f t="shared" si="2"/>
        <v>0.09359918095</v>
      </c>
      <c r="E16" s="70">
        <f t="shared" si="3"/>
        <v>0.00008463786635</v>
      </c>
      <c r="F16" s="70">
        <f t="shared" si="4"/>
        <v>0.008132686294</v>
      </c>
      <c r="G16" s="70">
        <f t="shared" si="5"/>
        <v>0.03576151235</v>
      </c>
      <c r="H16" s="70">
        <f t="shared" si="6"/>
        <v>0.09140107054</v>
      </c>
      <c r="I16" s="70">
        <f t="shared" si="7"/>
        <v>0.03559134478</v>
      </c>
      <c r="J16" s="70">
        <f t="shared" si="8"/>
        <v>0.2149886673</v>
      </c>
      <c r="K16" s="70">
        <f t="shared" si="9"/>
        <v>0.005430085872</v>
      </c>
    </row>
    <row r="17">
      <c r="A17" s="52" t="s">
        <v>133</v>
      </c>
      <c r="B17" s="56">
        <v>95781.22</v>
      </c>
      <c r="C17" s="70">
        <f t="shared" si="1"/>
        <v>0.009624840745</v>
      </c>
      <c r="D17" s="70">
        <f t="shared" si="2"/>
        <v>0.1470185431</v>
      </c>
      <c r="E17" s="70">
        <f t="shared" si="3"/>
        <v>0.0001329427852</v>
      </c>
      <c r="F17" s="70">
        <f t="shared" si="4"/>
        <v>0.01277421104</v>
      </c>
      <c r="G17" s="70">
        <f t="shared" si="5"/>
        <v>0.05617148989</v>
      </c>
      <c r="H17" s="70">
        <f t="shared" si="6"/>
        <v>0.1435659169</v>
      </c>
      <c r="I17" s="70">
        <f t="shared" si="7"/>
        <v>0.05590420349</v>
      </c>
      <c r="J17" s="70">
        <f t="shared" si="8"/>
        <v>0.3376880048</v>
      </c>
      <c r="K17" s="70">
        <f t="shared" si="9"/>
        <v>0.00852916987</v>
      </c>
    </row>
    <row r="18">
      <c r="A18" s="52" t="s">
        <v>134</v>
      </c>
      <c r="B18" s="56">
        <v>48572.0</v>
      </c>
      <c r="C18" s="70">
        <f t="shared" si="1"/>
        <v>0.004880891731</v>
      </c>
      <c r="D18" s="70">
        <f t="shared" si="2"/>
        <v>0.07455516517</v>
      </c>
      <c r="E18" s="70">
        <f t="shared" si="3"/>
        <v>0.00006741715089</v>
      </c>
      <c r="F18" s="70">
        <f t="shared" si="4"/>
        <v>0.006477981578</v>
      </c>
      <c r="G18" s="70">
        <f t="shared" si="5"/>
        <v>0.02848535033</v>
      </c>
      <c r="H18" s="70">
        <f t="shared" si="6"/>
        <v>0.07280428997</v>
      </c>
      <c r="I18" s="70">
        <f t="shared" si="7"/>
        <v>0.02834980565</v>
      </c>
      <c r="J18" s="70">
        <f t="shared" si="8"/>
        <v>0.1712463233</v>
      </c>
      <c r="K18" s="70">
        <f t="shared" si="9"/>
        <v>0.004325261663</v>
      </c>
    </row>
    <row r="19">
      <c r="A19" s="52" t="s">
        <v>135</v>
      </c>
      <c r="B19" s="56">
        <v>55837.69</v>
      </c>
      <c r="C19" s="70">
        <f t="shared" si="1"/>
        <v>0.005611004681</v>
      </c>
      <c r="D19" s="70">
        <f t="shared" si="2"/>
        <v>0.08570757228</v>
      </c>
      <c r="E19" s="70">
        <f t="shared" si="3"/>
        <v>0.00007750181117</v>
      </c>
      <c r="F19" s="70">
        <f t="shared" si="4"/>
        <v>0.007446996772</v>
      </c>
      <c r="G19" s="70">
        <f t="shared" si="5"/>
        <v>0.03274635925</v>
      </c>
      <c r="H19" s="70">
        <f t="shared" si="6"/>
        <v>0.08369479071</v>
      </c>
      <c r="I19" s="70">
        <f t="shared" si="7"/>
        <v>0.03259053898</v>
      </c>
      <c r="J19" s="70">
        <f t="shared" si="8"/>
        <v>0.1968623716</v>
      </c>
      <c r="K19" s="70">
        <f t="shared" si="9"/>
        <v>0.004972260149</v>
      </c>
    </row>
    <row r="20">
      <c r="A20" s="52" t="s">
        <v>136</v>
      </c>
      <c r="B20" s="56">
        <v>72927.0</v>
      </c>
      <c r="C20" s="70">
        <f t="shared" si="1"/>
        <v>0.007328271252</v>
      </c>
      <c r="D20" s="70">
        <f t="shared" si="2"/>
        <v>0.1119386587</v>
      </c>
      <c r="E20" s="70">
        <f t="shared" si="3"/>
        <v>0.0001012214972</v>
      </c>
      <c r="F20" s="70">
        <f t="shared" si="4"/>
        <v>0.009726174804</v>
      </c>
      <c r="G20" s="70">
        <f t="shared" si="5"/>
        <v>0.04276849097</v>
      </c>
      <c r="H20" s="70">
        <f t="shared" si="6"/>
        <v>0.1093098587</v>
      </c>
      <c r="I20" s="70">
        <f t="shared" si="7"/>
        <v>0.0425649814</v>
      </c>
      <c r="J20" s="70">
        <f t="shared" si="8"/>
        <v>0.2571127526</v>
      </c>
      <c r="K20" s="70">
        <f t="shared" si="9"/>
        <v>0.006494036839</v>
      </c>
    </row>
    <row r="21">
      <c r="A21" s="52" t="s">
        <v>137</v>
      </c>
      <c r="B21" s="56">
        <v>51664.46</v>
      </c>
      <c r="C21" s="70">
        <f t="shared" si="1"/>
        <v>0.005191646125</v>
      </c>
      <c r="D21" s="70">
        <f t="shared" si="2"/>
        <v>0.07930190951</v>
      </c>
      <c r="E21" s="70">
        <f t="shared" si="3"/>
        <v>0.00007170943539</v>
      </c>
      <c r="F21" s="70">
        <f t="shared" si="4"/>
        <v>0.006890418762</v>
      </c>
      <c r="G21" s="70">
        <f t="shared" si="5"/>
        <v>0.03029894266</v>
      </c>
      <c r="H21" s="70">
        <f t="shared" si="6"/>
        <v>0.07743956039</v>
      </c>
      <c r="I21" s="70">
        <f t="shared" si="7"/>
        <v>0.03015476818</v>
      </c>
      <c r="J21" s="70">
        <f t="shared" si="8"/>
        <v>0.1821491563</v>
      </c>
      <c r="K21" s="70">
        <f t="shared" si="9"/>
        <v>0.004600640455</v>
      </c>
    </row>
    <row r="22">
      <c r="A22" s="52" t="s">
        <v>138</v>
      </c>
      <c r="B22" s="56">
        <v>47762.0</v>
      </c>
      <c r="C22" s="70">
        <f t="shared" si="1"/>
        <v>0.004799496641</v>
      </c>
      <c r="D22" s="70">
        <f t="shared" si="2"/>
        <v>0.07331186278</v>
      </c>
      <c r="E22" s="70">
        <f t="shared" si="3"/>
        <v>0.00006629288399</v>
      </c>
      <c r="F22" s="70">
        <f t="shared" si="4"/>
        <v>0.00636995298</v>
      </c>
      <c r="G22" s="70">
        <f t="shared" si="5"/>
        <v>0.02801032081</v>
      </c>
      <c r="H22" s="70">
        <f t="shared" si="6"/>
        <v>0.07159018566</v>
      </c>
      <c r="I22" s="70">
        <f t="shared" si="7"/>
        <v>0.02787703651</v>
      </c>
      <c r="J22" s="70">
        <f t="shared" si="8"/>
        <v>0.1683905726</v>
      </c>
      <c r="K22" s="70">
        <f t="shared" si="9"/>
        <v>0.004253132413</v>
      </c>
    </row>
    <row r="23">
      <c r="A23" s="52" t="s">
        <v>139</v>
      </c>
      <c r="B23" s="56">
        <v>40248.03</v>
      </c>
      <c r="C23" s="70">
        <f t="shared" si="1"/>
        <v>0.004044434588</v>
      </c>
      <c r="D23" s="70">
        <f t="shared" si="2"/>
        <v>0.06177836046</v>
      </c>
      <c r="E23" s="70">
        <f t="shared" si="3"/>
        <v>0.00005586361508</v>
      </c>
      <c r="F23" s="70">
        <f t="shared" si="4"/>
        <v>0.005367825021</v>
      </c>
      <c r="G23" s="70">
        <f t="shared" si="5"/>
        <v>0.02360370655</v>
      </c>
      <c r="H23" s="70">
        <f t="shared" si="6"/>
        <v>0.06032753947</v>
      </c>
      <c r="I23" s="70">
        <f t="shared" si="7"/>
        <v>0.02349139069</v>
      </c>
      <c r="J23" s="70">
        <f t="shared" si="8"/>
        <v>0.1418991839</v>
      </c>
      <c r="K23" s="70">
        <f t="shared" si="9"/>
        <v>0.003584024977</v>
      </c>
    </row>
    <row r="24">
      <c r="A24" s="52" t="s">
        <v>140</v>
      </c>
      <c r="B24" s="56">
        <v>47799.0</v>
      </c>
      <c r="C24" s="70">
        <f t="shared" si="1"/>
        <v>0.004803214688</v>
      </c>
      <c r="D24" s="70">
        <f t="shared" si="2"/>
        <v>0.0733686556</v>
      </c>
      <c r="E24" s="70">
        <f t="shared" si="3"/>
        <v>0.00006634423939</v>
      </c>
      <c r="F24" s="70">
        <f t="shared" si="4"/>
        <v>0.00637488762</v>
      </c>
      <c r="G24" s="70">
        <f t="shared" si="5"/>
        <v>0.02803201969</v>
      </c>
      <c r="H24" s="70">
        <f t="shared" si="6"/>
        <v>0.07164564474</v>
      </c>
      <c r="I24" s="70">
        <f t="shared" si="7"/>
        <v>0.02789863214</v>
      </c>
      <c r="J24" s="70">
        <f t="shared" si="8"/>
        <v>0.1685210205</v>
      </c>
      <c r="K24" s="70">
        <f t="shared" si="9"/>
        <v>0.004256427206</v>
      </c>
    </row>
    <row r="25">
      <c r="A25" s="52" t="s">
        <v>141</v>
      </c>
      <c r="B25" s="56">
        <v>75891.83</v>
      </c>
      <c r="C25" s="70">
        <f t="shared" si="1"/>
        <v>0.007626200393</v>
      </c>
      <c r="D25" s="70">
        <f t="shared" si="2"/>
        <v>0.1164894985</v>
      </c>
      <c r="E25" s="70">
        <f t="shared" si="3"/>
        <v>0.0001053366333</v>
      </c>
      <c r="F25" s="70">
        <f t="shared" si="4"/>
        <v>0.01012159015</v>
      </c>
      <c r="G25" s="70">
        <f t="shared" si="5"/>
        <v>0.0445072339</v>
      </c>
      <c r="H25" s="70">
        <f t="shared" si="6"/>
        <v>0.1137538252</v>
      </c>
      <c r="I25" s="70">
        <f t="shared" si="7"/>
        <v>0.04429545069</v>
      </c>
      <c r="J25" s="70">
        <f t="shared" si="8"/>
        <v>0.267565611</v>
      </c>
      <c r="K25" s="70">
        <f t="shared" si="9"/>
        <v>0.006758050376</v>
      </c>
    </row>
    <row r="26">
      <c r="A26" s="52" t="s">
        <v>142</v>
      </c>
      <c r="B26" s="56">
        <v>88910.0</v>
      </c>
      <c r="C26" s="70">
        <f t="shared" si="1"/>
        <v>0.008934367203</v>
      </c>
      <c r="D26" s="70">
        <f t="shared" si="2"/>
        <v>0.1364716243</v>
      </c>
      <c r="E26" s="70">
        <f t="shared" si="3"/>
        <v>0.0001234056429</v>
      </c>
      <c r="F26" s="70">
        <f t="shared" si="4"/>
        <v>0.01185780578</v>
      </c>
      <c r="G26" s="70">
        <f t="shared" si="5"/>
        <v>0.05214182035</v>
      </c>
      <c r="H26" s="70">
        <f t="shared" si="6"/>
        <v>0.133266685</v>
      </c>
      <c r="I26" s="70">
        <f t="shared" si="7"/>
        <v>0.05189370873</v>
      </c>
      <c r="J26" s="70">
        <f t="shared" si="8"/>
        <v>0.313462707</v>
      </c>
      <c r="K26" s="70">
        <f t="shared" si="9"/>
        <v>0.00791729833</v>
      </c>
    </row>
    <row r="27">
      <c r="A27" s="52" t="s">
        <v>143</v>
      </c>
      <c r="B27" s="56">
        <v>86740.46</v>
      </c>
      <c r="C27" s="70">
        <f t="shared" si="1"/>
        <v>0.008716354977</v>
      </c>
      <c r="D27" s="70">
        <f t="shared" si="2"/>
        <v>0.1331415079</v>
      </c>
      <c r="E27" s="70">
        <f t="shared" si="3"/>
        <v>0.0001203943564</v>
      </c>
      <c r="F27" s="70">
        <f t="shared" si="4"/>
        <v>0.01156845718</v>
      </c>
      <c r="G27" s="70">
        <f t="shared" si="5"/>
        <v>0.05086948017</v>
      </c>
      <c r="H27" s="70">
        <f t="shared" si="6"/>
        <v>0.130014774</v>
      </c>
      <c r="I27" s="70">
        <f t="shared" si="7"/>
        <v>0.05062742286</v>
      </c>
      <c r="J27" s="70">
        <f t="shared" si="8"/>
        <v>0.3058137375</v>
      </c>
      <c r="K27" s="70">
        <f t="shared" si="9"/>
        <v>0.00772410414</v>
      </c>
    </row>
    <row r="28">
      <c r="A28" s="52" t="s">
        <v>144</v>
      </c>
      <c r="B28" s="56">
        <v>140191.0</v>
      </c>
      <c r="C28" s="70">
        <f t="shared" si="1"/>
        <v>0.01408748029</v>
      </c>
      <c r="D28" s="70">
        <f t="shared" si="2"/>
        <v>0.2151849452</v>
      </c>
      <c r="E28" s="70">
        <f t="shared" si="3"/>
        <v>0.000194582842</v>
      </c>
      <c r="F28" s="70">
        <f t="shared" si="4"/>
        <v>0.018697083</v>
      </c>
      <c r="G28" s="70">
        <f t="shared" si="5"/>
        <v>0.08221588051</v>
      </c>
      <c r="H28" s="70">
        <f t="shared" si="6"/>
        <v>0.2101314794</v>
      </c>
      <c r="I28" s="70">
        <f t="shared" si="7"/>
        <v>0.0818246645</v>
      </c>
      <c r="J28" s="70">
        <f t="shared" si="8"/>
        <v>0.4942599298</v>
      </c>
      <c r="K28" s="70">
        <f t="shared" si="9"/>
        <v>0.01248379226</v>
      </c>
    </row>
    <row r="29">
      <c r="A29" s="52" t="s">
        <v>145</v>
      </c>
      <c r="B29" s="56">
        <v>69663.62</v>
      </c>
      <c r="C29" s="70">
        <f t="shared" si="1"/>
        <v>0.007000341489</v>
      </c>
      <c r="D29" s="70">
        <f t="shared" si="2"/>
        <v>0.1069295622</v>
      </c>
      <c r="E29" s="70">
        <f t="shared" si="3"/>
        <v>0.00009669197853</v>
      </c>
      <c r="F29" s="70">
        <f t="shared" si="4"/>
        <v>0.009290942251</v>
      </c>
      <c r="G29" s="70">
        <f t="shared" si="5"/>
        <v>0.04085466156</v>
      </c>
      <c r="H29" s="70">
        <f t="shared" si="6"/>
        <v>0.1044183972</v>
      </c>
      <c r="I29" s="70">
        <f t="shared" si="7"/>
        <v>0.04066025875</v>
      </c>
      <c r="J29" s="70">
        <f t="shared" si="8"/>
        <v>0.245607321</v>
      </c>
      <c r="K29" s="70">
        <f t="shared" si="9"/>
        <v>0.006203437884</v>
      </c>
    </row>
    <row r="30">
      <c r="A30" s="52" t="s">
        <v>146</v>
      </c>
      <c r="B30" s="56">
        <v>75364.0</v>
      </c>
      <c r="C30" s="70">
        <f t="shared" si="1"/>
        <v>0.007573159936</v>
      </c>
      <c r="D30" s="70">
        <f t="shared" si="2"/>
        <v>0.1156793105</v>
      </c>
      <c r="E30" s="70">
        <f t="shared" si="3"/>
        <v>0.0001046040138</v>
      </c>
      <c r="F30" s="70">
        <f t="shared" si="4"/>
        <v>0.01005119418</v>
      </c>
      <c r="G30" s="70">
        <f t="shared" si="5"/>
        <v>0.04419768472</v>
      </c>
      <c r="H30" s="70">
        <f t="shared" si="6"/>
        <v>0.1129626639</v>
      </c>
      <c r="I30" s="70">
        <f t="shared" si="7"/>
        <v>0.04398737448</v>
      </c>
      <c r="J30" s="70">
        <f t="shared" si="8"/>
        <v>0.265704684</v>
      </c>
      <c r="K30" s="70">
        <f t="shared" si="9"/>
        <v>0.006711047929</v>
      </c>
    </row>
    <row r="31">
      <c r="A31" s="52" t="s">
        <v>147</v>
      </c>
      <c r="B31" s="56">
        <v>69245.85</v>
      </c>
      <c r="C31" s="70">
        <f t="shared" si="1"/>
        <v>0.006958360715</v>
      </c>
      <c r="D31" s="70">
        <f t="shared" si="2"/>
        <v>0.1062883098</v>
      </c>
      <c r="E31" s="70">
        <f t="shared" si="3"/>
        <v>0.00009611212053</v>
      </c>
      <c r="F31" s="70">
        <f t="shared" si="4"/>
        <v>0.009235224835</v>
      </c>
      <c r="G31" s="70">
        <f t="shared" si="5"/>
        <v>0.04060965775</v>
      </c>
      <c r="H31" s="70">
        <f t="shared" si="6"/>
        <v>0.1037922042</v>
      </c>
      <c r="I31" s="70">
        <f t="shared" si="7"/>
        <v>0.04041642077</v>
      </c>
      <c r="J31" s="70">
        <f t="shared" si="8"/>
        <v>0.2441344235</v>
      </c>
      <c r="K31" s="70">
        <f t="shared" si="9"/>
        <v>0.006166236111</v>
      </c>
    </row>
    <row r="32">
      <c r="A32" s="52" t="s">
        <v>148</v>
      </c>
      <c r="B32" s="56">
        <v>49374.0</v>
      </c>
      <c r="C32" s="70">
        <f t="shared" si="1"/>
        <v>0.004961482918</v>
      </c>
      <c r="D32" s="70">
        <f t="shared" si="2"/>
        <v>0.07578618803</v>
      </c>
      <c r="E32" s="70">
        <f t="shared" si="3"/>
        <v>0.00006853031393</v>
      </c>
      <c r="F32" s="70">
        <f t="shared" si="4"/>
        <v>0.006584943227</v>
      </c>
      <c r="G32" s="70">
        <f t="shared" si="5"/>
        <v>0.0289556882</v>
      </c>
      <c r="H32" s="70">
        <f t="shared" si="6"/>
        <v>0.07400640314</v>
      </c>
      <c r="I32" s="70">
        <f t="shared" si="7"/>
        <v>0.02881790547</v>
      </c>
      <c r="J32" s="70">
        <f t="shared" si="8"/>
        <v>0.174073869</v>
      </c>
      <c r="K32" s="70">
        <f t="shared" si="9"/>
        <v>0.004396678526</v>
      </c>
    </row>
    <row r="33">
      <c r="A33" s="52" t="s">
        <v>149</v>
      </c>
      <c r="B33" s="56">
        <v>67295.31</v>
      </c>
      <c r="C33" s="70">
        <f t="shared" si="1"/>
        <v>0.00676235531</v>
      </c>
      <c r="D33" s="70">
        <f t="shared" si="2"/>
        <v>0.1032943456</v>
      </c>
      <c r="E33" s="70">
        <f t="shared" si="3"/>
        <v>0.00009340480253</v>
      </c>
      <c r="F33" s="70">
        <f t="shared" si="4"/>
        <v>0.008975083968</v>
      </c>
      <c r="G33" s="70">
        <f t="shared" si="5"/>
        <v>0.03946575148</v>
      </c>
      <c r="H33" s="70">
        <f t="shared" si="6"/>
        <v>0.1008685511</v>
      </c>
      <c r="I33" s="70">
        <f t="shared" si="7"/>
        <v>0.03927795767</v>
      </c>
      <c r="J33" s="70">
        <f t="shared" si="8"/>
        <v>0.2372575643</v>
      </c>
      <c r="K33" s="70">
        <f t="shared" si="9"/>
        <v>0.005992543533</v>
      </c>
    </row>
    <row r="34">
      <c r="A34" s="52" t="s">
        <v>150</v>
      </c>
      <c r="B34" s="56">
        <v>61646.0</v>
      </c>
      <c r="C34" s="70">
        <f t="shared" si="1"/>
        <v>0.006194668773</v>
      </c>
      <c r="D34" s="70">
        <f t="shared" si="2"/>
        <v>0.09462298674</v>
      </c>
      <c r="E34" s="70">
        <f t="shared" si="3"/>
        <v>0.00008556365157</v>
      </c>
      <c r="F34" s="70">
        <f t="shared" si="4"/>
        <v>0.008221643177</v>
      </c>
      <c r="G34" s="70">
        <f t="shared" si="5"/>
        <v>0.03615267863</v>
      </c>
      <c r="H34" s="70">
        <f t="shared" si="6"/>
        <v>0.09240083298</v>
      </c>
      <c r="I34" s="70">
        <f t="shared" si="7"/>
        <v>0.03598064974</v>
      </c>
      <c r="J34" s="70">
        <f t="shared" si="8"/>
        <v>0.2173402546</v>
      </c>
      <c r="K34" s="70">
        <f t="shared" si="9"/>
        <v>0.005489481193</v>
      </c>
    </row>
    <row r="35">
      <c r="A35" s="52" t="s">
        <v>151</v>
      </c>
      <c r="B35" s="56">
        <v>57860.31</v>
      </c>
      <c r="C35" s="70">
        <f t="shared" si="1"/>
        <v>0.005814253245</v>
      </c>
      <c r="D35" s="70">
        <f t="shared" si="2"/>
        <v>0.0888121751</v>
      </c>
      <c r="E35" s="70">
        <f t="shared" si="3"/>
        <v>0.00008030917504</v>
      </c>
      <c r="F35" s="70">
        <f t="shared" si="4"/>
        <v>0.00771675085</v>
      </c>
      <c r="G35" s="70">
        <f t="shared" si="5"/>
        <v>0.03393253728</v>
      </c>
      <c r="H35" s="70">
        <f t="shared" si="6"/>
        <v>0.08672648413</v>
      </c>
      <c r="I35" s="70">
        <f t="shared" si="7"/>
        <v>0.03377107271</v>
      </c>
      <c r="J35" s="70">
        <f t="shared" si="8"/>
        <v>0.2039933574</v>
      </c>
      <c r="K35" s="70">
        <f t="shared" si="9"/>
        <v>0.005152371339</v>
      </c>
    </row>
    <row r="36">
      <c r="A36" s="52" t="s">
        <v>152</v>
      </c>
      <c r="B36" s="56">
        <v>70451.0</v>
      </c>
      <c r="C36" s="70">
        <f t="shared" si="1"/>
        <v>0.007079463545</v>
      </c>
      <c r="D36" s="70">
        <f t="shared" si="2"/>
        <v>0.1081381442</v>
      </c>
      <c r="E36" s="70">
        <f t="shared" si="3"/>
        <v>0.00009778484925</v>
      </c>
      <c r="F36" s="70">
        <f t="shared" si="4"/>
        <v>0.009395954051</v>
      </c>
      <c r="G36" s="70">
        <f t="shared" si="5"/>
        <v>0.04131642543</v>
      </c>
      <c r="H36" s="70">
        <f t="shared" si="6"/>
        <v>0.1055985966</v>
      </c>
      <c r="I36" s="70">
        <f t="shared" si="7"/>
        <v>0.04111982537</v>
      </c>
      <c r="J36" s="70">
        <f t="shared" si="8"/>
        <v>0.2483833222</v>
      </c>
      <c r="K36" s="70">
        <f t="shared" si="9"/>
        <v>0.006273552859</v>
      </c>
    </row>
    <row r="37">
      <c r="A37" s="52" t="s">
        <v>153</v>
      </c>
      <c r="B37" s="56">
        <v>35757.07</v>
      </c>
      <c r="C37" s="70">
        <f t="shared" si="1"/>
        <v>0.003593148054</v>
      </c>
      <c r="D37" s="70">
        <f t="shared" si="2"/>
        <v>0.05488500082</v>
      </c>
      <c r="E37" s="70">
        <f t="shared" si="3"/>
        <v>0.00004963023519</v>
      </c>
      <c r="F37" s="70">
        <f t="shared" si="4"/>
        <v>0.004768871793</v>
      </c>
      <c r="G37" s="70">
        <f t="shared" si="5"/>
        <v>0.02096995524</v>
      </c>
      <c r="H37" s="70">
        <f t="shared" si="6"/>
        <v>0.05359606549</v>
      </c>
      <c r="I37" s="70">
        <f t="shared" si="7"/>
        <v>0.02087017181</v>
      </c>
      <c r="J37" s="70">
        <f t="shared" si="8"/>
        <v>0.1260657739</v>
      </c>
      <c r="K37" s="70">
        <f t="shared" si="9"/>
        <v>0.003184111918</v>
      </c>
    </row>
    <row r="38">
      <c r="A38" s="52" t="s">
        <v>154</v>
      </c>
      <c r="B38" s="56">
        <v>54005.0</v>
      </c>
      <c r="C38" s="70">
        <f t="shared" si="1"/>
        <v>0.005426841759</v>
      </c>
      <c r="D38" s="70">
        <f t="shared" si="2"/>
        <v>0.08289450084</v>
      </c>
      <c r="E38" s="70">
        <f t="shared" si="3"/>
        <v>0.00007495806708</v>
      </c>
      <c r="F38" s="70">
        <f t="shared" si="4"/>
        <v>0.007202573399</v>
      </c>
      <c r="G38" s="70">
        <f t="shared" si="5"/>
        <v>0.03167156684</v>
      </c>
      <c r="H38" s="70">
        <f t="shared" si="6"/>
        <v>0.08094778226</v>
      </c>
      <c r="I38" s="70">
        <f t="shared" si="7"/>
        <v>0.03152086087</v>
      </c>
      <c r="J38" s="70">
        <f t="shared" si="8"/>
        <v>0.1904010066</v>
      </c>
      <c r="K38" s="70">
        <f t="shared" si="9"/>
        <v>0.004809061931</v>
      </c>
    </row>
    <row r="39">
      <c r="A39" s="52" t="s">
        <v>155</v>
      </c>
      <c r="B39" s="56">
        <v>54479.96</v>
      </c>
      <c r="C39" s="70">
        <f t="shared" si="1"/>
        <v>0.005474569428</v>
      </c>
      <c r="D39" s="70">
        <f t="shared" si="2"/>
        <v>0.08362353653</v>
      </c>
      <c r="E39" s="70">
        <f t="shared" si="3"/>
        <v>0.00007561730388</v>
      </c>
      <c r="F39" s="70">
        <f t="shared" si="4"/>
        <v>0.007265918168</v>
      </c>
      <c r="G39" s="70">
        <f t="shared" si="5"/>
        <v>0.03195011008</v>
      </c>
      <c r="H39" s="70">
        <f t="shared" si="6"/>
        <v>0.08165969706</v>
      </c>
      <c r="I39" s="70">
        <f t="shared" si="7"/>
        <v>0.03179807869</v>
      </c>
      <c r="J39" s="70">
        <f t="shared" si="8"/>
        <v>0.1920755341</v>
      </c>
      <c r="K39" s="70">
        <f t="shared" si="9"/>
        <v>0.004851356387</v>
      </c>
    </row>
    <row r="40">
      <c r="A40" s="52" t="s">
        <v>156</v>
      </c>
      <c r="B40" s="56">
        <v>60427.0</v>
      </c>
      <c r="C40" s="70">
        <f t="shared" si="1"/>
        <v>0.006072174187</v>
      </c>
      <c r="D40" s="70">
        <f t="shared" si="2"/>
        <v>0.09275189339</v>
      </c>
      <c r="E40" s="70">
        <f t="shared" si="3"/>
        <v>0.00008387169927</v>
      </c>
      <c r="F40" s="70">
        <f t="shared" si="4"/>
        <v>0.008059066805</v>
      </c>
      <c r="G40" s="70">
        <f t="shared" si="5"/>
        <v>0.03543778853</v>
      </c>
      <c r="H40" s="70">
        <f t="shared" si="6"/>
        <v>0.09057368093</v>
      </c>
      <c r="I40" s="70">
        <f t="shared" si="7"/>
        <v>0.03526916137</v>
      </c>
      <c r="J40" s="70">
        <f t="shared" si="8"/>
        <v>0.2130425261</v>
      </c>
      <c r="K40" s="70">
        <f t="shared" si="9"/>
        <v>0.005380931124</v>
      </c>
    </row>
    <row r="41">
      <c r="A41" s="52" t="s">
        <v>157</v>
      </c>
      <c r="B41" s="56">
        <v>54249.01</v>
      </c>
      <c r="C41" s="70">
        <f t="shared" si="1"/>
        <v>0.005451361779</v>
      </c>
      <c r="D41" s="70">
        <f t="shared" si="2"/>
        <v>0.08326904185</v>
      </c>
      <c r="E41" s="70">
        <f t="shared" si="3"/>
        <v>0.00007529674901</v>
      </c>
      <c r="F41" s="70">
        <f t="shared" si="4"/>
        <v>0.007235116681</v>
      </c>
      <c r="G41" s="70">
        <f t="shared" si="5"/>
        <v>0.03181466802</v>
      </c>
      <c r="H41" s="70">
        <f t="shared" si="6"/>
        <v>0.08131352744</v>
      </c>
      <c r="I41" s="70">
        <f t="shared" si="7"/>
        <v>0.03166328111</v>
      </c>
      <c r="J41" s="70">
        <f t="shared" si="8"/>
        <v>0.1912612926</v>
      </c>
      <c r="K41" s="70">
        <f t="shared" si="9"/>
        <v>0.004830790646</v>
      </c>
    </row>
    <row r="42">
      <c r="A42" s="52" t="s">
        <v>158</v>
      </c>
      <c r="B42" s="56">
        <v>87155.0</v>
      </c>
      <c r="C42" s="70">
        <f t="shared" si="1"/>
        <v>0.008758011175</v>
      </c>
      <c r="D42" s="70">
        <f t="shared" si="2"/>
        <v>0.1337778024</v>
      </c>
      <c r="E42" s="70">
        <f t="shared" si="3"/>
        <v>0.0001209697312</v>
      </c>
      <c r="F42" s="70">
        <f t="shared" si="4"/>
        <v>0.01162374381</v>
      </c>
      <c r="G42" s="70">
        <f t="shared" si="5"/>
        <v>0.05111258973</v>
      </c>
      <c r="H42" s="70">
        <f t="shared" si="6"/>
        <v>0.1306361256</v>
      </c>
      <c r="I42" s="70">
        <f t="shared" si="7"/>
        <v>0.0508693756</v>
      </c>
      <c r="J42" s="70">
        <f t="shared" si="8"/>
        <v>0.3072752472</v>
      </c>
      <c r="K42" s="70">
        <f t="shared" si="9"/>
        <v>0.007761018288</v>
      </c>
    </row>
    <row r="43">
      <c r="A43" s="52" t="s">
        <v>159</v>
      </c>
      <c r="B43" s="56">
        <v>107080.0</v>
      </c>
      <c r="C43" s="70">
        <f t="shared" si="1"/>
        <v>0.0107602299</v>
      </c>
      <c r="D43" s="70">
        <f t="shared" si="2"/>
        <v>0.1643615063</v>
      </c>
      <c r="E43" s="70">
        <f t="shared" si="3"/>
        <v>0.0001486253092</v>
      </c>
      <c r="F43" s="70">
        <f t="shared" si="4"/>
        <v>0.01428111396</v>
      </c>
      <c r="G43" s="70">
        <f t="shared" si="5"/>
        <v>0.06279772942</v>
      </c>
      <c r="H43" s="70">
        <f t="shared" si="6"/>
        <v>0.1605015929</v>
      </c>
      <c r="I43" s="70">
        <f t="shared" si="7"/>
        <v>0.06249891273</v>
      </c>
      <c r="J43" s="70">
        <f t="shared" si="8"/>
        <v>0.3775231883</v>
      </c>
      <c r="K43" s="70">
        <f t="shared" si="9"/>
        <v>0.009535308798</v>
      </c>
    </row>
    <row r="44">
      <c r="A44" s="52" t="s">
        <v>161</v>
      </c>
      <c r="B44" s="56">
        <v>84987.0</v>
      </c>
      <c r="C44" s="70">
        <f t="shared" si="1"/>
        <v>0.0085401537</v>
      </c>
      <c r="D44" s="70">
        <f t="shared" si="2"/>
        <v>0.1304500499</v>
      </c>
      <c r="E44" s="70">
        <f t="shared" si="3"/>
        <v>0.0001179605823</v>
      </c>
      <c r="F44" s="70">
        <f t="shared" si="4"/>
        <v>0.0113346006</v>
      </c>
      <c r="G44" s="70">
        <f t="shared" si="5"/>
        <v>0.04984115269</v>
      </c>
      <c r="H44" s="70">
        <f t="shared" si="6"/>
        <v>0.1273865229</v>
      </c>
      <c r="I44" s="70">
        <f t="shared" si="7"/>
        <v>0.04960398857</v>
      </c>
      <c r="J44" s="70">
        <f t="shared" si="8"/>
        <v>0.2996317072</v>
      </c>
      <c r="K44" s="70">
        <f t="shared" si="9"/>
        <v>0.007567961233</v>
      </c>
    </row>
    <row r="45">
      <c r="A45" s="52" t="s">
        <v>162</v>
      </c>
      <c r="B45" s="56">
        <v>60828.79</v>
      </c>
      <c r="C45" s="70">
        <f t="shared" si="1"/>
        <v>0.006112549166</v>
      </c>
      <c r="D45" s="70">
        <f t="shared" si="2"/>
        <v>0.09336861742</v>
      </c>
      <c r="E45" s="70">
        <f t="shared" si="3"/>
        <v>0.0000844293773</v>
      </c>
      <c r="F45" s="70">
        <f t="shared" si="4"/>
        <v>0.00811265299</v>
      </c>
      <c r="G45" s="70">
        <f t="shared" si="5"/>
        <v>0.03567342076</v>
      </c>
      <c r="H45" s="70">
        <f t="shared" si="6"/>
        <v>0.09117592164</v>
      </c>
      <c r="I45" s="70">
        <f t="shared" si="7"/>
        <v>0.03550367237</v>
      </c>
      <c r="J45" s="70">
        <f t="shared" si="8"/>
        <v>0.2144590842</v>
      </c>
      <c r="K45" s="70">
        <f t="shared" si="9"/>
        <v>0.005416709903</v>
      </c>
    </row>
    <row r="46">
      <c r="A46" s="52" t="s">
        <v>163</v>
      </c>
      <c r="B46" s="56">
        <v>75264.0</v>
      </c>
      <c r="C46" s="70">
        <f t="shared" si="1"/>
        <v>0.007563111159</v>
      </c>
      <c r="D46" s="70">
        <f t="shared" si="2"/>
        <v>0.1155258163</v>
      </c>
      <c r="E46" s="70">
        <f t="shared" si="3"/>
        <v>0.0001044652155</v>
      </c>
      <c r="F46" s="70">
        <f t="shared" si="4"/>
        <v>0.01003785732</v>
      </c>
      <c r="G46" s="70">
        <f t="shared" si="5"/>
        <v>0.0441390391</v>
      </c>
      <c r="H46" s="70">
        <f t="shared" si="6"/>
        <v>0.1128127744</v>
      </c>
      <c r="I46" s="70">
        <f t="shared" si="7"/>
        <v>0.04392900792</v>
      </c>
      <c r="J46" s="70">
        <f t="shared" si="8"/>
        <v>0.2653521222</v>
      </c>
      <c r="K46" s="70">
        <f t="shared" si="9"/>
        <v>0.006702143083</v>
      </c>
    </row>
    <row r="47">
      <c r="A47" s="52" t="s">
        <v>164</v>
      </c>
      <c r="B47" s="56">
        <v>59151.85</v>
      </c>
      <c r="C47" s="70">
        <f t="shared" si="1"/>
        <v>0.005944037213</v>
      </c>
      <c r="D47" s="70">
        <f t="shared" si="2"/>
        <v>0.09079461309</v>
      </c>
      <c r="E47" s="70">
        <f t="shared" si="3"/>
        <v>0.00008210181168</v>
      </c>
      <c r="F47" s="70">
        <f t="shared" si="4"/>
        <v>0.007889001783</v>
      </c>
      <c r="G47" s="70">
        <f t="shared" si="5"/>
        <v>0.03468996891</v>
      </c>
      <c r="H47" s="70">
        <f t="shared" si="6"/>
        <v>0.08866236597</v>
      </c>
      <c r="I47" s="70">
        <f t="shared" si="7"/>
        <v>0.03452490018</v>
      </c>
      <c r="J47" s="70">
        <f t="shared" si="8"/>
        <v>0.2085468342</v>
      </c>
      <c r="K47" s="70">
        <f t="shared" si="9"/>
        <v>0.005267380983</v>
      </c>
    </row>
    <row r="48">
      <c r="A48" s="52" t="s">
        <v>165</v>
      </c>
      <c r="B48" s="56">
        <v>50268.0</v>
      </c>
      <c r="C48" s="70">
        <f t="shared" si="1"/>
        <v>0.00505131898</v>
      </c>
      <c r="D48" s="70">
        <f t="shared" si="2"/>
        <v>0.07715842549</v>
      </c>
      <c r="E48" s="70">
        <f t="shared" si="3"/>
        <v>0.00006977117148</v>
      </c>
      <c r="F48" s="70">
        <f t="shared" si="4"/>
        <v>0.006704174792</v>
      </c>
      <c r="G48" s="70">
        <f t="shared" si="5"/>
        <v>0.02947998004</v>
      </c>
      <c r="H48" s="70">
        <f t="shared" si="6"/>
        <v>0.07534641457</v>
      </c>
      <c r="I48" s="70">
        <f t="shared" si="7"/>
        <v>0.02933970251</v>
      </c>
      <c r="J48" s="70">
        <f t="shared" si="8"/>
        <v>0.1772257716</v>
      </c>
      <c r="K48" s="70">
        <f t="shared" si="9"/>
        <v>0.004476287847</v>
      </c>
    </row>
    <row r="49">
      <c r="A49" s="52" t="s">
        <v>166</v>
      </c>
      <c r="B49" s="56">
        <v>46261.48</v>
      </c>
      <c r="C49" s="70">
        <f t="shared" si="1"/>
        <v>0.004648712739</v>
      </c>
      <c r="D49" s="70">
        <f t="shared" si="2"/>
        <v>0.07100865277</v>
      </c>
      <c r="E49" s="70">
        <f t="shared" si="3"/>
        <v>0.00006421018648</v>
      </c>
      <c r="F49" s="70">
        <f t="shared" si="4"/>
        <v>0.006169830668</v>
      </c>
      <c r="G49" s="70">
        <f t="shared" si="5"/>
        <v>0.02713033156</v>
      </c>
      <c r="H49" s="70">
        <f t="shared" si="6"/>
        <v>0.0693410649</v>
      </c>
      <c r="I49" s="70">
        <f t="shared" si="7"/>
        <v>0.0270012346</v>
      </c>
      <c r="J49" s="70">
        <f t="shared" si="8"/>
        <v>0.1631003121</v>
      </c>
      <c r="K49" s="70">
        <f t="shared" si="9"/>
        <v>0.004119513422</v>
      </c>
    </row>
    <row r="50">
      <c r="A50" s="52" t="s">
        <v>168</v>
      </c>
      <c r="B50" s="56">
        <v>61938.0</v>
      </c>
      <c r="C50" s="70">
        <f t="shared" si="1"/>
        <v>0.0062240112</v>
      </c>
      <c r="D50" s="70">
        <f t="shared" si="2"/>
        <v>0.09507118958</v>
      </c>
      <c r="E50" s="70">
        <f t="shared" si="3"/>
        <v>0.00008596894285</v>
      </c>
      <c r="F50" s="70">
        <f t="shared" si="4"/>
        <v>0.008260586819</v>
      </c>
      <c r="G50" s="70">
        <f t="shared" si="5"/>
        <v>0.03632392384</v>
      </c>
      <c r="H50" s="70">
        <f t="shared" si="6"/>
        <v>0.09283851009</v>
      </c>
      <c r="I50" s="70">
        <f t="shared" si="7"/>
        <v>0.0361510801</v>
      </c>
      <c r="J50" s="70">
        <f t="shared" si="8"/>
        <v>0.2183697351</v>
      </c>
      <c r="K50" s="70">
        <f t="shared" si="9"/>
        <v>0.005515483343</v>
      </c>
    </row>
    <row r="51">
      <c r="A51" s="52" t="s">
        <v>169</v>
      </c>
      <c r="B51" s="56">
        <v>52682.39</v>
      </c>
      <c r="C51" s="70">
        <f t="shared" si="1"/>
        <v>0.005293935636</v>
      </c>
      <c r="D51" s="70">
        <f t="shared" si="2"/>
        <v>0.08086437223</v>
      </c>
      <c r="E51" s="70">
        <f t="shared" si="3"/>
        <v>0.00007312230577</v>
      </c>
      <c r="F51" s="70">
        <f t="shared" si="4"/>
        <v>0.007026178702</v>
      </c>
      <c r="G51" s="70">
        <f t="shared" si="5"/>
        <v>0.03089591401</v>
      </c>
      <c r="H51" s="70">
        <f t="shared" si="6"/>
        <v>0.07896532978</v>
      </c>
      <c r="I51" s="70">
        <f t="shared" si="7"/>
        <v>0.03074889891</v>
      </c>
      <c r="J51" s="70">
        <f t="shared" si="8"/>
        <v>0.1857379888</v>
      </c>
      <c r="K51" s="70">
        <f t="shared" si="9"/>
        <v>0.004691285552</v>
      </c>
    </row>
    <row r="52">
      <c r="A52" s="52" t="s">
        <v>170</v>
      </c>
      <c r="B52" s="56">
        <v>55794.0</v>
      </c>
      <c r="C52" s="70">
        <f t="shared" si="1"/>
        <v>0.005606614371</v>
      </c>
      <c r="D52" s="70">
        <f t="shared" si="2"/>
        <v>0.08564051069</v>
      </c>
      <c r="E52" s="70">
        <f t="shared" si="3"/>
        <v>0.00007744117016</v>
      </c>
      <c r="F52" s="70">
        <f t="shared" si="4"/>
        <v>0.007441169896</v>
      </c>
      <c r="G52" s="70">
        <f t="shared" si="5"/>
        <v>0.03272073698</v>
      </c>
      <c r="H52" s="70">
        <f t="shared" si="6"/>
        <v>0.08362930402</v>
      </c>
      <c r="I52" s="70">
        <f t="shared" si="7"/>
        <v>0.03256503863</v>
      </c>
      <c r="J52" s="70">
        <f t="shared" si="8"/>
        <v>0.1967083374</v>
      </c>
      <c r="K52" s="70">
        <f t="shared" si="9"/>
        <v>0.004968369621</v>
      </c>
    </row>
    <row r="53">
      <c r="A53" s="52" t="s">
        <v>171</v>
      </c>
      <c r="B53" s="56">
        <v>72217.27</v>
      </c>
      <c r="C53" s="70">
        <f t="shared" si="1"/>
        <v>0.00725695207</v>
      </c>
      <c r="D53" s="70">
        <f t="shared" si="2"/>
        <v>0.1108492649</v>
      </c>
      <c r="E53" s="70">
        <f t="shared" si="3"/>
        <v>0.0001002364035</v>
      </c>
      <c r="F53" s="70">
        <f t="shared" si="4"/>
        <v>0.009631519079</v>
      </c>
      <c r="G53" s="70">
        <f t="shared" si="5"/>
        <v>0.04235226542</v>
      </c>
      <c r="H53" s="70">
        <f t="shared" si="6"/>
        <v>0.1082460485</v>
      </c>
      <c r="I53" s="70">
        <f t="shared" si="7"/>
        <v>0.04215073642</v>
      </c>
      <c r="J53" s="70">
        <f t="shared" si="8"/>
        <v>0.2546105157</v>
      </c>
      <c r="K53" s="70">
        <f t="shared" si="9"/>
        <v>0.006430836477</v>
      </c>
    </row>
    <row r="54">
      <c r="A54" s="52" t="s">
        <v>172</v>
      </c>
      <c r="B54" s="56">
        <v>67854.0</v>
      </c>
      <c r="C54" s="70">
        <f t="shared" si="1"/>
        <v>0.006818496819</v>
      </c>
      <c r="D54" s="70">
        <f t="shared" si="2"/>
        <v>0.1041519019</v>
      </c>
      <c r="E54" s="70">
        <f t="shared" si="3"/>
        <v>0.00009418025522</v>
      </c>
      <c r="F54" s="70">
        <f t="shared" si="4"/>
        <v>0.009049595693</v>
      </c>
      <c r="G54" s="70">
        <f t="shared" si="5"/>
        <v>0.03979339869</v>
      </c>
      <c r="H54" s="70">
        <f t="shared" si="6"/>
        <v>0.1017059683</v>
      </c>
      <c r="I54" s="70">
        <f t="shared" si="7"/>
        <v>0.0396040458</v>
      </c>
      <c r="J54" s="70">
        <f t="shared" si="8"/>
        <v>0.2392272919</v>
      </c>
      <c r="K54" s="70">
        <f t="shared" si="9"/>
        <v>0.006042294015</v>
      </c>
    </row>
    <row r="55">
      <c r="A55" s="52" t="s">
        <v>173</v>
      </c>
      <c r="B55" s="56">
        <v>51732.13</v>
      </c>
      <c r="C55" s="70">
        <f t="shared" si="1"/>
        <v>0.005198446132</v>
      </c>
      <c r="D55" s="70">
        <f t="shared" si="2"/>
        <v>0.07940577898</v>
      </c>
      <c r="E55" s="70">
        <f t="shared" si="3"/>
        <v>0.00007180336025</v>
      </c>
      <c r="F55" s="70">
        <f t="shared" si="4"/>
        <v>0.006899443818</v>
      </c>
      <c r="G55" s="70">
        <f t="shared" si="5"/>
        <v>0.03033862815</v>
      </c>
      <c r="H55" s="70">
        <f t="shared" si="6"/>
        <v>0.07754099056</v>
      </c>
      <c r="I55" s="70">
        <f t="shared" si="7"/>
        <v>0.03019426483</v>
      </c>
      <c r="J55" s="70">
        <f t="shared" si="8"/>
        <v>0.1823877349</v>
      </c>
      <c r="K55" s="70">
        <f t="shared" si="9"/>
        <v>0.004606666365</v>
      </c>
    </row>
    <row r="56">
      <c r="A56" s="52" t="s">
        <v>174</v>
      </c>
      <c r="B56" s="56">
        <v>71420.0</v>
      </c>
      <c r="C56" s="70">
        <f t="shared" si="1"/>
        <v>0.00717683619</v>
      </c>
      <c r="D56" s="70">
        <f t="shared" si="2"/>
        <v>0.1096255023</v>
      </c>
      <c r="E56" s="70">
        <f t="shared" si="3"/>
        <v>0.00009912980558</v>
      </c>
      <c r="F56" s="70">
        <f t="shared" si="4"/>
        <v>0.009525188263</v>
      </c>
      <c r="G56" s="70">
        <f t="shared" si="5"/>
        <v>0.04188470149</v>
      </c>
      <c r="H56" s="70">
        <f t="shared" si="6"/>
        <v>0.1070510251</v>
      </c>
      <c r="I56" s="70">
        <f t="shared" si="7"/>
        <v>0.04168539734</v>
      </c>
      <c r="J56" s="70">
        <f t="shared" si="8"/>
        <v>0.2517996461</v>
      </c>
      <c r="K56" s="70">
        <f t="shared" si="9"/>
        <v>0.006359840814</v>
      </c>
    </row>
    <row r="57">
      <c r="A57" s="52" t="s">
        <v>175</v>
      </c>
      <c r="B57" s="56">
        <v>73830.96</v>
      </c>
      <c r="C57" s="70">
        <f t="shared" si="1"/>
        <v>0.007419108172</v>
      </c>
      <c r="D57" s="70">
        <f t="shared" si="2"/>
        <v>0.1133261842</v>
      </c>
      <c r="E57" s="70">
        <f t="shared" si="3"/>
        <v>0.0001024761791</v>
      </c>
      <c r="F57" s="70">
        <f t="shared" si="4"/>
        <v>0.009846734719</v>
      </c>
      <c r="G57" s="70">
        <f t="shared" si="5"/>
        <v>0.04329862392</v>
      </c>
      <c r="H57" s="70">
        <f t="shared" si="6"/>
        <v>0.1106647991</v>
      </c>
      <c r="I57" s="70">
        <f t="shared" si="7"/>
        <v>0.04309259176</v>
      </c>
      <c r="J57" s="70">
        <f t="shared" si="8"/>
        <v>0.2602997704</v>
      </c>
      <c r="K57" s="70">
        <f t="shared" si="9"/>
        <v>0.006574533082</v>
      </c>
    </row>
    <row r="58">
      <c r="A58" s="52" t="s">
        <v>176</v>
      </c>
      <c r="B58" s="56">
        <v>49901.0</v>
      </c>
      <c r="C58" s="70">
        <f t="shared" si="1"/>
        <v>0.005014439971</v>
      </c>
      <c r="D58" s="70">
        <f t="shared" si="2"/>
        <v>0.07659510206</v>
      </c>
      <c r="E58" s="70">
        <f t="shared" si="3"/>
        <v>0.00006926178141</v>
      </c>
      <c r="F58" s="70">
        <f t="shared" si="4"/>
        <v>0.006655228501</v>
      </c>
      <c r="G58" s="70">
        <f t="shared" si="5"/>
        <v>0.02926475062</v>
      </c>
      <c r="H58" s="70">
        <f t="shared" si="6"/>
        <v>0.07479632039</v>
      </c>
      <c r="I58" s="70">
        <f t="shared" si="7"/>
        <v>0.02912549724</v>
      </c>
      <c r="J58" s="70">
        <f t="shared" si="8"/>
        <v>0.1759318698</v>
      </c>
      <c r="K58" s="70">
        <f t="shared" si="9"/>
        <v>0.004443607063</v>
      </c>
    </row>
    <row r="59">
      <c r="A59" s="52" t="s">
        <v>177</v>
      </c>
      <c r="B59" s="56">
        <v>63904.65</v>
      </c>
      <c r="C59" s="70">
        <f t="shared" si="1"/>
        <v>0.006421635464</v>
      </c>
      <c r="D59" s="70">
        <f t="shared" si="2"/>
        <v>0.09808988174</v>
      </c>
      <c r="E59" s="70">
        <f t="shared" si="3"/>
        <v>0.00008869862126</v>
      </c>
      <c r="F59" s="70">
        <f t="shared" si="4"/>
        <v>0.008522876255</v>
      </c>
      <c r="G59" s="70">
        <f t="shared" si="5"/>
        <v>0.03747727792</v>
      </c>
      <c r="H59" s="70">
        <f t="shared" si="6"/>
        <v>0.09578631041</v>
      </c>
      <c r="I59" s="70">
        <f t="shared" si="7"/>
        <v>0.03729894605</v>
      </c>
      <c r="J59" s="70">
        <f t="shared" si="8"/>
        <v>0.225303392</v>
      </c>
      <c r="K59" s="70">
        <f t="shared" si="9"/>
        <v>0.005690610491</v>
      </c>
    </row>
    <row r="60">
      <c r="A60" s="52" t="s">
        <v>178</v>
      </c>
      <c r="B60" s="56">
        <v>86458.0</v>
      </c>
      <c r="C60" s="70">
        <f t="shared" si="1"/>
        <v>0.008687971203</v>
      </c>
      <c r="D60" s="70">
        <f t="shared" si="2"/>
        <v>0.1327079484</v>
      </c>
      <c r="E60" s="70">
        <f t="shared" si="3"/>
        <v>0.0001200023065</v>
      </c>
      <c r="F60" s="70">
        <f t="shared" si="4"/>
        <v>0.01153078587</v>
      </c>
      <c r="G60" s="70">
        <f t="shared" si="5"/>
        <v>0.05070382976</v>
      </c>
      <c r="H60" s="70">
        <f t="shared" si="6"/>
        <v>0.1295913963</v>
      </c>
      <c r="I60" s="70">
        <f t="shared" si="7"/>
        <v>0.05046256067</v>
      </c>
      <c r="J60" s="70">
        <f t="shared" si="8"/>
        <v>0.3048178914</v>
      </c>
      <c r="K60" s="70">
        <f t="shared" si="9"/>
        <v>0.007698951513</v>
      </c>
    </row>
    <row r="61">
      <c r="A61" s="52" t="s">
        <v>179</v>
      </c>
      <c r="B61" s="56">
        <v>64698.99</v>
      </c>
      <c r="C61" s="70">
        <f t="shared" si="1"/>
        <v>0.006501456915</v>
      </c>
      <c r="D61" s="70">
        <f t="shared" si="2"/>
        <v>0.09930914695</v>
      </c>
      <c r="E61" s="70">
        <f t="shared" si="3"/>
        <v>0.00008980115234</v>
      </c>
      <c r="F61" s="70">
        <f t="shared" si="4"/>
        <v>0.008628816301</v>
      </c>
      <c r="G61" s="70">
        <f t="shared" si="5"/>
        <v>0.03794312353</v>
      </c>
      <c r="H61" s="70">
        <f t="shared" si="6"/>
        <v>0.09697694204</v>
      </c>
      <c r="I61" s="70">
        <f t="shared" si="7"/>
        <v>0.03776257499</v>
      </c>
      <c r="J61" s="70">
        <f t="shared" si="8"/>
        <v>0.2281039315</v>
      </c>
      <c r="K61" s="70">
        <f t="shared" si="9"/>
        <v>0.005761345242</v>
      </c>
    </row>
    <row r="62">
      <c r="A62" s="52" t="s">
        <v>180</v>
      </c>
      <c r="B62" s="56">
        <v>59332.0</v>
      </c>
      <c r="C62" s="70">
        <f t="shared" si="1"/>
        <v>0.005962140084</v>
      </c>
      <c r="D62" s="70">
        <f t="shared" si="2"/>
        <v>0.09107113275</v>
      </c>
      <c r="E62" s="70">
        <f t="shared" si="3"/>
        <v>0.00008235185697</v>
      </c>
      <c r="F62" s="70">
        <f t="shared" si="4"/>
        <v>0.007913028144</v>
      </c>
      <c r="G62" s="70">
        <f t="shared" si="5"/>
        <v>0.034795619</v>
      </c>
      <c r="H62" s="70">
        <f t="shared" si="6"/>
        <v>0.08893239176</v>
      </c>
      <c r="I62" s="70">
        <f t="shared" si="7"/>
        <v>0.03463004754</v>
      </c>
      <c r="J62" s="70">
        <f t="shared" si="8"/>
        <v>0.2091819743</v>
      </c>
      <c r="K62" s="70">
        <f t="shared" si="9"/>
        <v>0.005283423063</v>
      </c>
    </row>
    <row r="63">
      <c r="A63" s="52" t="s">
        <v>181</v>
      </c>
      <c r="B63" s="56">
        <v>51976.31</v>
      </c>
      <c r="C63" s="70">
        <f t="shared" si="1"/>
        <v>0.005222983235</v>
      </c>
      <c r="D63" s="70">
        <f t="shared" si="2"/>
        <v>0.07978058093</v>
      </c>
      <c r="E63" s="70">
        <f t="shared" si="3"/>
        <v>0.00007214227815</v>
      </c>
      <c r="F63" s="70">
        <f t="shared" si="4"/>
        <v>0.006932009773</v>
      </c>
      <c r="G63" s="70">
        <f t="shared" si="5"/>
        <v>0.03048182902</v>
      </c>
      <c r="H63" s="70">
        <f t="shared" si="6"/>
        <v>0.07790699055</v>
      </c>
      <c r="I63" s="70">
        <f t="shared" si="7"/>
        <v>0.0303367843</v>
      </c>
      <c r="J63" s="70">
        <f t="shared" si="8"/>
        <v>0.1832486203</v>
      </c>
      <c r="K63" s="70">
        <f t="shared" si="9"/>
        <v>0.004628410217</v>
      </c>
    </row>
    <row r="64">
      <c r="A64" s="52" t="s">
        <v>182</v>
      </c>
      <c r="B64" s="56">
        <v>55934.0</v>
      </c>
      <c r="C64" s="70">
        <f t="shared" si="1"/>
        <v>0.005620682658</v>
      </c>
      <c r="D64" s="70">
        <f t="shared" si="2"/>
        <v>0.08585540247</v>
      </c>
      <c r="E64" s="70">
        <f t="shared" si="3"/>
        <v>0.0000776354879</v>
      </c>
      <c r="F64" s="70">
        <f t="shared" si="4"/>
        <v>0.007459841505</v>
      </c>
      <c r="G64" s="70">
        <f t="shared" si="5"/>
        <v>0.03280284084</v>
      </c>
      <c r="H64" s="70">
        <f t="shared" si="6"/>
        <v>0.08383914921</v>
      </c>
      <c r="I64" s="70">
        <f t="shared" si="7"/>
        <v>0.03264675182</v>
      </c>
      <c r="J64" s="70">
        <f t="shared" si="8"/>
        <v>0.1972019239</v>
      </c>
      <c r="K64" s="70">
        <f t="shared" si="9"/>
        <v>0.004980836405</v>
      </c>
    </row>
    <row r="65">
      <c r="A65" s="52" t="s">
        <v>183</v>
      </c>
      <c r="B65" s="56">
        <v>50593.57</v>
      </c>
      <c r="C65" s="70">
        <f t="shared" si="1"/>
        <v>0.005084034782</v>
      </c>
      <c r="D65" s="70">
        <f t="shared" si="2"/>
        <v>0.0776581563</v>
      </c>
      <c r="E65" s="70">
        <f t="shared" si="3"/>
        <v>0.00007022305738</v>
      </c>
      <c r="F65" s="70">
        <f t="shared" si="4"/>
        <v>0.00674759562</v>
      </c>
      <c r="G65" s="70">
        <f t="shared" si="5"/>
        <v>0.02967091258</v>
      </c>
      <c r="H65" s="70">
        <f t="shared" si="6"/>
        <v>0.07583440956</v>
      </c>
      <c r="I65" s="70">
        <f t="shared" si="7"/>
        <v>0.02952972652</v>
      </c>
      <c r="J65" s="70">
        <f t="shared" si="8"/>
        <v>0.1783736071</v>
      </c>
      <c r="K65" s="70">
        <f t="shared" si="9"/>
        <v>0.004505279353</v>
      </c>
    </row>
    <row r="66">
      <c r="A66" s="52" t="s">
        <v>184</v>
      </c>
      <c r="B66" s="56">
        <v>31940.0</v>
      </c>
      <c r="C66" s="70">
        <f t="shared" si="1"/>
        <v>0.00320957922</v>
      </c>
      <c r="D66" s="70">
        <f t="shared" si="2"/>
        <v>0.04902602272</v>
      </c>
      <c r="E66" s="70">
        <f t="shared" si="3"/>
        <v>0.00004433220373</v>
      </c>
      <c r="F66" s="70">
        <f t="shared" si="4"/>
        <v>0.004259794359</v>
      </c>
      <c r="G66" s="70">
        <f t="shared" si="5"/>
        <v>0.01873141089</v>
      </c>
      <c r="H66" s="70">
        <f t="shared" si="6"/>
        <v>0.04787468133</v>
      </c>
      <c r="I66" s="70">
        <f t="shared" si="7"/>
        <v>0.01864227935</v>
      </c>
      <c r="J66" s="70">
        <f t="shared" si="8"/>
        <v>0.1126082427</v>
      </c>
      <c r="K66" s="70">
        <f t="shared" si="9"/>
        <v>0.002844207723</v>
      </c>
    </row>
    <row r="67">
      <c r="A67" s="52" t="s">
        <v>185</v>
      </c>
      <c r="B67" s="56">
        <v>45774.58</v>
      </c>
      <c r="C67" s="70">
        <f t="shared" si="1"/>
        <v>0.004599785247</v>
      </c>
      <c r="D67" s="70">
        <f t="shared" si="2"/>
        <v>0.07026128989</v>
      </c>
      <c r="E67" s="70">
        <f t="shared" si="3"/>
        <v>0.00006353437715</v>
      </c>
      <c r="F67" s="70">
        <f t="shared" si="4"/>
        <v>0.006104893478</v>
      </c>
      <c r="G67" s="70">
        <f t="shared" si="5"/>
        <v>0.02684478604</v>
      </c>
      <c r="H67" s="70">
        <f t="shared" si="6"/>
        <v>0.06861125331</v>
      </c>
      <c r="I67" s="70">
        <f t="shared" si="7"/>
        <v>0.02671704782</v>
      </c>
      <c r="J67" s="70">
        <f t="shared" si="8"/>
        <v>0.1613836887</v>
      </c>
      <c r="K67" s="70">
        <f t="shared" si="9"/>
        <v>0.004076155728</v>
      </c>
    </row>
    <row r="68">
      <c r="A68" s="52" t="s">
        <v>186</v>
      </c>
      <c r="B68" s="56">
        <v>52345.0</v>
      </c>
      <c r="C68" s="70">
        <f t="shared" si="1"/>
        <v>0.005260032069</v>
      </c>
      <c r="D68" s="70">
        <f t="shared" si="2"/>
        <v>0.08034649841</v>
      </c>
      <c r="E68" s="70">
        <f t="shared" si="3"/>
        <v>0.00007265401391</v>
      </c>
      <c r="F68" s="70">
        <f t="shared" si="4"/>
        <v>0.006981181457</v>
      </c>
      <c r="G68" s="70">
        <f t="shared" si="5"/>
        <v>0.03069804956</v>
      </c>
      <c r="H68" s="70">
        <f t="shared" si="6"/>
        <v>0.07845961786</v>
      </c>
      <c r="I68" s="70">
        <f t="shared" si="7"/>
        <v>0.03055197597</v>
      </c>
      <c r="J68" s="70">
        <f t="shared" si="8"/>
        <v>0.1845484805</v>
      </c>
      <c r="K68" s="70">
        <f t="shared" si="9"/>
        <v>0.004661241493</v>
      </c>
    </row>
    <row r="69">
      <c r="A69" s="52" t="s">
        <v>188</v>
      </c>
      <c r="B69" s="56">
        <v>52527.94</v>
      </c>
      <c r="C69" s="70">
        <f t="shared" si="1"/>
        <v>0.005278415301</v>
      </c>
      <c r="D69" s="70">
        <f t="shared" si="2"/>
        <v>0.08062730056</v>
      </c>
      <c r="E69" s="70">
        <f t="shared" si="3"/>
        <v>0.00007290793167</v>
      </c>
      <c r="F69" s="70">
        <f t="shared" si="4"/>
        <v>0.007005579916</v>
      </c>
      <c r="G69" s="70">
        <f t="shared" si="5"/>
        <v>0.03080533585</v>
      </c>
      <c r="H69" s="70">
        <f t="shared" si="6"/>
        <v>0.07873382557</v>
      </c>
      <c r="I69" s="70">
        <f t="shared" si="7"/>
        <v>0.03065875176</v>
      </c>
      <c r="J69" s="70">
        <f t="shared" si="8"/>
        <v>0.1851934571</v>
      </c>
      <c r="K69" s="70">
        <f t="shared" si="9"/>
        <v>0.004677532017</v>
      </c>
    </row>
    <row r="70">
      <c r="A70" s="52" t="s">
        <v>189</v>
      </c>
      <c r="B70" s="56">
        <v>50824.0</v>
      </c>
      <c r="C70" s="70">
        <f t="shared" si="1"/>
        <v>0.005107190178</v>
      </c>
      <c r="D70" s="70">
        <f t="shared" si="2"/>
        <v>0.07801185281</v>
      </c>
      <c r="E70" s="70">
        <f t="shared" si="3"/>
        <v>0.00007054289049</v>
      </c>
      <c r="F70" s="70">
        <f t="shared" si="4"/>
        <v>0.006778327755</v>
      </c>
      <c r="G70" s="70">
        <f t="shared" si="5"/>
        <v>0.02980604968</v>
      </c>
      <c r="H70" s="70">
        <f t="shared" si="6"/>
        <v>0.07617979975</v>
      </c>
      <c r="I70" s="70">
        <f t="shared" si="7"/>
        <v>0.02966422059</v>
      </c>
      <c r="J70" s="70">
        <f t="shared" si="8"/>
        <v>0.1791860153</v>
      </c>
      <c r="K70" s="70">
        <f t="shared" si="9"/>
        <v>0.004525798789</v>
      </c>
    </row>
    <row r="71">
      <c r="A71" s="52" t="s">
        <v>191</v>
      </c>
      <c r="B71" s="56">
        <v>65628.67</v>
      </c>
      <c r="C71" s="70">
        <f t="shared" si="1"/>
        <v>0.006594878381</v>
      </c>
      <c r="D71" s="70">
        <f t="shared" si="2"/>
        <v>0.1007361511</v>
      </c>
      <c r="E71" s="70">
        <f t="shared" si="3"/>
        <v>0.00009109153315</v>
      </c>
      <c r="F71" s="70">
        <f t="shared" si="4"/>
        <v>0.008752806458</v>
      </c>
      <c r="G71" s="70">
        <f t="shared" si="5"/>
        <v>0.03848834013</v>
      </c>
      <c r="H71" s="70">
        <f t="shared" si="6"/>
        <v>0.09837043402</v>
      </c>
      <c r="I71" s="70">
        <f t="shared" si="7"/>
        <v>0.03830519723</v>
      </c>
      <c r="J71" s="70">
        <f t="shared" si="8"/>
        <v>0.2313816281</v>
      </c>
      <c r="K71" s="70">
        <f t="shared" si="9"/>
        <v>0.005844131812</v>
      </c>
    </row>
    <row r="72">
      <c r="A72" s="52" t="s">
        <v>192</v>
      </c>
      <c r="B72" s="56">
        <v>83903.0</v>
      </c>
      <c r="C72" s="70">
        <f t="shared" si="1"/>
        <v>0.008431224963</v>
      </c>
      <c r="D72" s="70">
        <f t="shared" si="2"/>
        <v>0.1287861736</v>
      </c>
      <c r="E72" s="70">
        <f t="shared" si="3"/>
        <v>0.0001164560078</v>
      </c>
      <c r="F72" s="70">
        <f t="shared" si="4"/>
        <v>0.011190029</v>
      </c>
      <c r="G72" s="70">
        <f t="shared" si="5"/>
        <v>0.04920543418</v>
      </c>
      <c r="H72" s="70">
        <f t="shared" si="6"/>
        <v>0.1257617216</v>
      </c>
      <c r="I72" s="70">
        <f t="shared" si="7"/>
        <v>0.04897129506</v>
      </c>
      <c r="J72" s="70">
        <f t="shared" si="8"/>
        <v>0.2958099371</v>
      </c>
      <c r="K72" s="70">
        <f t="shared" si="9"/>
        <v>0.007471432705</v>
      </c>
    </row>
    <row r="73">
      <c r="A73" s="52" t="s">
        <v>193</v>
      </c>
      <c r="B73" s="56">
        <v>90435.61</v>
      </c>
      <c r="C73" s="70">
        <f t="shared" si="1"/>
        <v>0.009087672342</v>
      </c>
      <c r="D73" s="70">
        <f t="shared" si="2"/>
        <v>0.138813346</v>
      </c>
      <c r="E73" s="70">
        <f t="shared" si="3"/>
        <v>0.0001255231649</v>
      </c>
      <c r="F73" s="70">
        <f t="shared" si="4"/>
        <v>0.01206127431</v>
      </c>
      <c r="G73" s="70">
        <f t="shared" si="5"/>
        <v>0.05303652379</v>
      </c>
      <c r="H73" s="70">
        <f t="shared" si="6"/>
        <v>0.135553413</v>
      </c>
      <c r="I73" s="70">
        <f t="shared" si="7"/>
        <v>0.05278415481</v>
      </c>
      <c r="J73" s="70">
        <f t="shared" si="8"/>
        <v>0.3188414253</v>
      </c>
      <c r="K73" s="70">
        <f t="shared" si="9"/>
        <v>0.008053151547</v>
      </c>
    </row>
    <row r="74">
      <c r="A74" s="52" t="s">
        <v>194</v>
      </c>
      <c r="B74" s="56">
        <v>97482.0</v>
      </c>
      <c r="C74" s="70">
        <f t="shared" si="1"/>
        <v>0.009795748326</v>
      </c>
      <c r="D74" s="70">
        <f t="shared" si="2"/>
        <v>0.1496291405</v>
      </c>
      <c r="E74" s="70">
        <f t="shared" si="3"/>
        <v>0.0001353034403</v>
      </c>
      <c r="F74" s="70">
        <f t="shared" si="4"/>
        <v>0.01300104176</v>
      </c>
      <c r="G74" s="70">
        <f t="shared" si="5"/>
        <v>0.05716892286</v>
      </c>
      <c r="H74" s="70">
        <f t="shared" si="6"/>
        <v>0.1461152062</v>
      </c>
      <c r="I74" s="70">
        <f t="shared" si="7"/>
        <v>0.05689689028</v>
      </c>
      <c r="J74" s="70">
        <f t="shared" si="8"/>
        <v>0.3436843056</v>
      </c>
      <c r="K74" s="70">
        <f t="shared" si="9"/>
        <v>0.008680621706</v>
      </c>
    </row>
    <row r="75">
      <c r="A75" s="52" t="s">
        <v>195</v>
      </c>
      <c r="B75" s="56">
        <v>91602.11</v>
      </c>
      <c r="C75" s="70">
        <f t="shared" si="1"/>
        <v>0.00920489132</v>
      </c>
      <c r="D75" s="70">
        <f t="shared" si="2"/>
        <v>0.1406038549</v>
      </c>
      <c r="E75" s="70">
        <f t="shared" si="3"/>
        <v>0.000127142248</v>
      </c>
      <c r="F75" s="70">
        <f t="shared" si="4"/>
        <v>0.01221684882</v>
      </c>
      <c r="G75" s="70">
        <f t="shared" si="5"/>
        <v>0.05372062494</v>
      </c>
      <c r="H75" s="70">
        <f t="shared" si="6"/>
        <v>0.1373018731</v>
      </c>
      <c r="I75" s="70">
        <f t="shared" si="7"/>
        <v>0.05346500074</v>
      </c>
      <c r="J75" s="70">
        <f t="shared" si="8"/>
        <v>0.3229540588</v>
      </c>
      <c r="K75" s="70">
        <f t="shared" si="9"/>
        <v>0.008157026572</v>
      </c>
    </row>
    <row r="76">
      <c r="A76" s="52" t="s">
        <v>196</v>
      </c>
      <c r="B76" s="56">
        <v>101315.0</v>
      </c>
      <c r="C76" s="70">
        <f t="shared" si="1"/>
        <v>0.01018091793</v>
      </c>
      <c r="D76" s="70">
        <f t="shared" si="2"/>
        <v>0.1555125702</v>
      </c>
      <c r="E76" s="70">
        <f t="shared" si="3"/>
        <v>0.0001406235824</v>
      </c>
      <c r="F76" s="70">
        <f t="shared" si="4"/>
        <v>0.01351224375</v>
      </c>
      <c r="G76" s="70">
        <f t="shared" si="5"/>
        <v>0.05941680945</v>
      </c>
      <c r="H76" s="70">
        <f t="shared" si="6"/>
        <v>0.1518604677</v>
      </c>
      <c r="I76" s="70">
        <f t="shared" si="7"/>
        <v>0.05913408053</v>
      </c>
      <c r="J76" s="70">
        <f t="shared" si="8"/>
        <v>0.3571979998</v>
      </c>
      <c r="K76" s="70">
        <f t="shared" si="9"/>
        <v>0.009021944442</v>
      </c>
    </row>
    <row r="77">
      <c r="A77" s="52" t="s">
        <v>197</v>
      </c>
      <c r="B77" s="56">
        <v>64494.52</v>
      </c>
      <c r="C77" s="70">
        <f t="shared" si="1"/>
        <v>0.006480910182</v>
      </c>
      <c r="D77" s="70">
        <f t="shared" si="2"/>
        <v>0.09899529752</v>
      </c>
      <c r="E77" s="70">
        <f t="shared" si="3"/>
        <v>0.00008951735129</v>
      </c>
      <c r="F77" s="70">
        <f t="shared" si="4"/>
        <v>0.008601546415</v>
      </c>
      <c r="G77" s="70">
        <f t="shared" si="5"/>
        <v>0.03782321083</v>
      </c>
      <c r="H77" s="70">
        <f t="shared" si="6"/>
        <v>0.09667046314</v>
      </c>
      <c r="I77" s="70">
        <f t="shared" si="7"/>
        <v>0.03764323288</v>
      </c>
      <c r="J77" s="70">
        <f t="shared" si="8"/>
        <v>0.2273830483</v>
      </c>
      <c r="K77" s="70">
        <f t="shared" si="9"/>
        <v>0.005743137504</v>
      </c>
    </row>
    <row r="78">
      <c r="A78" s="52" t="s">
        <v>198</v>
      </c>
      <c r="B78" s="56">
        <v>71639.0</v>
      </c>
      <c r="C78" s="70">
        <f t="shared" si="1"/>
        <v>0.00719884301</v>
      </c>
      <c r="D78" s="70">
        <f t="shared" si="2"/>
        <v>0.1099616544</v>
      </c>
      <c r="E78" s="70">
        <f t="shared" si="3"/>
        <v>0.00009943377404</v>
      </c>
      <c r="F78" s="70">
        <f t="shared" si="4"/>
        <v>0.009554395995</v>
      </c>
      <c r="G78" s="70">
        <f t="shared" si="5"/>
        <v>0.04201313539</v>
      </c>
      <c r="H78" s="70">
        <f t="shared" si="6"/>
        <v>0.1073792829</v>
      </c>
      <c r="I78" s="70">
        <f t="shared" si="7"/>
        <v>0.04181322011</v>
      </c>
      <c r="J78" s="70">
        <f t="shared" si="8"/>
        <v>0.2525717565</v>
      </c>
      <c r="K78" s="70">
        <f t="shared" si="9"/>
        <v>0.006379342426</v>
      </c>
    </row>
    <row r="79">
      <c r="A79" s="52" t="s">
        <v>199</v>
      </c>
      <c r="B79" s="56">
        <v>48890.16</v>
      </c>
      <c r="C79" s="70">
        <f t="shared" si="1"/>
        <v>0.004912862918</v>
      </c>
      <c r="D79" s="70">
        <f t="shared" si="2"/>
        <v>0.07504352207</v>
      </c>
      <c r="E79" s="70">
        <f t="shared" si="3"/>
        <v>0.00006785875183</v>
      </c>
      <c r="F79" s="70">
        <f t="shared" si="4"/>
        <v>0.006520414145</v>
      </c>
      <c r="G79" s="70">
        <f t="shared" si="5"/>
        <v>0.02867193723</v>
      </c>
      <c r="H79" s="70">
        <f t="shared" si="6"/>
        <v>0.07328117816</v>
      </c>
      <c r="I79" s="70">
        <f t="shared" si="7"/>
        <v>0.0285355047</v>
      </c>
      <c r="J79" s="70">
        <f t="shared" si="8"/>
        <v>0.172368034</v>
      </c>
      <c r="K79" s="70">
        <f t="shared" si="9"/>
        <v>0.004353593321</v>
      </c>
    </row>
    <row r="80">
      <c r="A80" s="52" t="s">
        <v>200</v>
      </c>
      <c r="B80" s="56">
        <v>49080.0</v>
      </c>
      <c r="C80" s="70">
        <f t="shared" si="1"/>
        <v>0.004931939515</v>
      </c>
      <c r="D80" s="70">
        <f t="shared" si="2"/>
        <v>0.07533491531</v>
      </c>
      <c r="E80" s="70">
        <f t="shared" si="3"/>
        <v>0.00006812224668</v>
      </c>
      <c r="F80" s="70">
        <f t="shared" si="4"/>
        <v>0.006545732847</v>
      </c>
      <c r="G80" s="70">
        <f t="shared" si="5"/>
        <v>0.02878327008</v>
      </c>
      <c r="H80" s="70">
        <f t="shared" si="6"/>
        <v>0.07356572823</v>
      </c>
      <c r="I80" s="70">
        <f t="shared" si="7"/>
        <v>0.02864630778</v>
      </c>
      <c r="J80" s="70">
        <f t="shared" si="8"/>
        <v>0.1730373373</v>
      </c>
      <c r="K80" s="70">
        <f t="shared" si="9"/>
        <v>0.00437049828</v>
      </c>
    </row>
    <row r="81">
      <c r="A81" s="52" t="s">
        <v>201</v>
      </c>
      <c r="B81" s="56">
        <v>42416.29</v>
      </c>
      <c r="C81" s="70">
        <f t="shared" si="1"/>
        <v>0.00426231819</v>
      </c>
      <c r="D81" s="70">
        <f t="shared" si="2"/>
        <v>0.06510651212</v>
      </c>
      <c r="E81" s="70">
        <f t="shared" si="3"/>
        <v>0.00005887312491</v>
      </c>
      <c r="F81" s="70">
        <f t="shared" si="4"/>
        <v>0.005657002908</v>
      </c>
      <c r="G81" s="70">
        <f t="shared" si="5"/>
        <v>0.02487529606</v>
      </c>
      <c r="H81" s="70">
        <f t="shared" si="6"/>
        <v>0.06357753184</v>
      </c>
      <c r="I81" s="70">
        <f t="shared" si="7"/>
        <v>0.02475692946</v>
      </c>
      <c r="J81" s="70">
        <f t="shared" si="8"/>
        <v>0.1495436406</v>
      </c>
      <c r="K81" s="70">
        <f t="shared" si="9"/>
        <v>0.003777105185</v>
      </c>
    </row>
    <row r="82">
      <c r="A82" s="52" t="s">
        <v>202</v>
      </c>
      <c r="B82" s="56">
        <v>54818.0</v>
      </c>
      <c r="C82" s="70">
        <f t="shared" si="1"/>
        <v>0.005508538312</v>
      </c>
      <c r="D82" s="70">
        <f t="shared" si="2"/>
        <v>0.08414240806</v>
      </c>
      <c r="E82" s="70">
        <f t="shared" si="3"/>
        <v>0.00007608649793</v>
      </c>
      <c r="F82" s="70">
        <f t="shared" si="4"/>
        <v>0.007311002103</v>
      </c>
      <c r="G82" s="70">
        <f t="shared" si="5"/>
        <v>0.03214835573</v>
      </c>
      <c r="H82" s="70">
        <f t="shared" si="6"/>
        <v>0.08216638326</v>
      </c>
      <c r="I82" s="70">
        <f t="shared" si="7"/>
        <v>0.03199538101</v>
      </c>
      <c r="J82" s="70">
        <f t="shared" si="8"/>
        <v>0.1932673341</v>
      </c>
      <c r="K82" s="70">
        <f t="shared" si="9"/>
        <v>0.004881458327</v>
      </c>
    </row>
    <row r="83">
      <c r="A83" s="52" t="s">
        <v>203</v>
      </c>
      <c r="B83" s="56">
        <v>51820.39</v>
      </c>
      <c r="C83" s="70">
        <f t="shared" si="1"/>
        <v>0.005207315182</v>
      </c>
      <c r="D83" s="70">
        <f t="shared" si="2"/>
        <v>0.07954125289</v>
      </c>
      <c r="E83" s="70">
        <f t="shared" si="3"/>
        <v>0.00007192586371</v>
      </c>
      <c r="F83" s="70">
        <f t="shared" si="4"/>
        <v>0.006911214934</v>
      </c>
      <c r="G83" s="70">
        <f t="shared" si="5"/>
        <v>0.03039038877</v>
      </c>
      <c r="H83" s="70">
        <f t="shared" si="6"/>
        <v>0.07767328296</v>
      </c>
      <c r="I83" s="70">
        <f t="shared" si="7"/>
        <v>0.03024577916</v>
      </c>
      <c r="J83" s="70">
        <f t="shared" si="8"/>
        <v>0.182698906</v>
      </c>
      <c r="K83" s="70">
        <f t="shared" si="9"/>
        <v>0.004614525781</v>
      </c>
    </row>
    <row r="84">
      <c r="A84" s="52" t="s">
        <v>204</v>
      </c>
      <c r="B84" s="56">
        <v>83881.0</v>
      </c>
      <c r="C84" s="70">
        <f t="shared" si="1"/>
        <v>0.008429014232</v>
      </c>
      <c r="D84" s="70">
        <f t="shared" si="2"/>
        <v>0.1287524049</v>
      </c>
      <c r="E84" s="70">
        <f t="shared" si="3"/>
        <v>0.0001164254722</v>
      </c>
      <c r="F84" s="70">
        <f t="shared" si="4"/>
        <v>0.01118709489</v>
      </c>
      <c r="G84" s="70">
        <f t="shared" si="5"/>
        <v>0.04919253214</v>
      </c>
      <c r="H84" s="70">
        <f t="shared" si="6"/>
        <v>0.1257287459</v>
      </c>
      <c r="I84" s="70">
        <f t="shared" si="7"/>
        <v>0.04895845442</v>
      </c>
      <c r="J84" s="70">
        <f t="shared" si="8"/>
        <v>0.2957323735</v>
      </c>
      <c r="K84" s="70">
        <f t="shared" si="9"/>
        <v>0.007469473639</v>
      </c>
    </row>
    <row r="85">
      <c r="A85" s="52" t="s">
        <v>206</v>
      </c>
      <c r="B85" s="56">
        <v>73007.2</v>
      </c>
      <c r="C85" s="70">
        <f t="shared" si="1"/>
        <v>0.007336330371</v>
      </c>
      <c r="D85" s="70">
        <f t="shared" si="2"/>
        <v>0.112061761</v>
      </c>
      <c r="E85" s="70">
        <f t="shared" si="3"/>
        <v>0.0001013328135</v>
      </c>
      <c r="F85" s="70">
        <f t="shared" si="4"/>
        <v>0.009736870968</v>
      </c>
      <c r="G85" s="70">
        <f t="shared" si="5"/>
        <v>0.04281552476</v>
      </c>
      <c r="H85" s="70">
        <f t="shared" si="6"/>
        <v>0.10943007</v>
      </c>
      <c r="I85" s="70">
        <f t="shared" si="7"/>
        <v>0.04261179139</v>
      </c>
      <c r="J85" s="70">
        <f t="shared" si="8"/>
        <v>0.2573955072</v>
      </c>
      <c r="K85" s="70">
        <f t="shared" si="9"/>
        <v>0.006501178525</v>
      </c>
    </row>
    <row r="86">
      <c r="A86" s="52" t="s">
        <v>207</v>
      </c>
      <c r="B86" s="56">
        <v>64595.0</v>
      </c>
      <c r="C86" s="70">
        <f t="shared" si="1"/>
        <v>0.006491007192</v>
      </c>
      <c r="D86" s="70">
        <f t="shared" si="2"/>
        <v>0.09914952841</v>
      </c>
      <c r="E86" s="70">
        <f t="shared" si="3"/>
        <v>0.0000896568159</v>
      </c>
      <c r="F86" s="70">
        <f t="shared" si="4"/>
        <v>0.008614947296</v>
      </c>
      <c r="G86" s="70">
        <f t="shared" si="5"/>
        <v>0.03788213795</v>
      </c>
      <c r="H86" s="70">
        <f t="shared" si="6"/>
        <v>0.09682107203</v>
      </c>
      <c r="I86" s="70">
        <f t="shared" si="7"/>
        <v>0.0377018796</v>
      </c>
      <c r="J86" s="70">
        <f t="shared" si="8"/>
        <v>0.2277373025</v>
      </c>
      <c r="K86" s="70">
        <f t="shared" si="9"/>
        <v>0.005752085093</v>
      </c>
    </row>
    <row r="87">
      <c r="A87" s="52" t="s">
        <v>208</v>
      </c>
      <c r="B87" s="56">
        <v>74367.88</v>
      </c>
      <c r="C87" s="70">
        <f t="shared" si="1"/>
        <v>0.007473062063</v>
      </c>
      <c r="D87" s="70">
        <f t="shared" si="2"/>
        <v>0.1141503248</v>
      </c>
      <c r="E87" s="70">
        <f t="shared" si="3"/>
        <v>0.0001032214154</v>
      </c>
      <c r="F87" s="70">
        <f t="shared" si="4"/>
        <v>0.009918343009</v>
      </c>
      <c r="G87" s="70">
        <f t="shared" si="5"/>
        <v>0.04361350398</v>
      </c>
      <c r="H87" s="70">
        <f t="shared" si="6"/>
        <v>0.1114695854</v>
      </c>
      <c r="I87" s="70">
        <f t="shared" si="7"/>
        <v>0.0434059735</v>
      </c>
      <c r="J87" s="70">
        <f t="shared" si="8"/>
        <v>0.2621927453</v>
      </c>
      <c r="K87" s="70">
        <f t="shared" si="9"/>
        <v>0.00662234498</v>
      </c>
    </row>
    <row r="88">
      <c r="A88" s="52" t="s">
        <v>209</v>
      </c>
      <c r="B88" s="56">
        <v>92732.0</v>
      </c>
      <c r="C88" s="70">
        <f t="shared" si="1"/>
        <v>0.009318431441</v>
      </c>
      <c r="D88" s="70">
        <f t="shared" si="2"/>
        <v>0.1423381697</v>
      </c>
      <c r="E88" s="70">
        <f t="shared" si="3"/>
        <v>0.0001287105171</v>
      </c>
      <c r="F88" s="70">
        <f t="shared" si="4"/>
        <v>0.01236754072</v>
      </c>
      <c r="G88" s="70">
        <f t="shared" si="5"/>
        <v>0.05438325593</v>
      </c>
      <c r="H88" s="70">
        <f t="shared" si="6"/>
        <v>0.1389954587</v>
      </c>
      <c r="I88" s="70">
        <f t="shared" si="7"/>
        <v>0.05412447866</v>
      </c>
      <c r="J88" s="70">
        <f t="shared" si="8"/>
        <v>0.3269376195</v>
      </c>
      <c r="K88" s="70">
        <f t="shared" si="9"/>
        <v>0.008257641534</v>
      </c>
    </row>
    <row r="89">
      <c r="A89" s="52" t="s">
        <v>210</v>
      </c>
      <c r="B89" s="56">
        <v>58498.73</v>
      </c>
      <c r="C89" s="70">
        <f t="shared" si="1"/>
        <v>0.005878406644</v>
      </c>
      <c r="D89" s="70">
        <f t="shared" si="2"/>
        <v>0.08979211227</v>
      </c>
      <c r="E89" s="70">
        <f t="shared" si="3"/>
        <v>0.00008119529168</v>
      </c>
      <c r="F89" s="70">
        <f t="shared" si="4"/>
        <v>0.007801896057</v>
      </c>
      <c r="G89" s="70">
        <f t="shared" si="5"/>
        <v>0.03430694264</v>
      </c>
      <c r="H89" s="70">
        <f t="shared" si="6"/>
        <v>0.08768340818</v>
      </c>
      <c r="I89" s="70">
        <f t="shared" si="7"/>
        <v>0.0341436965</v>
      </c>
      <c r="J89" s="70">
        <f t="shared" si="8"/>
        <v>0.2062441825</v>
      </c>
      <c r="K89" s="70">
        <f t="shared" si="9"/>
        <v>0.005209221655</v>
      </c>
    </row>
    <row r="90">
      <c r="A90" s="52" t="s">
        <v>211</v>
      </c>
      <c r="B90" s="56">
        <v>58691.0</v>
      </c>
      <c r="C90" s="70">
        <f t="shared" si="1"/>
        <v>0.005897727427</v>
      </c>
      <c r="D90" s="70">
        <f t="shared" si="2"/>
        <v>0.09008723542</v>
      </c>
      <c r="E90" s="70">
        <f t="shared" si="3"/>
        <v>0.00008146215933</v>
      </c>
      <c r="F90" s="70">
        <f t="shared" si="4"/>
        <v>0.007827538846</v>
      </c>
      <c r="G90" s="70">
        <f t="shared" si="5"/>
        <v>0.03441970057</v>
      </c>
      <c r="H90" s="70">
        <f t="shared" si="6"/>
        <v>0.08797160057</v>
      </c>
      <c r="I90" s="70">
        <f t="shared" si="7"/>
        <v>0.03425591789</v>
      </c>
      <c r="J90" s="70">
        <f t="shared" si="8"/>
        <v>0.2069220531</v>
      </c>
      <c r="K90" s="70">
        <f t="shared" si="9"/>
        <v>0.005226343002</v>
      </c>
    </row>
    <row r="91">
      <c r="A91" s="52" t="s">
        <v>212</v>
      </c>
      <c r="B91" s="56">
        <v>56267.22</v>
      </c>
      <c r="C91" s="70">
        <f t="shared" si="1"/>
        <v>0.005654167191</v>
      </c>
      <c r="D91" s="70">
        <f t="shared" si="2"/>
        <v>0.08636687558</v>
      </c>
      <c r="E91" s="70">
        <f t="shared" si="3"/>
        <v>0.00007809799187</v>
      </c>
      <c r="F91" s="70">
        <f t="shared" si="4"/>
        <v>0.007504282604</v>
      </c>
      <c r="G91" s="70">
        <f t="shared" si="5"/>
        <v>0.03299825978</v>
      </c>
      <c r="H91" s="70">
        <f t="shared" si="6"/>
        <v>0.08433861074</v>
      </c>
      <c r="I91" s="70">
        <f t="shared" si="7"/>
        <v>0.03284124087</v>
      </c>
      <c r="J91" s="70">
        <f t="shared" si="8"/>
        <v>0.1983767304</v>
      </c>
      <c r="K91" s="70">
        <f t="shared" si="9"/>
        <v>0.005010509132</v>
      </c>
    </row>
    <row r="92">
      <c r="A92" s="52" t="s">
        <v>213</v>
      </c>
      <c r="B92" s="56">
        <v>49676.0</v>
      </c>
      <c r="C92" s="70">
        <f t="shared" si="1"/>
        <v>0.004991830223</v>
      </c>
      <c r="D92" s="70">
        <f t="shared" si="2"/>
        <v>0.07624974028</v>
      </c>
      <c r="E92" s="70">
        <f t="shared" si="3"/>
        <v>0.00006894948505</v>
      </c>
      <c r="F92" s="70">
        <f t="shared" si="4"/>
        <v>0.006625220557</v>
      </c>
      <c r="G92" s="70">
        <f t="shared" si="5"/>
        <v>0.02913279797</v>
      </c>
      <c r="H92" s="70">
        <f t="shared" si="6"/>
        <v>0.07445906919</v>
      </c>
      <c r="I92" s="70">
        <f t="shared" si="7"/>
        <v>0.02899417248</v>
      </c>
      <c r="J92" s="70">
        <f t="shared" si="8"/>
        <v>0.1751386057</v>
      </c>
      <c r="K92" s="70">
        <f t="shared" si="9"/>
        <v>0.00442357116</v>
      </c>
    </row>
    <row r="93">
      <c r="A93" s="52" t="s">
        <v>214</v>
      </c>
      <c r="B93" s="56">
        <v>51617.39</v>
      </c>
      <c r="C93" s="70">
        <f t="shared" si="1"/>
        <v>0.005186916166</v>
      </c>
      <c r="D93" s="70">
        <f t="shared" si="2"/>
        <v>0.07922965983</v>
      </c>
      <c r="E93" s="70">
        <f t="shared" si="3"/>
        <v>0.00007164410299</v>
      </c>
      <c r="F93" s="70">
        <f t="shared" si="4"/>
        <v>0.006884141101</v>
      </c>
      <c r="G93" s="70">
        <f t="shared" si="5"/>
        <v>0.03027133816</v>
      </c>
      <c r="H93" s="70">
        <f t="shared" si="6"/>
        <v>0.07736900744</v>
      </c>
      <c r="I93" s="70">
        <f t="shared" si="7"/>
        <v>0.03012729504</v>
      </c>
      <c r="J93" s="70">
        <f t="shared" si="8"/>
        <v>0.1819832055</v>
      </c>
      <c r="K93" s="70">
        <f t="shared" si="9"/>
        <v>0.004596448945</v>
      </c>
    </row>
    <row r="94">
      <c r="A94" s="52" t="s">
        <v>215</v>
      </c>
      <c r="B94" s="56">
        <v>48053.0</v>
      </c>
      <c r="C94" s="70">
        <f t="shared" si="1"/>
        <v>0.004828738581</v>
      </c>
      <c r="D94" s="70">
        <f t="shared" si="2"/>
        <v>0.07375853067</v>
      </c>
      <c r="E94" s="70">
        <f t="shared" si="3"/>
        <v>0.00006669678728</v>
      </c>
      <c r="F94" s="70">
        <f t="shared" si="4"/>
        <v>0.006408763254</v>
      </c>
      <c r="G94" s="70">
        <f t="shared" si="5"/>
        <v>0.02818097957</v>
      </c>
      <c r="H94" s="70">
        <f t="shared" si="6"/>
        <v>0.07202636387</v>
      </c>
      <c r="I94" s="70">
        <f t="shared" si="7"/>
        <v>0.0280468832</v>
      </c>
      <c r="J94" s="70">
        <f t="shared" si="8"/>
        <v>0.1694165275</v>
      </c>
      <c r="K94" s="70">
        <f t="shared" si="9"/>
        <v>0.004279045514</v>
      </c>
    </row>
    <row r="95">
      <c r="A95" s="52" t="s">
        <v>216</v>
      </c>
      <c r="B95" s="56">
        <v>55171.33</v>
      </c>
      <c r="C95" s="70">
        <f t="shared" si="1"/>
        <v>0.005544043654</v>
      </c>
      <c r="D95" s="70">
        <f t="shared" si="2"/>
        <v>0.08468474884</v>
      </c>
      <c r="E95" s="70">
        <f t="shared" si="3"/>
        <v>0.00007657691426</v>
      </c>
      <c r="F95" s="70">
        <f t="shared" si="4"/>
        <v>0.007358125245</v>
      </c>
      <c r="G95" s="70">
        <f t="shared" si="5"/>
        <v>0.0323555683</v>
      </c>
      <c r="H95" s="70">
        <f t="shared" si="6"/>
        <v>0.08269598755</v>
      </c>
      <c r="I95" s="70">
        <f t="shared" si="7"/>
        <v>0.03220160757</v>
      </c>
      <c r="J95" s="70">
        <f t="shared" si="8"/>
        <v>0.1945130407</v>
      </c>
      <c r="K95" s="70">
        <f t="shared" si="9"/>
        <v>0.004912921819</v>
      </c>
    </row>
    <row r="96">
      <c r="A96" s="52" t="s">
        <v>217</v>
      </c>
      <c r="B96" s="56">
        <v>33538.0</v>
      </c>
      <c r="C96" s="70">
        <f t="shared" si="1"/>
        <v>0.003370158669</v>
      </c>
      <c r="D96" s="70">
        <f t="shared" si="2"/>
        <v>0.0514788588</v>
      </c>
      <c r="E96" s="70">
        <f t="shared" si="3"/>
        <v>0.0000465502019</v>
      </c>
      <c r="F96" s="70">
        <f t="shared" si="4"/>
        <v>0.004472917446</v>
      </c>
      <c r="G96" s="70">
        <f t="shared" si="5"/>
        <v>0.01966856789</v>
      </c>
      <c r="H96" s="70">
        <f t="shared" si="6"/>
        <v>0.05026991429</v>
      </c>
      <c r="I96" s="70">
        <f t="shared" si="7"/>
        <v>0.01957497698</v>
      </c>
      <c r="J96" s="70">
        <f t="shared" si="8"/>
        <v>0.1182421805</v>
      </c>
      <c r="K96" s="70">
        <f t="shared" si="9"/>
        <v>0.002986507158</v>
      </c>
    </row>
    <row r="97">
      <c r="A97" s="52" t="s">
        <v>218</v>
      </c>
      <c r="B97" s="56">
        <v>45906.97</v>
      </c>
      <c r="C97" s="70">
        <f t="shared" si="1"/>
        <v>0.004613088822</v>
      </c>
      <c r="D97" s="70">
        <f t="shared" si="2"/>
        <v>0.07046450076</v>
      </c>
      <c r="E97" s="70">
        <f t="shared" si="3"/>
        <v>0.00006371813233</v>
      </c>
      <c r="F97" s="70">
        <f t="shared" si="4"/>
        <v>0.006122550152</v>
      </c>
      <c r="G97" s="70">
        <f t="shared" si="5"/>
        <v>0.02692242698</v>
      </c>
      <c r="H97" s="70">
        <f t="shared" si="6"/>
        <v>0.06880969191</v>
      </c>
      <c r="I97" s="70">
        <f t="shared" si="7"/>
        <v>0.02679431931</v>
      </c>
      <c r="J97" s="70">
        <f t="shared" si="8"/>
        <v>0.1618504453</v>
      </c>
      <c r="K97" s="70">
        <f t="shared" si="9"/>
        <v>0.004087944854</v>
      </c>
    </row>
    <row r="98">
      <c r="A98" s="52" t="s">
        <v>219</v>
      </c>
      <c r="B98" s="56">
        <v>55409.0</v>
      </c>
      <c r="C98" s="70">
        <f t="shared" si="1"/>
        <v>0.005567926581</v>
      </c>
      <c r="D98" s="70">
        <f t="shared" si="2"/>
        <v>0.08504955832</v>
      </c>
      <c r="E98" s="70">
        <f t="shared" si="3"/>
        <v>0.00007690679638</v>
      </c>
      <c r="F98" s="70">
        <f t="shared" si="4"/>
        <v>0.007389822969</v>
      </c>
      <c r="G98" s="70">
        <f t="shared" si="5"/>
        <v>0.03249495134</v>
      </c>
      <c r="H98" s="70">
        <f t="shared" si="6"/>
        <v>0.08305222974</v>
      </c>
      <c r="I98" s="70">
        <f t="shared" si="7"/>
        <v>0.03234032738</v>
      </c>
      <c r="J98" s="70">
        <f t="shared" si="8"/>
        <v>0.1953509744</v>
      </c>
      <c r="K98" s="70">
        <f t="shared" si="9"/>
        <v>0.004934085965</v>
      </c>
    </row>
    <row r="99">
      <c r="A99" s="52" t="s">
        <v>220</v>
      </c>
      <c r="B99" s="56">
        <v>56059.81</v>
      </c>
      <c r="C99" s="70">
        <f t="shared" si="1"/>
        <v>0.005633325024</v>
      </c>
      <c r="D99" s="70">
        <f t="shared" si="2"/>
        <v>0.08604851342</v>
      </c>
      <c r="E99" s="70">
        <f t="shared" si="3"/>
        <v>0.00007781011014</v>
      </c>
      <c r="F99" s="70">
        <f t="shared" si="4"/>
        <v>0.007476620614</v>
      </c>
      <c r="G99" s="70">
        <f t="shared" si="5"/>
        <v>0.0328766229</v>
      </c>
      <c r="H99" s="70">
        <f t="shared" si="6"/>
        <v>0.08402772509</v>
      </c>
      <c r="I99" s="70">
        <f t="shared" si="7"/>
        <v>0.03272018279</v>
      </c>
      <c r="J99" s="70">
        <f t="shared" si="8"/>
        <v>0.1976454819</v>
      </c>
      <c r="K99" s="70">
        <f t="shared" si="9"/>
        <v>0.004992039592</v>
      </c>
    </row>
    <row r="100">
      <c r="A100" s="52" t="s">
        <v>221</v>
      </c>
      <c r="B100" s="56">
        <v>52510.0</v>
      </c>
      <c r="C100" s="70">
        <f t="shared" si="1"/>
        <v>0.00527661255</v>
      </c>
      <c r="D100" s="70">
        <f t="shared" si="2"/>
        <v>0.08059976371</v>
      </c>
      <c r="E100" s="70">
        <f t="shared" si="3"/>
        <v>0.00007288303124</v>
      </c>
      <c r="F100" s="70">
        <f t="shared" si="4"/>
        <v>0.007003187282</v>
      </c>
      <c r="G100" s="70">
        <f t="shared" si="5"/>
        <v>0.03079481483</v>
      </c>
      <c r="H100" s="70">
        <f t="shared" si="6"/>
        <v>0.0787069354</v>
      </c>
      <c r="I100" s="70">
        <f t="shared" si="7"/>
        <v>0.0306482808</v>
      </c>
      <c r="J100" s="70">
        <f t="shared" si="8"/>
        <v>0.1851302075</v>
      </c>
      <c r="K100" s="70">
        <f t="shared" si="9"/>
        <v>0.004675934488</v>
      </c>
    </row>
    <row r="101">
      <c r="A101" s="52" t="s">
        <v>222</v>
      </c>
      <c r="B101" s="56">
        <v>48415.02</v>
      </c>
      <c r="C101" s="70">
        <f t="shared" si="1"/>
        <v>0.004865117161</v>
      </c>
      <c r="D101" s="70">
        <f t="shared" si="2"/>
        <v>0.0743142101</v>
      </c>
      <c r="E101" s="70">
        <f t="shared" si="3"/>
        <v>0.00006719926519</v>
      </c>
      <c r="F101" s="70">
        <f t="shared" si="4"/>
        <v>0.006457045369</v>
      </c>
      <c r="G101" s="70">
        <f t="shared" si="5"/>
        <v>0.02839328844</v>
      </c>
      <c r="H101" s="70">
        <f t="shared" si="6"/>
        <v>0.07256899356</v>
      </c>
      <c r="I101" s="70">
        <f t="shared" si="7"/>
        <v>0.02825818183</v>
      </c>
      <c r="J101" s="70">
        <f t="shared" si="8"/>
        <v>0.1706928718</v>
      </c>
      <c r="K101" s="70">
        <f t="shared" si="9"/>
        <v>0.004311282837</v>
      </c>
    </row>
    <row r="102">
      <c r="A102" s="52" t="s">
        <v>223</v>
      </c>
      <c r="B102" s="56">
        <v>48633.0</v>
      </c>
      <c r="C102" s="70">
        <f t="shared" si="1"/>
        <v>0.004887021484</v>
      </c>
      <c r="D102" s="70">
        <f t="shared" si="2"/>
        <v>0.07464879658</v>
      </c>
      <c r="E102" s="70">
        <f t="shared" si="3"/>
        <v>0.00006750181791</v>
      </c>
      <c r="F102" s="70">
        <f t="shared" si="4"/>
        <v>0.006486117065</v>
      </c>
      <c r="G102" s="70">
        <f t="shared" si="5"/>
        <v>0.02852112416</v>
      </c>
      <c r="H102" s="70">
        <f t="shared" si="6"/>
        <v>0.07289572252</v>
      </c>
      <c r="I102" s="70">
        <f t="shared" si="7"/>
        <v>0.02838540925</v>
      </c>
      <c r="J102" s="70">
        <f t="shared" si="8"/>
        <v>0.171461386</v>
      </c>
      <c r="K102" s="70">
        <f t="shared" si="9"/>
        <v>0.004330693619</v>
      </c>
    </row>
    <row r="103">
      <c r="A103" s="52" t="s">
        <v>224</v>
      </c>
      <c r="B103" s="56">
        <v>44619.84</v>
      </c>
      <c r="C103" s="70">
        <f t="shared" si="1"/>
        <v>0.004483748005</v>
      </c>
      <c r="D103" s="70">
        <f t="shared" si="2"/>
        <v>0.06848883186</v>
      </c>
      <c r="E103" s="70">
        <f t="shared" si="3"/>
        <v>0.0000619316167</v>
      </c>
      <c r="F103" s="70">
        <f t="shared" si="4"/>
        <v>0.005950887374</v>
      </c>
      <c r="G103" s="70">
        <f t="shared" si="5"/>
        <v>0.02616758161</v>
      </c>
      <c r="H103" s="70">
        <f t="shared" si="6"/>
        <v>0.0668804202</v>
      </c>
      <c r="I103" s="70">
        <f t="shared" si="7"/>
        <v>0.0260430658</v>
      </c>
      <c r="J103" s="70">
        <f t="shared" si="8"/>
        <v>0.1573125164</v>
      </c>
      <c r="K103" s="70">
        <f t="shared" si="9"/>
        <v>0.003973327913</v>
      </c>
    </row>
    <row r="104">
      <c r="A104" s="52" t="s">
        <v>225</v>
      </c>
      <c r="B104" s="56">
        <v>44175.0</v>
      </c>
      <c r="C104" s="70">
        <f t="shared" si="1"/>
        <v>0.004439047027</v>
      </c>
      <c r="D104" s="70">
        <f t="shared" si="2"/>
        <v>0.0678060286</v>
      </c>
      <c r="E104" s="70">
        <f t="shared" si="3"/>
        <v>0.00006131418597</v>
      </c>
      <c r="F104" s="70">
        <f t="shared" si="4"/>
        <v>0.005891559669</v>
      </c>
      <c r="G104" s="70">
        <f t="shared" si="5"/>
        <v>0.02590670244</v>
      </c>
      <c r="H104" s="70">
        <f t="shared" si="6"/>
        <v>0.06621365209</v>
      </c>
      <c r="I104" s="70">
        <f t="shared" si="7"/>
        <v>0.025783428</v>
      </c>
      <c r="J104" s="70">
        <f t="shared" si="8"/>
        <v>0.1557441804</v>
      </c>
      <c r="K104" s="70">
        <f t="shared" si="9"/>
        <v>0.003933715597</v>
      </c>
    </row>
    <row r="105">
      <c r="A105" s="52" t="s">
        <v>226</v>
      </c>
      <c r="B105" s="56">
        <v>74863.6</v>
      </c>
      <c r="C105" s="70">
        <f t="shared" si="1"/>
        <v>0.007522875858</v>
      </c>
      <c r="D105" s="70">
        <f t="shared" si="2"/>
        <v>0.1149112259</v>
      </c>
      <c r="E105" s="70">
        <f t="shared" si="3"/>
        <v>0.0001039094667</v>
      </c>
      <c r="F105" s="70">
        <f t="shared" si="4"/>
        <v>0.009984456512</v>
      </c>
      <c r="G105" s="70">
        <f t="shared" si="5"/>
        <v>0.04390422204</v>
      </c>
      <c r="H105" s="70">
        <f t="shared" si="6"/>
        <v>0.1122126172</v>
      </c>
      <c r="I105" s="70">
        <f t="shared" si="7"/>
        <v>0.04369530821</v>
      </c>
      <c r="J105" s="70">
        <f t="shared" si="8"/>
        <v>0.2639404647</v>
      </c>
      <c r="K105" s="70">
        <f t="shared" si="9"/>
        <v>0.006666488081</v>
      </c>
    </row>
    <row r="106">
      <c r="A106" s="52" t="s">
        <v>227</v>
      </c>
      <c r="B106" s="56">
        <v>78692.0</v>
      </c>
      <c r="C106" s="70">
        <f t="shared" si="1"/>
        <v>0.007907583218</v>
      </c>
      <c r="D106" s="70">
        <f t="shared" si="2"/>
        <v>0.1207875949</v>
      </c>
      <c r="E106" s="70">
        <f t="shared" si="3"/>
        <v>0.000109223224</v>
      </c>
      <c r="F106" s="70">
        <f t="shared" si="4"/>
        <v>0.01049504501</v>
      </c>
      <c r="G106" s="70">
        <f t="shared" si="5"/>
        <v>0.04614941094</v>
      </c>
      <c r="H106" s="70">
        <f t="shared" si="6"/>
        <v>0.1179509838</v>
      </c>
      <c r="I106" s="70">
        <f t="shared" si="7"/>
        <v>0.0459298136</v>
      </c>
      <c r="J106" s="70">
        <f t="shared" si="8"/>
        <v>0.2774379411</v>
      </c>
      <c r="K106" s="70">
        <f t="shared" si="9"/>
        <v>0.007007401195</v>
      </c>
    </row>
    <row r="107">
      <c r="A107" s="52" t="s">
        <v>228</v>
      </c>
      <c r="B107" s="56">
        <v>39530.18</v>
      </c>
      <c r="C107" s="70">
        <f t="shared" si="1"/>
        <v>0.003972299446</v>
      </c>
      <c r="D107" s="70">
        <f t="shared" si="2"/>
        <v>0.0606765029</v>
      </c>
      <c r="E107" s="70">
        <f t="shared" si="3"/>
        <v>0.00005486725088</v>
      </c>
      <c r="F107" s="70">
        <f t="shared" si="4"/>
        <v>0.005272086342</v>
      </c>
      <c r="G107" s="70">
        <f t="shared" si="5"/>
        <v>0.02318271897</v>
      </c>
      <c r="H107" s="70">
        <f t="shared" si="6"/>
        <v>0.05925155825</v>
      </c>
      <c r="I107" s="70">
        <f t="shared" si="7"/>
        <v>0.02307240633</v>
      </c>
      <c r="J107" s="70">
        <f t="shared" si="8"/>
        <v>0.1393683189</v>
      </c>
      <c r="K107" s="70">
        <f t="shared" si="9"/>
        <v>0.003520101542</v>
      </c>
    </row>
    <row r="108">
      <c r="A108" s="52" t="s">
        <v>229</v>
      </c>
      <c r="B108" s="56">
        <v>41682.0</v>
      </c>
      <c r="C108" s="70">
        <f t="shared" si="1"/>
        <v>0.004188531029</v>
      </c>
      <c r="D108" s="70">
        <f t="shared" si="2"/>
        <v>0.06397942013</v>
      </c>
      <c r="E108" s="70">
        <f t="shared" si="3"/>
        <v>0.00005785394226</v>
      </c>
      <c r="F108" s="70">
        <f t="shared" si="4"/>
        <v>0.005559071649</v>
      </c>
      <c r="G108" s="70">
        <f t="shared" si="5"/>
        <v>0.02444466714</v>
      </c>
      <c r="H108" s="70">
        <f t="shared" si="6"/>
        <v>0.06247690881</v>
      </c>
      <c r="I108" s="70">
        <f t="shared" si="7"/>
        <v>0.02432834965</v>
      </c>
      <c r="J108" s="70">
        <f t="shared" si="8"/>
        <v>0.1469548145</v>
      </c>
      <c r="K108" s="70">
        <f t="shared" si="9"/>
        <v>0.003711717793</v>
      </c>
    </row>
    <row r="109">
      <c r="A109" s="52" t="s">
        <v>230</v>
      </c>
      <c r="B109" s="56">
        <v>35570.25</v>
      </c>
      <c r="C109" s="70">
        <f t="shared" si="1"/>
        <v>0.00357437493</v>
      </c>
      <c r="D109" s="70">
        <f t="shared" si="2"/>
        <v>0.0545982431</v>
      </c>
      <c r="E109" s="70">
        <f t="shared" si="3"/>
        <v>0.00004937093205</v>
      </c>
      <c r="F109" s="70">
        <f t="shared" si="4"/>
        <v>0.004743955864</v>
      </c>
      <c r="G109" s="70">
        <f t="shared" si="5"/>
        <v>0.02086039349</v>
      </c>
      <c r="H109" s="70">
        <f t="shared" si="6"/>
        <v>0.05331604207</v>
      </c>
      <c r="I109" s="70">
        <f t="shared" si="7"/>
        <v>0.0207611314</v>
      </c>
      <c r="J109" s="70">
        <f t="shared" si="8"/>
        <v>0.1254071179</v>
      </c>
      <c r="K109" s="70">
        <f t="shared" si="9"/>
        <v>0.003167475885</v>
      </c>
    </row>
    <row r="110">
      <c r="A110" s="52" t="s">
        <v>231</v>
      </c>
      <c r="B110" s="56">
        <v>53598.0</v>
      </c>
      <c r="C110" s="70">
        <f t="shared" si="1"/>
        <v>0.005385943239</v>
      </c>
      <c r="D110" s="70">
        <f t="shared" si="2"/>
        <v>0.08226977977</v>
      </c>
      <c r="E110" s="70">
        <f t="shared" si="3"/>
        <v>0.00007439315765</v>
      </c>
      <c r="F110" s="70">
        <f t="shared" si="4"/>
        <v>0.007148292362</v>
      </c>
      <c r="G110" s="70">
        <f t="shared" si="5"/>
        <v>0.03143287917</v>
      </c>
      <c r="H110" s="70">
        <f t="shared" si="6"/>
        <v>0.08033773231</v>
      </c>
      <c r="I110" s="70">
        <f t="shared" si="7"/>
        <v>0.03128330897</v>
      </c>
      <c r="J110" s="70">
        <f t="shared" si="8"/>
        <v>0.18896608</v>
      </c>
      <c r="K110" s="70">
        <f t="shared" si="9"/>
        <v>0.004772819209</v>
      </c>
    </row>
    <row r="111">
      <c r="A111" s="52" t="s">
        <v>232</v>
      </c>
      <c r="B111" s="56">
        <v>49816.89</v>
      </c>
      <c r="C111" s="70">
        <f t="shared" si="1"/>
        <v>0.005005987945</v>
      </c>
      <c r="D111" s="70">
        <f t="shared" si="2"/>
        <v>0.07646599815</v>
      </c>
      <c r="E111" s="70">
        <f t="shared" si="3"/>
        <v>0.00006914503809</v>
      </c>
      <c r="F111" s="70">
        <f t="shared" si="4"/>
        <v>0.006644010864</v>
      </c>
      <c r="G111" s="70">
        <f t="shared" si="5"/>
        <v>0.02921542378</v>
      </c>
      <c r="H111" s="70">
        <f t="shared" si="6"/>
        <v>0.0746702484</v>
      </c>
      <c r="I111" s="70">
        <f t="shared" si="7"/>
        <v>0.02907640512</v>
      </c>
      <c r="J111" s="70">
        <f t="shared" si="8"/>
        <v>0.1756353301</v>
      </c>
      <c r="K111" s="70">
        <f t="shared" si="9"/>
        <v>0.004436117197</v>
      </c>
    </row>
    <row r="112">
      <c r="A112" s="52" t="s">
        <v>233</v>
      </c>
      <c r="B112" s="56">
        <v>48939.0</v>
      </c>
      <c r="C112" s="70">
        <f t="shared" si="1"/>
        <v>0.004917770741</v>
      </c>
      <c r="D112" s="70">
        <f t="shared" si="2"/>
        <v>0.0751184886</v>
      </c>
      <c r="E112" s="70">
        <f t="shared" si="3"/>
        <v>0.00006792654096</v>
      </c>
      <c r="F112" s="70">
        <f t="shared" si="4"/>
        <v>0.006526927869</v>
      </c>
      <c r="G112" s="70">
        <f t="shared" si="5"/>
        <v>0.02870057976</v>
      </c>
      <c r="H112" s="70">
        <f t="shared" si="6"/>
        <v>0.07335438415</v>
      </c>
      <c r="I112" s="70">
        <f t="shared" si="7"/>
        <v>0.02856401093</v>
      </c>
      <c r="J112" s="70">
        <f t="shared" si="8"/>
        <v>0.1725402252</v>
      </c>
      <c r="K112" s="70">
        <f t="shared" si="9"/>
        <v>0.004357942447</v>
      </c>
    </row>
    <row r="113">
      <c r="A113" s="52" t="s">
        <v>234</v>
      </c>
      <c r="B113" s="56">
        <v>40458.38</v>
      </c>
      <c r="C113" s="70">
        <f t="shared" si="1"/>
        <v>0.004065572189</v>
      </c>
      <c r="D113" s="70">
        <f t="shared" si="2"/>
        <v>0.06210123535</v>
      </c>
      <c r="E113" s="70">
        <f t="shared" si="3"/>
        <v>0.00005615557748</v>
      </c>
      <c r="F113" s="70">
        <f t="shared" si="4"/>
        <v>0.005395879114</v>
      </c>
      <c r="G113" s="70">
        <f t="shared" si="5"/>
        <v>0.02372706761</v>
      </c>
      <c r="H113" s="70">
        <f t="shared" si="6"/>
        <v>0.06064283186</v>
      </c>
      <c r="I113" s="70">
        <f t="shared" si="7"/>
        <v>0.02361416474</v>
      </c>
      <c r="J113" s="70">
        <f t="shared" si="8"/>
        <v>0.1426407976</v>
      </c>
      <c r="K113" s="70">
        <f t="shared" si="9"/>
        <v>0.00360275632</v>
      </c>
    </row>
    <row r="114">
      <c r="A114" s="52" t="s">
        <v>235</v>
      </c>
      <c r="B114" s="56">
        <v>33803.0</v>
      </c>
      <c r="C114" s="70">
        <f t="shared" si="1"/>
        <v>0.003396787927</v>
      </c>
      <c r="D114" s="70">
        <f t="shared" si="2"/>
        <v>0.05188561822</v>
      </c>
      <c r="E114" s="70">
        <f t="shared" si="3"/>
        <v>0.00004691801762</v>
      </c>
      <c r="F114" s="70">
        <f t="shared" si="4"/>
        <v>0.004508260135</v>
      </c>
      <c r="G114" s="70">
        <f t="shared" si="5"/>
        <v>0.01982397878</v>
      </c>
      <c r="H114" s="70">
        <f t="shared" si="6"/>
        <v>0.05066712126</v>
      </c>
      <c r="I114" s="70">
        <f t="shared" si="7"/>
        <v>0.01972964837</v>
      </c>
      <c r="J114" s="70">
        <f t="shared" si="8"/>
        <v>0.1191764693</v>
      </c>
      <c r="K114" s="70">
        <f t="shared" si="9"/>
        <v>0.003010104999</v>
      </c>
    </row>
    <row r="115">
      <c r="A115" s="52" t="s">
        <v>236</v>
      </c>
      <c r="B115" s="56">
        <v>45068.5</v>
      </c>
      <c r="C115" s="70">
        <f t="shared" si="1"/>
        <v>0.004528832845</v>
      </c>
      <c r="D115" s="70">
        <f t="shared" si="2"/>
        <v>0.06917749859</v>
      </c>
      <c r="E115" s="70">
        <f t="shared" si="3"/>
        <v>0.00006255434952</v>
      </c>
      <c r="F115" s="70">
        <f t="shared" si="4"/>
        <v>0.006010724548</v>
      </c>
      <c r="G115" s="70">
        <f t="shared" si="5"/>
        <v>0.02643070105</v>
      </c>
      <c r="H115" s="70">
        <f t="shared" si="6"/>
        <v>0.06755291408</v>
      </c>
      <c r="I115" s="70">
        <f t="shared" si="7"/>
        <v>0.02630493321</v>
      </c>
      <c r="J115" s="70">
        <f t="shared" si="8"/>
        <v>0.1588943202</v>
      </c>
      <c r="K115" s="70">
        <f t="shared" si="9"/>
        <v>0.004013280394</v>
      </c>
    </row>
    <row r="116">
      <c r="A116" s="52" t="s">
        <v>237</v>
      </c>
      <c r="B116" s="56">
        <v>56019.0</v>
      </c>
      <c r="C116" s="70">
        <f t="shared" si="1"/>
        <v>0.005629224118</v>
      </c>
      <c r="D116" s="70">
        <f t="shared" si="2"/>
        <v>0.08598587247</v>
      </c>
      <c r="E116" s="70">
        <f t="shared" si="3"/>
        <v>0.00007775346652</v>
      </c>
      <c r="F116" s="70">
        <f t="shared" si="4"/>
        <v>0.00747117784</v>
      </c>
      <c r="G116" s="70">
        <f t="shared" si="5"/>
        <v>0.03285268962</v>
      </c>
      <c r="H116" s="70">
        <f t="shared" si="6"/>
        <v>0.08396655522</v>
      </c>
      <c r="I116" s="70">
        <f t="shared" si="7"/>
        <v>0.03269636339</v>
      </c>
      <c r="J116" s="70">
        <f t="shared" si="8"/>
        <v>0.1975016015</v>
      </c>
      <c r="K116" s="70">
        <f t="shared" si="9"/>
        <v>0.004988405524</v>
      </c>
    </row>
    <row r="117">
      <c r="A117" s="52" t="s">
        <v>238</v>
      </c>
      <c r="B117" s="56">
        <v>54303.44</v>
      </c>
      <c r="C117" s="70">
        <f t="shared" si="1"/>
        <v>0.005456831328</v>
      </c>
      <c r="D117" s="70">
        <f t="shared" si="2"/>
        <v>0.0833525887</v>
      </c>
      <c r="E117" s="70">
        <f t="shared" si="3"/>
        <v>0.00007537229697</v>
      </c>
      <c r="F117" s="70">
        <f t="shared" si="4"/>
        <v>0.007242375936</v>
      </c>
      <c r="G117" s="70">
        <f t="shared" si="5"/>
        <v>0.03184658883</v>
      </c>
      <c r="H117" s="70">
        <f t="shared" si="6"/>
        <v>0.08139511225</v>
      </c>
      <c r="I117" s="70">
        <f t="shared" si="7"/>
        <v>0.03169505003</v>
      </c>
      <c r="J117" s="70">
        <f t="shared" si="8"/>
        <v>0.191453192</v>
      </c>
      <c r="K117" s="70">
        <f t="shared" si="9"/>
        <v>0.004835637553</v>
      </c>
    </row>
    <row r="118">
      <c r="A118" s="52" t="s">
        <v>239</v>
      </c>
      <c r="B118" s="56">
        <v>54478.0</v>
      </c>
      <c r="C118" s="70">
        <f t="shared" si="1"/>
        <v>0.005474372472</v>
      </c>
      <c r="D118" s="70">
        <f t="shared" si="2"/>
        <v>0.08362052804</v>
      </c>
      <c r="E118" s="70">
        <f t="shared" si="3"/>
        <v>0.00007561458343</v>
      </c>
      <c r="F118" s="70">
        <f t="shared" si="4"/>
        <v>0.007265656766</v>
      </c>
      <c r="G118" s="70">
        <f t="shared" si="5"/>
        <v>0.03194896062</v>
      </c>
      <c r="H118" s="70">
        <f t="shared" si="6"/>
        <v>0.08165675923</v>
      </c>
      <c r="I118" s="70">
        <f t="shared" si="7"/>
        <v>0.0317969347</v>
      </c>
      <c r="J118" s="70">
        <f t="shared" si="8"/>
        <v>0.1920686239</v>
      </c>
      <c r="K118" s="70">
        <f t="shared" si="9"/>
        <v>0.004851181852</v>
      </c>
    </row>
    <row r="119">
      <c r="A119" s="52" t="s">
        <v>240</v>
      </c>
      <c r="B119" s="56">
        <v>71393.51</v>
      </c>
      <c r="C119" s="70">
        <f t="shared" si="1"/>
        <v>0.007174174269</v>
      </c>
      <c r="D119" s="70">
        <f t="shared" si="2"/>
        <v>0.1095848417</v>
      </c>
      <c r="E119" s="70">
        <f t="shared" si="3"/>
        <v>0.00009909303789</v>
      </c>
      <c r="F119" s="70">
        <f t="shared" si="4"/>
        <v>0.009521655328</v>
      </c>
      <c r="G119" s="70">
        <f t="shared" si="5"/>
        <v>0.04186916626</v>
      </c>
      <c r="H119" s="70">
        <f t="shared" si="6"/>
        <v>0.1070113194</v>
      </c>
      <c r="I119" s="70">
        <f t="shared" si="7"/>
        <v>0.04166993604</v>
      </c>
      <c r="J119" s="70">
        <f t="shared" si="8"/>
        <v>0.2517062525</v>
      </c>
      <c r="K119" s="70">
        <f t="shared" si="9"/>
        <v>0.00635748192</v>
      </c>
    </row>
    <row r="120">
      <c r="A120" s="52" t="s">
        <v>241</v>
      </c>
      <c r="B120" s="56">
        <v>61880.0</v>
      </c>
      <c r="C120" s="70">
        <f t="shared" si="1"/>
        <v>0.00621818291</v>
      </c>
      <c r="D120" s="70">
        <f t="shared" si="2"/>
        <v>0.09498216299</v>
      </c>
      <c r="E120" s="70">
        <f t="shared" si="3"/>
        <v>0.00008588843979</v>
      </c>
      <c r="F120" s="70">
        <f t="shared" si="4"/>
        <v>0.008252851438</v>
      </c>
      <c r="G120" s="70">
        <f t="shared" si="5"/>
        <v>0.03628990938</v>
      </c>
      <c r="H120" s="70">
        <f t="shared" si="6"/>
        <v>0.09275157423</v>
      </c>
      <c r="I120" s="70">
        <f t="shared" si="7"/>
        <v>0.03611722749</v>
      </c>
      <c r="J120" s="70">
        <f t="shared" si="8"/>
        <v>0.2181652493</v>
      </c>
      <c r="K120" s="70">
        <f t="shared" si="9"/>
        <v>0.005510318532</v>
      </c>
    </row>
    <row r="121">
      <c r="A121" s="52" t="s">
        <v>242</v>
      </c>
      <c r="B121" s="56">
        <v>42341.26</v>
      </c>
      <c r="C121" s="70">
        <f t="shared" si="1"/>
        <v>0.004254778593</v>
      </c>
      <c r="D121" s="70">
        <f t="shared" si="2"/>
        <v>0.06499134548</v>
      </c>
      <c r="E121" s="70">
        <f t="shared" si="3"/>
        <v>0.00005876898449</v>
      </c>
      <c r="F121" s="70">
        <f t="shared" si="4"/>
        <v>0.005646996259</v>
      </c>
      <c r="G121" s="70">
        <f t="shared" si="5"/>
        <v>0.02483129426</v>
      </c>
      <c r="H121" s="70">
        <f t="shared" si="6"/>
        <v>0.06346506981</v>
      </c>
      <c r="I121" s="70">
        <f t="shared" si="7"/>
        <v>0.02471313703</v>
      </c>
      <c r="J121" s="70">
        <f t="shared" si="8"/>
        <v>0.1492791135</v>
      </c>
      <c r="K121" s="70">
        <f t="shared" si="9"/>
        <v>0.003770423879</v>
      </c>
    </row>
    <row r="122">
      <c r="A122" s="52" t="s">
        <v>243</v>
      </c>
      <c r="B122" s="56">
        <v>39802.0</v>
      </c>
      <c r="C122" s="70">
        <f t="shared" si="1"/>
        <v>0.00399961403</v>
      </c>
      <c r="D122" s="70">
        <f t="shared" si="2"/>
        <v>0.06109373063</v>
      </c>
      <c r="E122" s="70">
        <f t="shared" si="3"/>
        <v>0.00005524453265</v>
      </c>
      <c r="F122" s="70">
        <f t="shared" si="4"/>
        <v>0.005308338606</v>
      </c>
      <c r="G122" s="70">
        <f t="shared" si="5"/>
        <v>0.0233421295</v>
      </c>
      <c r="H122" s="70">
        <f t="shared" si="6"/>
        <v>0.05965898768</v>
      </c>
      <c r="I122" s="70">
        <f t="shared" si="7"/>
        <v>0.02323105832</v>
      </c>
      <c r="J122" s="70">
        <f t="shared" si="8"/>
        <v>0.1403266524</v>
      </c>
      <c r="K122" s="70">
        <f t="shared" si="9"/>
        <v>0.003544306694</v>
      </c>
    </row>
    <row r="123">
      <c r="A123" s="52" t="s">
        <v>244</v>
      </c>
      <c r="B123" s="56">
        <v>54933.02</v>
      </c>
      <c r="C123" s="70">
        <f t="shared" si="1"/>
        <v>0.005520096415</v>
      </c>
      <c r="D123" s="70">
        <f t="shared" si="2"/>
        <v>0.084318957</v>
      </c>
      <c r="E123" s="70">
        <f t="shared" si="3"/>
        <v>0.00007624614384</v>
      </c>
      <c r="F123" s="70">
        <f t="shared" si="4"/>
        <v>0.007326342164</v>
      </c>
      <c r="G123" s="70">
        <f t="shared" si="5"/>
        <v>0.03221580992</v>
      </c>
      <c r="H123" s="70">
        <f t="shared" si="6"/>
        <v>0.08233878607</v>
      </c>
      <c r="I123" s="70">
        <f t="shared" si="7"/>
        <v>0.03206251422</v>
      </c>
      <c r="J123" s="70">
        <f t="shared" si="8"/>
        <v>0.1936728507</v>
      </c>
      <c r="K123" s="70">
        <f t="shared" si="9"/>
        <v>0.004891700681</v>
      </c>
    </row>
    <row r="124">
      <c r="A124" s="52" t="s">
        <v>245</v>
      </c>
      <c r="B124" s="56">
        <v>54910.0</v>
      </c>
      <c r="C124" s="70">
        <f t="shared" si="1"/>
        <v>0.005517783186</v>
      </c>
      <c r="D124" s="70">
        <f t="shared" si="2"/>
        <v>0.08428362265</v>
      </c>
      <c r="E124" s="70">
        <f t="shared" si="3"/>
        <v>0.00007621419245</v>
      </c>
      <c r="F124" s="70">
        <f t="shared" si="4"/>
        <v>0.007323272018</v>
      </c>
      <c r="G124" s="70">
        <f t="shared" si="5"/>
        <v>0.0322023097</v>
      </c>
      <c r="H124" s="70">
        <f t="shared" si="6"/>
        <v>0.08230428153</v>
      </c>
      <c r="I124" s="70">
        <f t="shared" si="7"/>
        <v>0.03204907824</v>
      </c>
      <c r="J124" s="70">
        <f t="shared" si="8"/>
        <v>0.193591691</v>
      </c>
      <c r="K124" s="70">
        <f t="shared" si="9"/>
        <v>0.004889650785</v>
      </c>
    </row>
    <row r="125">
      <c r="A125" s="52" t="s">
        <v>246</v>
      </c>
      <c r="B125" s="56">
        <v>58887.07</v>
      </c>
      <c r="C125" s="70">
        <f t="shared" si="1"/>
        <v>0.005917430063</v>
      </c>
      <c r="D125" s="70">
        <f t="shared" si="2"/>
        <v>0.09038819135</v>
      </c>
      <c r="E125" s="70">
        <f t="shared" si="3"/>
        <v>0.00008173430132</v>
      </c>
      <c r="F125" s="70">
        <f t="shared" si="4"/>
        <v>0.007853688435</v>
      </c>
      <c r="G125" s="70">
        <f t="shared" si="5"/>
        <v>0.03453468704</v>
      </c>
      <c r="H125" s="70">
        <f t="shared" si="6"/>
        <v>0.08826548876</v>
      </c>
      <c r="I125" s="70">
        <f t="shared" si="7"/>
        <v>0.0343703572</v>
      </c>
      <c r="J125" s="70">
        <f t="shared" si="8"/>
        <v>0.207613321</v>
      </c>
      <c r="K125" s="70">
        <f t="shared" si="9"/>
        <v>0.005243802733</v>
      </c>
    </row>
    <row r="126">
      <c r="A126" s="52" t="s">
        <v>247</v>
      </c>
      <c r="B126" s="56">
        <v>59287.0</v>
      </c>
      <c r="C126" s="70">
        <f t="shared" si="1"/>
        <v>0.005957618135</v>
      </c>
      <c r="D126" s="70">
        <f t="shared" si="2"/>
        <v>0.09100206039</v>
      </c>
      <c r="E126" s="70">
        <f t="shared" si="3"/>
        <v>0.0000822893977</v>
      </c>
      <c r="F126" s="70">
        <f t="shared" si="4"/>
        <v>0.007907026555</v>
      </c>
      <c r="G126" s="70">
        <f t="shared" si="5"/>
        <v>0.03476922847</v>
      </c>
      <c r="H126" s="70">
        <f t="shared" si="6"/>
        <v>0.08886494152</v>
      </c>
      <c r="I126" s="70">
        <f t="shared" si="7"/>
        <v>0.03460378258</v>
      </c>
      <c r="J126" s="70">
        <f t="shared" si="8"/>
        <v>0.2090233215</v>
      </c>
      <c r="K126" s="70">
        <f t="shared" si="9"/>
        <v>0.005279415882</v>
      </c>
    </row>
    <row r="127">
      <c r="A127" s="52" t="s">
        <v>248</v>
      </c>
      <c r="B127" s="56">
        <v>54937.44</v>
      </c>
      <c r="C127" s="70">
        <f t="shared" si="1"/>
        <v>0.005520540571</v>
      </c>
      <c r="D127" s="70">
        <f t="shared" si="2"/>
        <v>0.08432574144</v>
      </c>
      <c r="E127" s="70">
        <f t="shared" si="3"/>
        <v>0.00007625227872</v>
      </c>
      <c r="F127" s="70">
        <f t="shared" si="4"/>
        <v>0.007326931654</v>
      </c>
      <c r="G127" s="70">
        <f t="shared" si="5"/>
        <v>0.03221840206</v>
      </c>
      <c r="H127" s="70">
        <f t="shared" si="6"/>
        <v>0.08234541119</v>
      </c>
      <c r="I127" s="70">
        <f t="shared" si="7"/>
        <v>0.03206509403</v>
      </c>
      <c r="J127" s="70">
        <f t="shared" si="8"/>
        <v>0.1936884339</v>
      </c>
      <c r="K127" s="70">
        <f t="shared" si="9"/>
        <v>0.004892094275</v>
      </c>
    </row>
    <row r="128">
      <c r="A128" s="52" t="s">
        <v>249</v>
      </c>
      <c r="B128" s="56">
        <v>31121.0</v>
      </c>
      <c r="C128" s="70">
        <f t="shared" si="1"/>
        <v>0.00312727974</v>
      </c>
      <c r="D128" s="70">
        <f t="shared" si="2"/>
        <v>0.04776890586</v>
      </c>
      <c r="E128" s="70">
        <f t="shared" si="3"/>
        <v>0.00004319544497</v>
      </c>
      <c r="F128" s="70">
        <f t="shared" si="4"/>
        <v>0.004150565443</v>
      </c>
      <c r="G128" s="70">
        <f t="shared" si="5"/>
        <v>0.01825110326</v>
      </c>
      <c r="H128" s="70">
        <f t="shared" si="6"/>
        <v>0.04664708697</v>
      </c>
      <c r="I128" s="70">
        <f t="shared" si="7"/>
        <v>0.01816425722</v>
      </c>
      <c r="J128" s="70">
        <f t="shared" si="8"/>
        <v>0.1097207615</v>
      </c>
      <c r="K128" s="70">
        <f t="shared" si="9"/>
        <v>0.002771277037</v>
      </c>
    </row>
    <row r="129">
      <c r="A129" s="52" t="s">
        <v>250</v>
      </c>
      <c r="B129" s="56">
        <v>43128.25</v>
      </c>
      <c r="C129" s="70">
        <f t="shared" si="1"/>
        <v>0.004333861459</v>
      </c>
      <c r="D129" s="70">
        <f t="shared" si="2"/>
        <v>0.06619932888</v>
      </c>
      <c r="E129" s="70">
        <f t="shared" si="3"/>
        <v>0.00005986131388</v>
      </c>
      <c r="F129" s="70">
        <f t="shared" si="4"/>
        <v>0.005751956045</v>
      </c>
      <c r="G129" s="70">
        <f t="shared" si="5"/>
        <v>0.02529282942</v>
      </c>
      <c r="H129" s="70">
        <f t="shared" si="6"/>
        <v>0.06464468457</v>
      </c>
      <c r="I129" s="70">
        <f t="shared" si="7"/>
        <v>0.02517247603</v>
      </c>
      <c r="J129" s="70">
        <f t="shared" si="8"/>
        <v>0.1520537397</v>
      </c>
      <c r="K129" s="70">
        <f t="shared" si="9"/>
        <v>0.003840504125</v>
      </c>
    </row>
    <row r="130">
      <c r="A130" s="52" t="s">
        <v>251</v>
      </c>
      <c r="B130" s="56">
        <v>64282.0</v>
      </c>
      <c r="C130" s="70">
        <f t="shared" si="1"/>
        <v>0.006459554522</v>
      </c>
      <c r="D130" s="70">
        <f t="shared" si="2"/>
        <v>0.09866909181</v>
      </c>
      <c r="E130" s="70">
        <f t="shared" si="3"/>
        <v>0.00008922237696</v>
      </c>
      <c r="F130" s="70">
        <f t="shared" si="4"/>
        <v>0.008573202911</v>
      </c>
      <c r="G130" s="70">
        <f t="shared" si="5"/>
        <v>0.03769857716</v>
      </c>
      <c r="H130" s="70">
        <f t="shared" si="6"/>
        <v>0.09635191814</v>
      </c>
      <c r="I130" s="70">
        <f t="shared" si="7"/>
        <v>0.03751919227</v>
      </c>
      <c r="J130" s="70">
        <f t="shared" si="8"/>
        <v>0.226633784</v>
      </c>
      <c r="K130" s="70">
        <f t="shared" si="9"/>
        <v>0.005724212926</v>
      </c>
    </row>
    <row r="131">
      <c r="A131" s="52" t="s">
        <v>252</v>
      </c>
      <c r="B131" s="56">
        <v>52632.38</v>
      </c>
      <c r="C131" s="70">
        <f t="shared" si="1"/>
        <v>0.005288910243</v>
      </c>
      <c r="D131" s="70">
        <f t="shared" si="2"/>
        <v>0.08078760982</v>
      </c>
      <c r="E131" s="70">
        <f t="shared" si="3"/>
        <v>0.0000730528927</v>
      </c>
      <c r="F131" s="70">
        <f t="shared" si="4"/>
        <v>0.007019508936</v>
      </c>
      <c r="G131" s="70">
        <f t="shared" si="5"/>
        <v>0.03086658534</v>
      </c>
      <c r="H131" s="70">
        <f t="shared" si="6"/>
        <v>0.07889037008</v>
      </c>
      <c r="I131" s="70">
        <f t="shared" si="7"/>
        <v>0.03071970979</v>
      </c>
      <c r="J131" s="70">
        <f t="shared" si="8"/>
        <v>0.1855616726</v>
      </c>
      <c r="K131" s="70">
        <f t="shared" si="9"/>
        <v>0.004686832238</v>
      </c>
    </row>
    <row r="132">
      <c r="A132" s="52" t="s">
        <v>253</v>
      </c>
      <c r="B132" s="56">
        <v>100154.0</v>
      </c>
      <c r="C132" s="70">
        <f t="shared" si="1"/>
        <v>0.01006425163</v>
      </c>
      <c r="D132" s="70">
        <f t="shared" si="2"/>
        <v>0.1537305034</v>
      </c>
      <c r="E132" s="70">
        <f t="shared" si="3"/>
        <v>0.0001390121331</v>
      </c>
      <c r="F132" s="70">
        <f t="shared" si="4"/>
        <v>0.01335740276</v>
      </c>
      <c r="G132" s="70">
        <f t="shared" si="5"/>
        <v>0.05873593381</v>
      </c>
      <c r="H132" s="70">
        <f t="shared" si="6"/>
        <v>0.1501202515</v>
      </c>
      <c r="I132" s="70">
        <f t="shared" si="7"/>
        <v>0.05845644477</v>
      </c>
      <c r="J132" s="70">
        <f t="shared" si="8"/>
        <v>0.3531047572</v>
      </c>
      <c r="K132" s="70">
        <f t="shared" si="9"/>
        <v>0.008918559183</v>
      </c>
    </row>
    <row r="133">
      <c r="A133" s="52" t="s">
        <v>255</v>
      </c>
      <c r="B133" s="56">
        <v>85610.73</v>
      </c>
      <c r="C133" s="70">
        <f t="shared" si="1"/>
        <v>0.008602830934</v>
      </c>
      <c r="D133" s="70">
        <f t="shared" si="2"/>
        <v>0.1314074388</v>
      </c>
      <c r="E133" s="70">
        <f t="shared" si="3"/>
        <v>0.0001188263094</v>
      </c>
      <c r="F133" s="70">
        <f t="shared" si="4"/>
        <v>0.01141778662</v>
      </c>
      <c r="G133" s="70">
        <f t="shared" si="5"/>
        <v>0.05020694302</v>
      </c>
      <c r="H133" s="70">
        <f t="shared" si="6"/>
        <v>0.1283214282</v>
      </c>
      <c r="I133" s="70">
        <f t="shared" si="7"/>
        <v>0.04996803832</v>
      </c>
      <c r="J133" s="70">
        <f t="shared" si="8"/>
        <v>0.3018307409</v>
      </c>
      <c r="K133" s="70">
        <f t="shared" si="9"/>
        <v>0.007623503427</v>
      </c>
    </row>
    <row r="134">
      <c r="A134" s="52" t="s">
        <v>256</v>
      </c>
      <c r="B134" s="56">
        <v>62894.0</v>
      </c>
      <c r="C134" s="70">
        <f t="shared" si="1"/>
        <v>0.006320077504</v>
      </c>
      <c r="D134" s="70">
        <f t="shared" si="2"/>
        <v>0.09653859339</v>
      </c>
      <c r="E134" s="70">
        <f t="shared" si="3"/>
        <v>0.0000872958554</v>
      </c>
      <c r="F134" s="70">
        <f t="shared" si="4"/>
        <v>0.008388087239</v>
      </c>
      <c r="G134" s="70">
        <f t="shared" si="5"/>
        <v>0.03688457596</v>
      </c>
      <c r="H134" s="70">
        <f t="shared" si="6"/>
        <v>0.09427145297</v>
      </c>
      <c r="I134" s="70">
        <f t="shared" si="7"/>
        <v>0.03670906441</v>
      </c>
      <c r="J134" s="70">
        <f t="shared" si="8"/>
        <v>0.221740226</v>
      </c>
      <c r="K134" s="70">
        <f t="shared" si="9"/>
        <v>0.005600613668</v>
      </c>
    </row>
    <row r="135">
      <c r="A135" s="52" t="s">
        <v>257</v>
      </c>
      <c r="B135" s="56">
        <v>61027.38</v>
      </c>
      <c r="C135" s="70">
        <f t="shared" si="1"/>
        <v>0.006132505031</v>
      </c>
      <c r="D135" s="70">
        <f t="shared" si="2"/>
        <v>0.0936734414</v>
      </c>
      <c r="E135" s="70">
        <f t="shared" si="3"/>
        <v>0.00008470501701</v>
      </c>
      <c r="F135" s="70">
        <f t="shared" si="4"/>
        <v>0.008139138669</v>
      </c>
      <c r="G135" s="70">
        <f t="shared" si="5"/>
        <v>0.0357898851</v>
      </c>
      <c r="H135" s="70">
        <f t="shared" si="6"/>
        <v>0.09147358704</v>
      </c>
      <c r="I135" s="70">
        <f t="shared" si="7"/>
        <v>0.03561958253</v>
      </c>
      <c r="J135" s="70">
        <f t="shared" si="8"/>
        <v>0.2151592367</v>
      </c>
      <c r="K135" s="70">
        <f t="shared" si="9"/>
        <v>0.005434394036</v>
      </c>
    </row>
    <row r="136">
      <c r="A136" s="52" t="s">
        <v>258</v>
      </c>
      <c r="B136" s="56">
        <v>51616.0</v>
      </c>
      <c r="C136" s="70">
        <f t="shared" si="1"/>
        <v>0.005186776488</v>
      </c>
      <c r="D136" s="70">
        <f t="shared" si="2"/>
        <v>0.07922752626</v>
      </c>
      <c r="E136" s="70">
        <f t="shared" si="3"/>
        <v>0.00007164217369</v>
      </c>
      <c r="F136" s="70">
        <f t="shared" si="4"/>
        <v>0.006883955718</v>
      </c>
      <c r="G136" s="70">
        <f t="shared" si="5"/>
        <v>0.03027052299</v>
      </c>
      <c r="H136" s="70">
        <f t="shared" si="6"/>
        <v>0.07736692397</v>
      </c>
      <c r="I136" s="70">
        <f t="shared" si="7"/>
        <v>0.03012648375</v>
      </c>
      <c r="J136" s="70">
        <f t="shared" si="8"/>
        <v>0.1819783049</v>
      </c>
      <c r="K136" s="70">
        <f t="shared" si="9"/>
        <v>0.004596325167</v>
      </c>
    </row>
    <row r="137">
      <c r="A137" s="52" t="s">
        <v>259</v>
      </c>
      <c r="B137" s="56">
        <v>72790.96</v>
      </c>
      <c r="C137" s="70">
        <f t="shared" si="1"/>
        <v>0.007314600896</v>
      </c>
      <c r="D137" s="70">
        <f t="shared" si="2"/>
        <v>0.1117298453</v>
      </c>
      <c r="E137" s="70">
        <f t="shared" si="3"/>
        <v>0.0001010326759</v>
      </c>
      <c r="F137" s="70">
        <f t="shared" si="4"/>
        <v>0.009708031334</v>
      </c>
      <c r="G137" s="70">
        <f t="shared" si="5"/>
        <v>0.04268870947</v>
      </c>
      <c r="H137" s="70">
        <f t="shared" si="6"/>
        <v>0.1091059491</v>
      </c>
      <c r="I137" s="70">
        <f t="shared" si="7"/>
        <v>0.04248557954</v>
      </c>
      <c r="J137" s="70">
        <f t="shared" si="8"/>
        <v>0.2566331275</v>
      </c>
      <c r="K137" s="70">
        <f t="shared" si="9"/>
        <v>0.006481922687</v>
      </c>
    </row>
    <row r="138">
      <c r="A138" s="52" t="s">
        <v>260</v>
      </c>
      <c r="B138" s="56">
        <v>55271.0</v>
      </c>
      <c r="C138" s="70">
        <f t="shared" si="1"/>
        <v>0.00555405927</v>
      </c>
      <c r="D138" s="70">
        <f t="shared" si="2"/>
        <v>0.08483773643</v>
      </c>
      <c r="E138" s="70">
        <f t="shared" si="3"/>
        <v>0.00007671525461</v>
      </c>
      <c r="F138" s="70">
        <f t="shared" si="4"/>
        <v>0.007371418097</v>
      </c>
      <c r="G138" s="70">
        <f t="shared" si="5"/>
        <v>0.03241402039</v>
      </c>
      <c r="H138" s="70">
        <f t="shared" si="6"/>
        <v>0.08284538234</v>
      </c>
      <c r="I138" s="70">
        <f t="shared" si="7"/>
        <v>0.03225978152</v>
      </c>
      <c r="J138" s="70">
        <f t="shared" si="8"/>
        <v>0.1948644391</v>
      </c>
      <c r="K138" s="70">
        <f t="shared" si="9"/>
        <v>0.004921797278</v>
      </c>
    </row>
    <row r="139">
      <c r="A139" s="52" t="s">
        <v>261</v>
      </c>
      <c r="B139" s="56">
        <v>56837.97</v>
      </c>
      <c r="C139" s="70">
        <f t="shared" si="1"/>
        <v>0.005711520583</v>
      </c>
      <c r="D139" s="70">
        <f t="shared" si="2"/>
        <v>0.08724294329</v>
      </c>
      <c r="E139" s="70">
        <f t="shared" si="3"/>
        <v>0.00007889018364</v>
      </c>
      <c r="F139" s="70">
        <f t="shared" si="4"/>
        <v>0.007580402755</v>
      </c>
      <c r="G139" s="70">
        <f t="shared" si="5"/>
        <v>0.03333297965</v>
      </c>
      <c r="H139" s="70">
        <f t="shared" si="6"/>
        <v>0.08519410461</v>
      </c>
      <c r="I139" s="70">
        <f t="shared" si="7"/>
        <v>0.03317436801</v>
      </c>
      <c r="J139" s="70">
        <f t="shared" si="8"/>
        <v>0.2003889769</v>
      </c>
      <c r="K139" s="70">
        <f t="shared" si="9"/>
        <v>0.005061333539</v>
      </c>
    </row>
    <row r="140">
      <c r="A140" s="52" t="s">
        <v>262</v>
      </c>
      <c r="B140" s="56">
        <v>52977.0</v>
      </c>
      <c r="C140" s="70">
        <f t="shared" si="1"/>
        <v>0.005323540336</v>
      </c>
      <c r="D140" s="70">
        <f t="shared" si="2"/>
        <v>0.08131658126</v>
      </c>
      <c r="E140" s="70">
        <f t="shared" si="3"/>
        <v>0.00007353121969</v>
      </c>
      <c r="F140" s="70">
        <f t="shared" si="4"/>
        <v>0.007065470437</v>
      </c>
      <c r="G140" s="70">
        <f t="shared" si="5"/>
        <v>0.03106868987</v>
      </c>
      <c r="H140" s="70">
        <f t="shared" si="6"/>
        <v>0.079406919</v>
      </c>
      <c r="I140" s="70">
        <f t="shared" si="7"/>
        <v>0.03092085263</v>
      </c>
      <c r="J140" s="70">
        <f t="shared" si="8"/>
        <v>0.1867766711</v>
      </c>
      <c r="K140" s="70">
        <f t="shared" si="9"/>
        <v>0.004717520117</v>
      </c>
    </row>
    <row r="141">
      <c r="A141" s="52" t="s">
        <v>263</v>
      </c>
      <c r="B141" s="56">
        <v>36482.27</v>
      </c>
      <c r="C141" s="70">
        <f t="shared" si="1"/>
        <v>0.003666021781</v>
      </c>
      <c r="D141" s="70">
        <f t="shared" si="2"/>
        <v>0.0559981402</v>
      </c>
      <c r="E141" s="70">
        <f t="shared" si="3"/>
        <v>0.00005063680107</v>
      </c>
      <c r="F141" s="70">
        <f t="shared" si="4"/>
        <v>0.004865590731</v>
      </c>
      <c r="G141" s="70">
        <f t="shared" si="5"/>
        <v>0.02139525327</v>
      </c>
      <c r="H141" s="70">
        <f t="shared" si="6"/>
        <v>0.05468306357</v>
      </c>
      <c r="I141" s="70">
        <f t="shared" si="7"/>
        <v>0.02129344611</v>
      </c>
      <c r="J141" s="70">
        <f t="shared" si="8"/>
        <v>0.1286225522</v>
      </c>
      <c r="K141" s="70">
        <f t="shared" si="9"/>
        <v>0.003248689859</v>
      </c>
    </row>
    <row r="142">
      <c r="A142" s="52" t="s">
        <v>264</v>
      </c>
      <c r="B142" s="56">
        <v>43136.0</v>
      </c>
      <c r="C142" s="70">
        <f t="shared" si="1"/>
        <v>0.004334640239</v>
      </c>
      <c r="D142" s="70">
        <f t="shared" si="2"/>
        <v>0.06621122467</v>
      </c>
      <c r="E142" s="70">
        <f t="shared" si="3"/>
        <v>0.00005987207076</v>
      </c>
      <c r="F142" s="70">
        <f t="shared" si="4"/>
        <v>0.005752989652</v>
      </c>
      <c r="G142" s="70">
        <f t="shared" si="5"/>
        <v>0.02529737445</v>
      </c>
      <c r="H142" s="70">
        <f t="shared" si="6"/>
        <v>0.064656301</v>
      </c>
      <c r="I142" s="70">
        <f t="shared" si="7"/>
        <v>0.02517699944</v>
      </c>
      <c r="J142" s="70">
        <f t="shared" si="8"/>
        <v>0.1520810632</v>
      </c>
      <c r="K142" s="70">
        <f t="shared" si="9"/>
        <v>0.00384119425</v>
      </c>
    </row>
    <row r="143">
      <c r="A143" s="52" t="s">
        <v>265</v>
      </c>
      <c r="B143" s="56">
        <v>47385.32</v>
      </c>
      <c r="C143" s="70">
        <f t="shared" si="1"/>
        <v>0.004761644909</v>
      </c>
      <c r="D143" s="70">
        <f t="shared" si="2"/>
        <v>0.07273368112</v>
      </c>
      <c r="E143" s="70">
        <f t="shared" si="3"/>
        <v>0.00006577005823</v>
      </c>
      <c r="F143" s="70">
        <f t="shared" si="4"/>
        <v>0.006319715681</v>
      </c>
      <c r="G143" s="70">
        <f t="shared" si="5"/>
        <v>0.02778941449</v>
      </c>
      <c r="H143" s="70">
        <f t="shared" si="6"/>
        <v>0.07102558218</v>
      </c>
      <c r="I143" s="70">
        <f t="shared" si="7"/>
        <v>0.02765718135</v>
      </c>
      <c r="J143" s="70">
        <f t="shared" si="8"/>
        <v>0.1670625428</v>
      </c>
      <c r="K143" s="70">
        <f t="shared" si="9"/>
        <v>0.00421958964</v>
      </c>
    </row>
    <row r="144">
      <c r="A144" s="52" t="s">
        <v>266</v>
      </c>
      <c r="B144" s="56">
        <v>57073.0</v>
      </c>
      <c r="C144" s="70">
        <f t="shared" si="1"/>
        <v>0.005735138223</v>
      </c>
      <c r="D144" s="70">
        <f t="shared" si="2"/>
        <v>0.08760370052</v>
      </c>
      <c r="E144" s="70">
        <f t="shared" si="3"/>
        <v>0.00007921640149</v>
      </c>
      <c r="F144" s="70">
        <f t="shared" si="4"/>
        <v>0.007611748386</v>
      </c>
      <c r="G144" s="70">
        <f t="shared" si="5"/>
        <v>0.03347081445</v>
      </c>
      <c r="H144" s="70">
        <f t="shared" si="6"/>
        <v>0.08554638972</v>
      </c>
      <c r="I144" s="70">
        <f t="shared" si="7"/>
        <v>0.03331154694</v>
      </c>
      <c r="J144" s="70">
        <f t="shared" si="8"/>
        <v>0.201217603</v>
      </c>
      <c r="K144" s="70">
        <f t="shared" si="9"/>
        <v>0.005082262598</v>
      </c>
    </row>
    <row r="145">
      <c r="A145" s="52" t="s">
        <v>267</v>
      </c>
      <c r="B145" s="56">
        <v>50993.69</v>
      </c>
      <c r="C145" s="70">
        <f t="shared" si="1"/>
        <v>0.005124241947</v>
      </c>
      <c r="D145" s="70">
        <f t="shared" si="2"/>
        <v>0.07827231698</v>
      </c>
      <c r="E145" s="70">
        <f t="shared" si="3"/>
        <v>0.00007077841747</v>
      </c>
      <c r="F145" s="70">
        <f t="shared" si="4"/>
        <v>0.00680095908</v>
      </c>
      <c r="G145" s="70">
        <f t="shared" si="5"/>
        <v>0.02990556544</v>
      </c>
      <c r="H145" s="70">
        <f t="shared" si="6"/>
        <v>0.07643414711</v>
      </c>
      <c r="I145" s="70">
        <f t="shared" si="7"/>
        <v>0.02976326281</v>
      </c>
      <c r="J145" s="70">
        <f t="shared" si="8"/>
        <v>0.1797842775</v>
      </c>
      <c r="K145" s="70">
        <f t="shared" si="9"/>
        <v>0.004540909422</v>
      </c>
    </row>
    <row r="146">
      <c r="A146" s="52" t="s">
        <v>268</v>
      </c>
      <c r="B146" s="56">
        <v>47719.0</v>
      </c>
      <c r="C146" s="70">
        <f t="shared" si="1"/>
        <v>0.004795175667</v>
      </c>
      <c r="D146" s="70">
        <f t="shared" si="2"/>
        <v>0.0732458603</v>
      </c>
      <c r="E146" s="70">
        <f t="shared" si="3"/>
        <v>0.00006623320068</v>
      </c>
      <c r="F146" s="70">
        <f t="shared" si="4"/>
        <v>0.006364218128</v>
      </c>
      <c r="G146" s="70">
        <f t="shared" si="5"/>
        <v>0.0279851032</v>
      </c>
      <c r="H146" s="70">
        <f t="shared" si="6"/>
        <v>0.0715257332</v>
      </c>
      <c r="I146" s="70">
        <f t="shared" si="7"/>
        <v>0.02785193889</v>
      </c>
      <c r="J146" s="70">
        <f t="shared" si="8"/>
        <v>0.1682389711</v>
      </c>
      <c r="K146" s="70">
        <f t="shared" si="9"/>
        <v>0.004249303329</v>
      </c>
    </row>
    <row r="147">
      <c r="A147" s="52" t="s">
        <v>269</v>
      </c>
      <c r="B147" s="56">
        <v>51307.01</v>
      </c>
      <c r="C147" s="70">
        <f t="shared" si="1"/>
        <v>0.005155726773</v>
      </c>
      <c r="D147" s="70">
        <f t="shared" si="2"/>
        <v>0.07875324477</v>
      </c>
      <c r="E147" s="70">
        <f t="shared" si="3"/>
        <v>0.00007121330057</v>
      </c>
      <c r="F147" s="70">
        <f t="shared" si="4"/>
        <v>0.006842746142</v>
      </c>
      <c r="G147" s="70">
        <f t="shared" si="5"/>
        <v>0.03008931389</v>
      </c>
      <c r="H147" s="70">
        <f t="shared" si="6"/>
        <v>0.07690378065</v>
      </c>
      <c r="I147" s="70">
        <f t="shared" si="7"/>
        <v>0.02994613691</v>
      </c>
      <c r="J147" s="70">
        <f t="shared" si="8"/>
        <v>0.1808889241</v>
      </c>
      <c r="K147" s="70">
        <f t="shared" si="9"/>
        <v>0.004568810084</v>
      </c>
    </row>
    <row r="148">
      <c r="A148" s="52" t="s">
        <v>270</v>
      </c>
      <c r="B148" s="56">
        <v>56314.0</v>
      </c>
      <c r="C148" s="70">
        <f t="shared" si="1"/>
        <v>0.005658868009</v>
      </c>
      <c r="D148" s="70">
        <f t="shared" si="2"/>
        <v>0.08643868013</v>
      </c>
      <c r="E148" s="70">
        <f t="shared" si="3"/>
        <v>0.00007816292175</v>
      </c>
      <c r="F148" s="70">
        <f t="shared" si="4"/>
        <v>0.007510521589</v>
      </c>
      <c r="G148" s="70">
        <f t="shared" si="5"/>
        <v>0.0330256942</v>
      </c>
      <c r="H148" s="70">
        <f t="shared" si="6"/>
        <v>0.08440872901</v>
      </c>
      <c r="I148" s="70">
        <f t="shared" si="7"/>
        <v>0.03286854475</v>
      </c>
      <c r="J148" s="70">
        <f t="shared" si="8"/>
        <v>0.1985416588</v>
      </c>
      <c r="K148" s="70">
        <f t="shared" si="9"/>
        <v>0.005014674819</v>
      </c>
    </row>
    <row r="149">
      <c r="A149" s="52" t="s">
        <v>271</v>
      </c>
      <c r="B149" s="56">
        <v>45111.16</v>
      </c>
      <c r="C149" s="70">
        <f t="shared" si="1"/>
        <v>0.004533119653</v>
      </c>
      <c r="D149" s="70">
        <f t="shared" si="2"/>
        <v>0.06924297918</v>
      </c>
      <c r="E149" s="70">
        <f t="shared" si="3"/>
        <v>0.00006261356091</v>
      </c>
      <c r="F149" s="70">
        <f t="shared" si="4"/>
        <v>0.006016414054</v>
      </c>
      <c r="G149" s="70">
        <f t="shared" si="5"/>
        <v>0.02645571927</v>
      </c>
      <c r="H149" s="70">
        <f t="shared" si="6"/>
        <v>0.06761685691</v>
      </c>
      <c r="I149" s="70">
        <f t="shared" si="7"/>
        <v>0.02632983239</v>
      </c>
      <c r="J149" s="70">
        <f t="shared" si="8"/>
        <v>0.1590447231</v>
      </c>
      <c r="K149" s="70">
        <f t="shared" si="9"/>
        <v>0.004017079201</v>
      </c>
    </row>
    <row r="150">
      <c r="A150" s="52" t="s">
        <v>272</v>
      </c>
      <c r="B150" s="56">
        <v>50420.0</v>
      </c>
      <c r="C150" s="70">
        <f t="shared" si="1"/>
        <v>0.005066593121</v>
      </c>
      <c r="D150" s="70">
        <f t="shared" si="2"/>
        <v>0.07739173655</v>
      </c>
      <c r="E150" s="70">
        <f t="shared" si="3"/>
        <v>0.00006998214502</v>
      </c>
      <c r="F150" s="70">
        <f t="shared" si="4"/>
        <v>0.006724446825</v>
      </c>
      <c r="G150" s="70">
        <f t="shared" si="5"/>
        <v>0.02956912138</v>
      </c>
      <c r="H150" s="70">
        <f t="shared" si="6"/>
        <v>0.07557424649</v>
      </c>
      <c r="I150" s="70">
        <f t="shared" si="7"/>
        <v>0.02942841969</v>
      </c>
      <c r="J150" s="70">
        <f t="shared" si="8"/>
        <v>0.1777616656</v>
      </c>
      <c r="K150" s="70">
        <f t="shared" si="9"/>
        <v>0.004489823212</v>
      </c>
    </row>
    <row r="151">
      <c r="A151" s="52" t="s">
        <v>273</v>
      </c>
      <c r="B151" s="56">
        <v>69142.88</v>
      </c>
      <c r="C151" s="70">
        <f t="shared" si="1"/>
        <v>0.00694801349</v>
      </c>
      <c r="D151" s="70">
        <f t="shared" si="2"/>
        <v>0.1061302569</v>
      </c>
      <c r="E151" s="70">
        <f t="shared" si="3"/>
        <v>0.00009596919983</v>
      </c>
      <c r="F151" s="70">
        <f t="shared" si="4"/>
        <v>0.009221491866</v>
      </c>
      <c r="G151" s="70">
        <f t="shared" si="5"/>
        <v>0.04054927036</v>
      </c>
      <c r="H151" s="70">
        <f t="shared" si="6"/>
        <v>0.1036378631</v>
      </c>
      <c r="I151" s="70">
        <f t="shared" si="7"/>
        <v>0.04035632072</v>
      </c>
      <c r="J151" s="70">
        <f t="shared" si="8"/>
        <v>0.2437713906</v>
      </c>
      <c r="K151" s="70">
        <f t="shared" si="9"/>
        <v>0.006157066791</v>
      </c>
    </row>
    <row r="152">
      <c r="A152" s="52" t="s">
        <v>274</v>
      </c>
      <c r="B152" s="56">
        <v>80299.0</v>
      </c>
      <c r="C152" s="70">
        <f t="shared" si="1"/>
        <v>0.008069067057</v>
      </c>
      <c r="D152" s="70">
        <f t="shared" si="2"/>
        <v>0.1232542454</v>
      </c>
      <c r="E152" s="70">
        <f t="shared" si="3"/>
        <v>0.0001114537141</v>
      </c>
      <c r="F152" s="70">
        <f t="shared" si="4"/>
        <v>0.01070936842</v>
      </c>
      <c r="G152" s="70">
        <f t="shared" si="5"/>
        <v>0.04709184605</v>
      </c>
      <c r="H152" s="70">
        <f t="shared" si="6"/>
        <v>0.1203597068</v>
      </c>
      <c r="I152" s="70">
        <f t="shared" si="7"/>
        <v>0.04686776423</v>
      </c>
      <c r="J152" s="70">
        <f t="shared" si="8"/>
        <v>0.2831036094</v>
      </c>
      <c r="K152" s="70">
        <f t="shared" si="9"/>
        <v>0.007150502065</v>
      </c>
    </row>
    <row r="153">
      <c r="A153" s="52" t="s">
        <v>275</v>
      </c>
      <c r="B153" s="56">
        <v>117944.8</v>
      </c>
      <c r="C153" s="70">
        <f t="shared" si="1"/>
        <v>0.01185200937</v>
      </c>
      <c r="D153" s="70">
        <f t="shared" si="2"/>
        <v>0.1810383358</v>
      </c>
      <c r="E153" s="70">
        <f t="shared" si="3"/>
        <v>0.000163705476</v>
      </c>
      <c r="F153" s="70">
        <f t="shared" si="4"/>
        <v>0.01573013756</v>
      </c>
      <c r="G153" s="70">
        <f t="shared" si="5"/>
        <v>0.0691694587</v>
      </c>
      <c r="H153" s="70">
        <f t="shared" si="6"/>
        <v>0.1767867788</v>
      </c>
      <c r="I153" s="70">
        <f t="shared" si="7"/>
        <v>0.06884032277</v>
      </c>
      <c r="J153" s="70">
        <f t="shared" si="8"/>
        <v>0.415828324</v>
      </c>
      <c r="K153" s="70">
        <f t="shared" si="9"/>
        <v>0.01050280248</v>
      </c>
    </row>
    <row r="154">
      <c r="A154" s="52" t="s">
        <v>276</v>
      </c>
      <c r="B154" s="56">
        <v>56325.0</v>
      </c>
      <c r="C154" s="70">
        <f t="shared" si="1"/>
        <v>0.005659973374</v>
      </c>
      <c r="D154" s="70">
        <f t="shared" si="2"/>
        <v>0.08645556449</v>
      </c>
      <c r="E154" s="70">
        <f t="shared" si="3"/>
        <v>0.00007817818958</v>
      </c>
      <c r="F154" s="70">
        <f t="shared" si="4"/>
        <v>0.007511988644</v>
      </c>
      <c r="G154" s="70">
        <f t="shared" si="5"/>
        <v>0.03303214522</v>
      </c>
      <c r="H154" s="70">
        <f t="shared" si="6"/>
        <v>0.08442521685</v>
      </c>
      <c r="I154" s="70">
        <f t="shared" si="7"/>
        <v>0.03287496507</v>
      </c>
      <c r="J154" s="70">
        <f t="shared" si="8"/>
        <v>0.1985804406</v>
      </c>
      <c r="K154" s="70">
        <f t="shared" si="9"/>
        <v>0.005015654352</v>
      </c>
    </row>
    <row r="155">
      <c r="A155" s="52" t="s">
        <v>278</v>
      </c>
      <c r="B155" s="56">
        <v>58835.59</v>
      </c>
      <c r="C155" s="70">
        <f t="shared" si="1"/>
        <v>0.005912256953</v>
      </c>
      <c r="D155" s="70">
        <f t="shared" si="2"/>
        <v>0.09030917257</v>
      </c>
      <c r="E155" s="70">
        <f t="shared" si="3"/>
        <v>0.00008166284792</v>
      </c>
      <c r="F155" s="70">
        <f t="shared" si="4"/>
        <v>0.007846822617</v>
      </c>
      <c r="G155" s="70">
        <f t="shared" si="5"/>
        <v>0.03450449628</v>
      </c>
      <c r="H155" s="70">
        <f t="shared" si="6"/>
        <v>0.08818832568</v>
      </c>
      <c r="I155" s="70">
        <f t="shared" si="7"/>
        <v>0.03434031009</v>
      </c>
      <c r="J155" s="70">
        <f t="shared" si="8"/>
        <v>0.2074318222</v>
      </c>
      <c r="K155" s="70">
        <f t="shared" si="9"/>
        <v>0.005239218518</v>
      </c>
    </row>
    <row r="156">
      <c r="A156" s="52" t="s">
        <v>279</v>
      </c>
      <c r="B156" s="56">
        <v>56082.0</v>
      </c>
      <c r="C156" s="70">
        <f t="shared" si="1"/>
        <v>0.005635554847</v>
      </c>
      <c r="D156" s="70">
        <f t="shared" si="2"/>
        <v>0.08608257377</v>
      </c>
      <c r="E156" s="70">
        <f t="shared" si="3"/>
        <v>0.0000778409095</v>
      </c>
      <c r="F156" s="70">
        <f t="shared" si="4"/>
        <v>0.007479580064</v>
      </c>
      <c r="G156" s="70">
        <f t="shared" si="5"/>
        <v>0.03288963636</v>
      </c>
      <c r="H156" s="70">
        <f t="shared" si="6"/>
        <v>0.08406098555</v>
      </c>
      <c r="I156" s="70">
        <f t="shared" si="7"/>
        <v>0.03273313433</v>
      </c>
      <c r="J156" s="70">
        <f t="shared" si="8"/>
        <v>0.1977237154</v>
      </c>
      <c r="K156" s="70">
        <f t="shared" si="9"/>
        <v>0.004994015577</v>
      </c>
    </row>
    <row r="157">
      <c r="A157" s="52" t="s">
        <v>280</v>
      </c>
      <c r="B157" s="56">
        <v>48013.44</v>
      </c>
      <c r="C157" s="70">
        <f t="shared" si="1"/>
        <v>0.004824763285</v>
      </c>
      <c r="D157" s="70">
        <f t="shared" si="2"/>
        <v>0.0736978084</v>
      </c>
      <c r="E157" s="70">
        <f t="shared" si="3"/>
        <v>0.00006664187864</v>
      </c>
      <c r="F157" s="70">
        <f t="shared" si="4"/>
        <v>0.006403487191</v>
      </c>
      <c r="G157" s="70">
        <f t="shared" si="5"/>
        <v>0.02815777936</v>
      </c>
      <c r="H157" s="70">
        <f t="shared" si="6"/>
        <v>0.07196706762</v>
      </c>
      <c r="I157" s="70">
        <f t="shared" si="7"/>
        <v>0.02802379339</v>
      </c>
      <c r="J157" s="70">
        <f t="shared" si="8"/>
        <v>0.1692770541</v>
      </c>
      <c r="K157" s="70">
        <f t="shared" si="9"/>
        <v>0.004275522757</v>
      </c>
    </row>
    <row r="158">
      <c r="A158" s="52" t="s">
        <v>281</v>
      </c>
      <c r="B158" s="56">
        <v>54364.0</v>
      </c>
      <c r="C158" s="70">
        <f t="shared" si="1"/>
        <v>0.005462916867</v>
      </c>
      <c r="D158" s="70">
        <f t="shared" si="2"/>
        <v>0.08344554474</v>
      </c>
      <c r="E158" s="70">
        <f t="shared" si="3"/>
        <v>0.00007545635327</v>
      </c>
      <c r="F158" s="70">
        <f t="shared" si="4"/>
        <v>0.007250452741</v>
      </c>
      <c r="G158" s="70">
        <f t="shared" si="5"/>
        <v>0.03188210462</v>
      </c>
      <c r="H158" s="70">
        <f t="shared" si="6"/>
        <v>0.08148588528</v>
      </c>
      <c r="I158" s="70">
        <f t="shared" si="7"/>
        <v>0.03173039682</v>
      </c>
      <c r="J158" s="70">
        <f t="shared" si="8"/>
        <v>0.1916667035</v>
      </c>
      <c r="K158" s="70">
        <f t="shared" si="9"/>
        <v>0.004841030328</v>
      </c>
    </row>
    <row r="159">
      <c r="A159" s="52" t="s">
        <v>282</v>
      </c>
      <c r="B159" s="56">
        <v>60868.51</v>
      </c>
      <c r="C159" s="70">
        <f t="shared" si="1"/>
        <v>0.00611654054</v>
      </c>
      <c r="D159" s="70">
        <f t="shared" si="2"/>
        <v>0.09342958529</v>
      </c>
      <c r="E159" s="70">
        <f t="shared" si="3"/>
        <v>0.00008448450802</v>
      </c>
      <c r="F159" s="70">
        <f t="shared" si="4"/>
        <v>0.008117950393</v>
      </c>
      <c r="G159" s="70">
        <f t="shared" si="5"/>
        <v>0.0356967148</v>
      </c>
      <c r="H159" s="70">
        <f t="shared" si="6"/>
        <v>0.09123545772</v>
      </c>
      <c r="I159" s="70">
        <f t="shared" si="7"/>
        <v>0.03552685557</v>
      </c>
      <c r="J159" s="70">
        <f t="shared" si="8"/>
        <v>0.2145991218</v>
      </c>
      <c r="K159" s="70">
        <f t="shared" si="9"/>
        <v>0.005420246908</v>
      </c>
    </row>
    <row r="160">
      <c r="A160" s="52" t="s">
        <v>283</v>
      </c>
      <c r="B160" s="56">
        <v>50940.0</v>
      </c>
      <c r="C160" s="70">
        <f t="shared" si="1"/>
        <v>0.005118846759</v>
      </c>
      <c r="D160" s="70">
        <f t="shared" si="2"/>
        <v>0.07818990599</v>
      </c>
      <c r="E160" s="70">
        <f t="shared" si="3"/>
        <v>0.00007070389662</v>
      </c>
      <c r="F160" s="70">
        <f t="shared" si="4"/>
        <v>0.006793798518</v>
      </c>
      <c r="G160" s="70">
        <f t="shared" si="5"/>
        <v>0.0298740786</v>
      </c>
      <c r="H160" s="70">
        <f t="shared" si="6"/>
        <v>0.07635367148</v>
      </c>
      <c r="I160" s="70">
        <f t="shared" si="7"/>
        <v>0.0297319258</v>
      </c>
      <c r="J160" s="70">
        <f t="shared" si="8"/>
        <v>0.179594987</v>
      </c>
      <c r="K160" s="70">
        <f t="shared" si="9"/>
        <v>0.00453612841</v>
      </c>
    </row>
    <row r="161">
      <c r="A161" s="52" t="s">
        <v>284</v>
      </c>
      <c r="B161" s="56">
        <v>67560.09</v>
      </c>
      <c r="C161" s="70">
        <f t="shared" si="1"/>
        <v>0.00678896246</v>
      </c>
      <c r="D161" s="70">
        <f t="shared" si="2"/>
        <v>0.1037007673</v>
      </c>
      <c r="E161" s="70">
        <f t="shared" si="3"/>
        <v>0.00009377231289</v>
      </c>
      <c r="F161" s="70">
        <f t="shared" si="4"/>
        <v>0.009010397316</v>
      </c>
      <c r="G161" s="70">
        <f t="shared" si="5"/>
        <v>0.03962103335</v>
      </c>
      <c r="H161" s="70">
        <f t="shared" si="6"/>
        <v>0.1012654283</v>
      </c>
      <c r="I161" s="70">
        <f t="shared" si="7"/>
        <v>0.03943250064</v>
      </c>
      <c r="J161" s="70">
        <f t="shared" si="8"/>
        <v>0.2381910775</v>
      </c>
      <c r="K161" s="70">
        <f t="shared" si="9"/>
        <v>0.006016121783</v>
      </c>
    </row>
    <row r="162">
      <c r="A162" s="52" t="s">
        <v>285</v>
      </c>
      <c r="B162" s="56">
        <v>59933.0</v>
      </c>
      <c r="C162" s="70">
        <f t="shared" si="1"/>
        <v>0.006022533231</v>
      </c>
      <c r="D162" s="70">
        <f t="shared" si="2"/>
        <v>0.09199363242</v>
      </c>
      <c r="E162" s="70">
        <f t="shared" si="3"/>
        <v>0.00008318603526</v>
      </c>
      <c r="F162" s="70">
        <f t="shared" si="4"/>
        <v>0.007993182696</v>
      </c>
      <c r="G162" s="70">
        <f t="shared" si="5"/>
        <v>0.03514807917</v>
      </c>
      <c r="H162" s="70">
        <f t="shared" si="6"/>
        <v>0.08983322719</v>
      </c>
      <c r="I162" s="70">
        <f t="shared" si="7"/>
        <v>0.03498083056</v>
      </c>
      <c r="J162" s="70">
        <f t="shared" si="8"/>
        <v>0.2113008708</v>
      </c>
      <c r="K162" s="70">
        <f t="shared" si="9"/>
        <v>0.005336941186</v>
      </c>
    </row>
    <row r="163">
      <c r="A163" s="52" t="s">
        <v>286</v>
      </c>
      <c r="B163" s="56">
        <v>83695.49</v>
      </c>
      <c r="C163" s="70">
        <f t="shared" si="1"/>
        <v>0.008410372746</v>
      </c>
      <c r="D163" s="70">
        <f t="shared" si="2"/>
        <v>0.1284676579</v>
      </c>
      <c r="E163" s="70">
        <f t="shared" si="3"/>
        <v>0.0001161679873</v>
      </c>
      <c r="F163" s="70">
        <f t="shared" si="4"/>
        <v>0.01116235367</v>
      </c>
      <c r="G163" s="70">
        <f t="shared" si="5"/>
        <v>0.04908373865</v>
      </c>
      <c r="H163" s="70">
        <f t="shared" si="6"/>
        <v>0.1254506861</v>
      </c>
      <c r="I163" s="70">
        <f t="shared" si="7"/>
        <v>0.04885017861</v>
      </c>
      <c r="J163" s="70">
        <f t="shared" si="8"/>
        <v>0.2950783361</v>
      </c>
      <c r="K163" s="70">
        <f t="shared" si="9"/>
        <v>0.00745295426</v>
      </c>
    </row>
    <row r="164">
      <c r="A164" s="52" t="s">
        <v>287</v>
      </c>
      <c r="B164" s="56">
        <v>68803.0</v>
      </c>
      <c r="C164" s="70">
        <f t="shared" si="1"/>
        <v>0.006913859708</v>
      </c>
      <c r="D164" s="70">
        <f t="shared" si="2"/>
        <v>0.1056085611</v>
      </c>
      <c r="E164" s="70">
        <f t="shared" si="3"/>
        <v>0.00009549745188</v>
      </c>
      <c r="F164" s="70">
        <f t="shared" si="4"/>
        <v>0.009176162532</v>
      </c>
      <c r="G164" s="70">
        <f t="shared" si="5"/>
        <v>0.04034994562</v>
      </c>
      <c r="H164" s="70">
        <f t="shared" si="6"/>
        <v>0.1031284189</v>
      </c>
      <c r="I164" s="70">
        <f t="shared" si="7"/>
        <v>0.04015794446</v>
      </c>
      <c r="J164" s="70">
        <f t="shared" si="8"/>
        <v>0.2425731035</v>
      </c>
      <c r="K164" s="70">
        <f t="shared" si="9"/>
        <v>0.006126801001</v>
      </c>
    </row>
    <row r="165">
      <c r="A165" s="52" t="s">
        <v>288</v>
      </c>
      <c r="B165" s="56">
        <v>63539.85</v>
      </c>
      <c r="C165" s="70">
        <f t="shared" si="1"/>
        <v>0.006384977527</v>
      </c>
      <c r="D165" s="70">
        <f t="shared" si="2"/>
        <v>0.09752993518</v>
      </c>
      <c r="E165" s="70">
        <f t="shared" si="3"/>
        <v>0.00008819228476</v>
      </c>
      <c r="F165" s="70">
        <f t="shared" si="4"/>
        <v>0.008474223375</v>
      </c>
      <c r="G165" s="70">
        <f t="shared" si="5"/>
        <v>0.0372633387</v>
      </c>
      <c r="H165" s="70">
        <f t="shared" si="6"/>
        <v>0.0952395138</v>
      </c>
      <c r="I165" s="70">
        <f t="shared" si="7"/>
        <v>0.03708602484</v>
      </c>
      <c r="J165" s="70">
        <f t="shared" si="8"/>
        <v>0.2240172465</v>
      </c>
      <c r="K165" s="70">
        <f t="shared" si="9"/>
        <v>0.005658125614</v>
      </c>
    </row>
    <row r="166">
      <c r="A166" s="52" t="s">
        <v>289</v>
      </c>
      <c r="B166" s="56">
        <v>66991.0</v>
      </c>
      <c r="C166" s="70">
        <f t="shared" si="1"/>
        <v>0.006731775878</v>
      </c>
      <c r="D166" s="70">
        <f t="shared" si="2"/>
        <v>0.1028272476</v>
      </c>
      <c r="E166" s="70">
        <f t="shared" si="3"/>
        <v>0.00009298242517</v>
      </c>
      <c r="F166" s="70">
        <f t="shared" si="4"/>
        <v>0.008934498557</v>
      </c>
      <c r="G166" s="70">
        <f t="shared" si="5"/>
        <v>0.039287287</v>
      </c>
      <c r="H166" s="70">
        <f t="shared" si="6"/>
        <v>0.1004124226</v>
      </c>
      <c r="I166" s="70">
        <f t="shared" si="7"/>
        <v>0.03910034239</v>
      </c>
      <c r="J166" s="70">
        <f t="shared" si="8"/>
        <v>0.2361846835</v>
      </c>
      <c r="K166" s="70">
        <f t="shared" si="9"/>
        <v>0.005965445197</v>
      </c>
    </row>
    <row r="167">
      <c r="A167" s="52" t="s">
        <v>290</v>
      </c>
      <c r="B167" s="56">
        <v>63963.49</v>
      </c>
      <c r="C167" s="70">
        <f t="shared" si="1"/>
        <v>0.006427548164</v>
      </c>
      <c r="D167" s="70">
        <f t="shared" si="2"/>
        <v>0.09818019768</v>
      </c>
      <c r="E167" s="70">
        <f t="shared" si="3"/>
        <v>0.00008878029023</v>
      </c>
      <c r="F167" s="70">
        <f t="shared" si="4"/>
        <v>0.008530723666</v>
      </c>
      <c r="G167" s="70">
        <f t="shared" si="5"/>
        <v>0.037511785</v>
      </c>
      <c r="H167" s="70">
        <f t="shared" si="6"/>
        <v>0.09587450534</v>
      </c>
      <c r="I167" s="70">
        <f t="shared" si="7"/>
        <v>0.03733328894</v>
      </c>
      <c r="J167" s="70">
        <f t="shared" si="8"/>
        <v>0.2255108394</v>
      </c>
      <c r="K167" s="70">
        <f t="shared" si="9"/>
        <v>0.005695850102</v>
      </c>
    </row>
    <row r="168">
      <c r="A168" s="52" t="s">
        <v>291</v>
      </c>
      <c r="B168" s="56">
        <v>38217.0</v>
      </c>
      <c r="C168" s="70">
        <f t="shared" si="1"/>
        <v>0.003840340922</v>
      </c>
      <c r="D168" s="70">
        <f t="shared" si="2"/>
        <v>0.05866084879</v>
      </c>
      <c r="E168" s="70">
        <f t="shared" si="3"/>
        <v>0.00005304457827</v>
      </c>
      <c r="F168" s="70">
        <f t="shared" si="4"/>
        <v>0.005096949312</v>
      </c>
      <c r="G168" s="70">
        <f t="shared" si="5"/>
        <v>0.02241259643</v>
      </c>
      <c r="H168" s="70">
        <f t="shared" si="6"/>
        <v>0.05728324034</v>
      </c>
      <c r="I168" s="70">
        <f t="shared" si="7"/>
        <v>0.02230594834</v>
      </c>
      <c r="J168" s="70">
        <f t="shared" si="8"/>
        <v>0.1347385477</v>
      </c>
      <c r="K168" s="70">
        <f t="shared" si="9"/>
        <v>0.003403164889</v>
      </c>
    </row>
    <row r="169">
      <c r="A169" s="52" t="s">
        <v>292</v>
      </c>
      <c r="B169" s="56">
        <v>39775.84</v>
      </c>
      <c r="C169" s="70">
        <f t="shared" si="1"/>
        <v>0.00399698527</v>
      </c>
      <c r="D169" s="70">
        <f t="shared" si="2"/>
        <v>0.06105357657</v>
      </c>
      <c r="E169" s="70">
        <f t="shared" si="3"/>
        <v>0.00005520822299</v>
      </c>
      <c r="F169" s="70">
        <f t="shared" si="4"/>
        <v>0.005304849683</v>
      </c>
      <c r="G169" s="70">
        <f t="shared" si="5"/>
        <v>0.0233267878</v>
      </c>
      <c r="H169" s="70">
        <f t="shared" si="6"/>
        <v>0.0596197766</v>
      </c>
      <c r="I169" s="70">
        <f t="shared" si="7"/>
        <v>0.02321578962</v>
      </c>
      <c r="J169" s="70">
        <f t="shared" si="8"/>
        <v>0.1402344222</v>
      </c>
      <c r="K169" s="70">
        <f t="shared" si="9"/>
        <v>0.003541977186</v>
      </c>
    </row>
    <row r="170">
      <c r="A170" s="52" t="s">
        <v>293</v>
      </c>
      <c r="B170" s="56">
        <v>48151.0</v>
      </c>
      <c r="C170" s="70">
        <f t="shared" si="1"/>
        <v>0.004838586382</v>
      </c>
      <c r="D170" s="70">
        <f t="shared" si="2"/>
        <v>0.07390895491</v>
      </c>
      <c r="E170" s="70">
        <f t="shared" si="3"/>
        <v>0.0000668328097</v>
      </c>
      <c r="F170" s="70">
        <f t="shared" si="4"/>
        <v>0.006421833381</v>
      </c>
      <c r="G170" s="70">
        <f t="shared" si="5"/>
        <v>0.02823845227</v>
      </c>
      <c r="H170" s="70">
        <f t="shared" si="6"/>
        <v>0.07217325551</v>
      </c>
      <c r="I170" s="70">
        <f t="shared" si="7"/>
        <v>0.02810408243</v>
      </c>
      <c r="J170" s="70">
        <f t="shared" si="8"/>
        <v>0.1697620381</v>
      </c>
      <c r="K170" s="70">
        <f t="shared" si="9"/>
        <v>0.004287772263</v>
      </c>
    </row>
    <row r="171">
      <c r="A171" s="52" t="s">
        <v>294</v>
      </c>
      <c r="B171" s="56">
        <v>41707.26</v>
      </c>
      <c r="C171" s="70">
        <f t="shared" si="1"/>
        <v>0.004191069349</v>
      </c>
      <c r="D171" s="70">
        <f t="shared" si="2"/>
        <v>0.06401819275</v>
      </c>
      <c r="E171" s="70">
        <f t="shared" si="3"/>
        <v>0.00005788900273</v>
      </c>
      <c r="F171" s="70">
        <f t="shared" si="4"/>
        <v>0.005562440541</v>
      </c>
      <c r="G171" s="70">
        <f t="shared" si="5"/>
        <v>0.02445948103</v>
      </c>
      <c r="H171" s="70">
        <f t="shared" si="6"/>
        <v>0.06251477088</v>
      </c>
      <c r="I171" s="70">
        <f t="shared" si="7"/>
        <v>0.02434309304</v>
      </c>
      <c r="J171" s="70">
        <f t="shared" si="8"/>
        <v>0.1470438716</v>
      </c>
      <c r="K171" s="70">
        <f t="shared" si="9"/>
        <v>0.003713967157</v>
      </c>
    </row>
    <row r="172">
      <c r="A172" s="52" t="s">
        <v>295</v>
      </c>
      <c r="B172" s="56">
        <v>47137.0</v>
      </c>
      <c r="C172" s="70">
        <f t="shared" si="1"/>
        <v>0.004736691788</v>
      </c>
      <c r="D172" s="70">
        <f t="shared" si="2"/>
        <v>0.07235252451</v>
      </c>
      <c r="E172" s="70">
        <f t="shared" si="3"/>
        <v>0.00006542539409</v>
      </c>
      <c r="F172" s="70">
        <f t="shared" si="4"/>
        <v>0.00628659758</v>
      </c>
      <c r="G172" s="70">
        <f t="shared" si="5"/>
        <v>0.02764378569</v>
      </c>
      <c r="H172" s="70">
        <f t="shared" si="6"/>
        <v>0.07065337677</v>
      </c>
      <c r="I172" s="70">
        <f t="shared" si="7"/>
        <v>0.02751224551</v>
      </c>
      <c r="J172" s="70">
        <f t="shared" si="8"/>
        <v>0.1661870613</v>
      </c>
      <c r="K172" s="70">
        <f t="shared" si="9"/>
        <v>0.004197477127</v>
      </c>
    </row>
    <row r="173">
      <c r="A173" s="52" t="s">
        <v>296</v>
      </c>
      <c r="B173" s="56">
        <v>49906.62</v>
      </c>
      <c r="C173" s="70">
        <f t="shared" si="1"/>
        <v>0.005015004712</v>
      </c>
      <c r="D173" s="70">
        <f t="shared" si="2"/>
        <v>0.07660372843</v>
      </c>
      <c r="E173" s="70">
        <f t="shared" si="3"/>
        <v>0.00006926958188</v>
      </c>
      <c r="F173" s="70">
        <f t="shared" si="4"/>
        <v>0.006655978032</v>
      </c>
      <c r="G173" s="70">
        <f t="shared" si="5"/>
        <v>0.0292680465</v>
      </c>
      <c r="H173" s="70">
        <f t="shared" si="6"/>
        <v>0.07480474417</v>
      </c>
      <c r="I173" s="70">
        <f t="shared" si="7"/>
        <v>0.02912877744</v>
      </c>
      <c r="J173" s="70">
        <f t="shared" si="8"/>
        <v>0.1759516838</v>
      </c>
      <c r="K173" s="70">
        <f t="shared" si="9"/>
        <v>0.004444107515</v>
      </c>
    </row>
    <row r="174">
      <c r="A174" s="52" t="s">
        <v>297</v>
      </c>
      <c r="B174" s="56">
        <v>72017.0</v>
      </c>
      <c r="C174" s="70">
        <f t="shared" si="1"/>
        <v>0.007236827386</v>
      </c>
      <c r="D174" s="70">
        <f t="shared" si="2"/>
        <v>0.1105418622</v>
      </c>
      <c r="E174" s="70">
        <f t="shared" si="3"/>
        <v>0.00009995843193</v>
      </c>
      <c r="F174" s="70">
        <f t="shared" si="4"/>
        <v>0.009604809341</v>
      </c>
      <c r="G174" s="70">
        <f t="shared" si="5"/>
        <v>0.04223481584</v>
      </c>
      <c r="H174" s="70">
        <f t="shared" si="6"/>
        <v>0.1079458649</v>
      </c>
      <c r="I174" s="70">
        <f t="shared" si="7"/>
        <v>0.04203384571</v>
      </c>
      <c r="J174" s="70">
        <f t="shared" si="8"/>
        <v>0.2539044401</v>
      </c>
      <c r="K174" s="70">
        <f t="shared" si="9"/>
        <v>0.006413002743</v>
      </c>
    </row>
    <row r="175">
      <c r="A175" s="52" t="s">
        <v>298</v>
      </c>
      <c r="B175" s="56">
        <v>62699.9</v>
      </c>
      <c r="C175" s="70">
        <f t="shared" si="1"/>
        <v>0.006300572828</v>
      </c>
      <c r="D175" s="70">
        <f t="shared" si="2"/>
        <v>0.0962406613</v>
      </c>
      <c r="E175" s="70">
        <f t="shared" si="3"/>
        <v>0.00008702644773</v>
      </c>
      <c r="F175" s="70">
        <f t="shared" si="4"/>
        <v>0.008362200386</v>
      </c>
      <c r="G175" s="70">
        <f t="shared" si="5"/>
        <v>0.03677074482</v>
      </c>
      <c r="H175" s="70">
        <f t="shared" si="6"/>
        <v>0.0939805176</v>
      </c>
      <c r="I175" s="70">
        <f t="shared" si="7"/>
        <v>0.03659577492</v>
      </c>
      <c r="J175" s="70">
        <f t="shared" si="8"/>
        <v>0.2210559036</v>
      </c>
      <c r="K175" s="70">
        <f t="shared" si="9"/>
        <v>0.005583329362</v>
      </c>
    </row>
    <row r="176">
      <c r="A176" s="52" t="s">
        <v>299</v>
      </c>
      <c r="B176" s="56">
        <v>49276.0</v>
      </c>
      <c r="C176" s="70">
        <f t="shared" si="1"/>
        <v>0.004951635117</v>
      </c>
      <c r="D176" s="70">
        <f t="shared" si="2"/>
        <v>0.07563576379</v>
      </c>
      <c r="E176" s="70">
        <f t="shared" si="3"/>
        <v>0.00006839429151</v>
      </c>
      <c r="F176" s="70">
        <f t="shared" si="4"/>
        <v>0.006571873101</v>
      </c>
      <c r="G176" s="70">
        <f t="shared" si="5"/>
        <v>0.02889821549</v>
      </c>
      <c r="H176" s="70">
        <f t="shared" si="6"/>
        <v>0.0738595115</v>
      </c>
      <c r="I176" s="70">
        <f t="shared" si="7"/>
        <v>0.02876070624</v>
      </c>
      <c r="J176" s="70">
        <f t="shared" si="8"/>
        <v>0.1737283585</v>
      </c>
      <c r="K176" s="70">
        <f t="shared" si="9"/>
        <v>0.004387951777</v>
      </c>
    </row>
    <row r="177">
      <c r="A177" s="52" t="s">
        <v>300</v>
      </c>
      <c r="B177" s="56">
        <v>92721.54</v>
      </c>
      <c r="C177" s="70">
        <f t="shared" si="1"/>
        <v>0.009317380339</v>
      </c>
      <c r="D177" s="70">
        <f t="shared" si="2"/>
        <v>0.1423221142</v>
      </c>
      <c r="E177" s="70">
        <f t="shared" si="3"/>
        <v>0.0001286959988</v>
      </c>
      <c r="F177" s="70">
        <f t="shared" si="4"/>
        <v>0.01236614568</v>
      </c>
      <c r="G177" s="70">
        <f t="shared" si="5"/>
        <v>0.0543771216</v>
      </c>
      <c r="H177" s="70">
        <f t="shared" si="6"/>
        <v>0.1389797802</v>
      </c>
      <c r="I177" s="70">
        <f t="shared" si="7"/>
        <v>0.05411837352</v>
      </c>
      <c r="J177" s="70">
        <f t="shared" si="8"/>
        <v>0.3269007415</v>
      </c>
      <c r="K177" s="70">
        <f t="shared" si="9"/>
        <v>0.008256710087</v>
      </c>
    </row>
    <row r="178">
      <c r="A178" s="52" t="s">
        <v>301</v>
      </c>
      <c r="B178" s="56">
        <v>64070.0</v>
      </c>
      <c r="C178" s="70">
        <f t="shared" si="1"/>
        <v>0.006438251116</v>
      </c>
      <c r="D178" s="70">
        <f t="shared" si="2"/>
        <v>0.09834368427</v>
      </c>
      <c r="E178" s="70">
        <f t="shared" si="3"/>
        <v>0.00008892812439</v>
      </c>
      <c r="F178" s="70">
        <f t="shared" si="4"/>
        <v>0.00854492876</v>
      </c>
      <c r="G178" s="70">
        <f t="shared" si="5"/>
        <v>0.03757424845</v>
      </c>
      <c r="H178" s="70">
        <f t="shared" si="6"/>
        <v>0.09603415257</v>
      </c>
      <c r="I178" s="70">
        <f t="shared" si="7"/>
        <v>0.03739545516</v>
      </c>
      <c r="J178" s="70">
        <f t="shared" si="8"/>
        <v>0.2258863529</v>
      </c>
      <c r="K178" s="70">
        <f t="shared" si="9"/>
        <v>0.005705334653</v>
      </c>
    </row>
    <row r="179">
      <c r="A179" s="52" t="s">
        <v>302</v>
      </c>
      <c r="B179" s="56">
        <v>76859.75</v>
      </c>
      <c r="C179" s="70">
        <f t="shared" si="1"/>
        <v>0.00772346451</v>
      </c>
      <c r="D179" s="70">
        <f t="shared" si="2"/>
        <v>0.1179751988</v>
      </c>
      <c r="E179" s="70">
        <f t="shared" si="3"/>
        <v>0.0001066800907</v>
      </c>
      <c r="F179" s="70">
        <f t="shared" si="4"/>
        <v>0.01025068032</v>
      </c>
      <c r="G179" s="70">
        <f t="shared" si="5"/>
        <v>0.04507487658</v>
      </c>
      <c r="H179" s="70">
        <f t="shared" si="6"/>
        <v>0.1152046349</v>
      </c>
      <c r="I179" s="70">
        <f t="shared" si="7"/>
        <v>0.0448603923</v>
      </c>
      <c r="J179" s="70">
        <f t="shared" si="8"/>
        <v>0.2709781273</v>
      </c>
      <c r="K179" s="70">
        <f t="shared" si="9"/>
        <v>0.006844242159</v>
      </c>
    </row>
    <row r="180">
      <c r="A180" s="52" t="s">
        <v>303</v>
      </c>
      <c r="B180" s="56">
        <v>42404.0</v>
      </c>
      <c r="C180" s="70">
        <f t="shared" si="1"/>
        <v>0.004261083195</v>
      </c>
      <c r="D180" s="70">
        <f t="shared" si="2"/>
        <v>0.0650876477</v>
      </c>
      <c r="E180" s="70">
        <f t="shared" si="3"/>
        <v>0.00005885606659</v>
      </c>
      <c r="F180" s="70">
        <f t="shared" si="4"/>
        <v>0.005655363807</v>
      </c>
      <c r="G180" s="70">
        <f t="shared" si="5"/>
        <v>0.02486808852</v>
      </c>
      <c r="H180" s="70">
        <f t="shared" si="6"/>
        <v>0.06355911043</v>
      </c>
      <c r="I180" s="70">
        <f t="shared" si="7"/>
        <v>0.02474975621</v>
      </c>
      <c r="J180" s="70">
        <f t="shared" si="8"/>
        <v>0.1495003108</v>
      </c>
      <c r="K180" s="70">
        <f t="shared" si="9"/>
        <v>0.003776010779</v>
      </c>
    </row>
    <row r="181">
      <c r="A181" s="52" t="s">
        <v>304</v>
      </c>
      <c r="B181" s="56">
        <v>45651.01</v>
      </c>
      <c r="C181" s="70">
        <f t="shared" si="1"/>
        <v>0.004587367973</v>
      </c>
      <c r="D181" s="70">
        <f t="shared" si="2"/>
        <v>0.0700716172</v>
      </c>
      <c r="E181" s="70">
        <f t="shared" si="3"/>
        <v>0.00006336286399</v>
      </c>
      <c r="F181" s="70">
        <f t="shared" si="4"/>
        <v>0.006088413115</v>
      </c>
      <c r="G181" s="70">
        <f t="shared" si="5"/>
        <v>0.02677231765</v>
      </c>
      <c r="H181" s="70">
        <f t="shared" si="6"/>
        <v>0.06842603495</v>
      </c>
      <c r="I181" s="70">
        <f t="shared" si="7"/>
        <v>0.02664492426</v>
      </c>
      <c r="J181" s="70">
        <f t="shared" si="8"/>
        <v>0.160948028</v>
      </c>
      <c r="K181" s="70">
        <f t="shared" si="9"/>
        <v>0.00406515201</v>
      </c>
    </row>
    <row r="182">
      <c r="A182" s="52" t="s">
        <v>305</v>
      </c>
      <c r="B182" s="56">
        <v>38030.0</v>
      </c>
      <c r="C182" s="70">
        <f t="shared" si="1"/>
        <v>0.00382154971</v>
      </c>
      <c r="D182" s="70">
        <f t="shared" si="2"/>
        <v>0.05837381478</v>
      </c>
      <c r="E182" s="70">
        <f t="shared" si="3"/>
        <v>0.00005278502529</v>
      </c>
      <c r="F182" s="70">
        <f t="shared" si="4"/>
        <v>0.005072009376</v>
      </c>
      <c r="G182" s="70">
        <f t="shared" si="5"/>
        <v>0.02230292912</v>
      </c>
      <c r="H182" s="70">
        <f t="shared" si="6"/>
        <v>0.05700294712</v>
      </c>
      <c r="I182" s="70">
        <f t="shared" si="7"/>
        <v>0.02219680287</v>
      </c>
      <c r="J182" s="70">
        <f t="shared" si="8"/>
        <v>0.1340792571</v>
      </c>
      <c r="K182" s="70">
        <f t="shared" si="9"/>
        <v>0.003386512828</v>
      </c>
    </row>
    <row r="183">
      <c r="A183" s="52" t="s">
        <v>306</v>
      </c>
      <c r="B183" s="56">
        <v>62033.54</v>
      </c>
      <c r="C183" s="70">
        <f t="shared" si="1"/>
        <v>0.006233611801</v>
      </c>
      <c r="D183" s="70">
        <f t="shared" si="2"/>
        <v>0.09521783786</v>
      </c>
      <c r="E183" s="70">
        <f t="shared" si="3"/>
        <v>0.00008610155082</v>
      </c>
      <c r="F183" s="70">
        <f t="shared" si="4"/>
        <v>0.008273328859</v>
      </c>
      <c r="G183" s="70">
        <f t="shared" si="5"/>
        <v>0.03637995387</v>
      </c>
      <c r="H183" s="70">
        <f t="shared" si="6"/>
        <v>0.09298171445</v>
      </c>
      <c r="I183" s="70">
        <f t="shared" si="7"/>
        <v>0.03620684351</v>
      </c>
      <c r="J183" s="70">
        <f t="shared" si="8"/>
        <v>0.2187065727</v>
      </c>
      <c r="K183" s="70">
        <f t="shared" si="9"/>
        <v>0.005523991032</v>
      </c>
    </row>
    <row r="184">
      <c r="A184" s="52" t="s">
        <v>307</v>
      </c>
      <c r="B184" s="56">
        <v>69358.0</v>
      </c>
      <c r="C184" s="70">
        <f t="shared" si="1"/>
        <v>0.006969630418</v>
      </c>
      <c r="D184" s="70">
        <f t="shared" si="2"/>
        <v>0.1064604535</v>
      </c>
      <c r="E184" s="70">
        <f t="shared" si="3"/>
        <v>0.00009626778291</v>
      </c>
      <c r="F184" s="70">
        <f t="shared" si="4"/>
        <v>0.009250182128</v>
      </c>
      <c r="G184" s="70">
        <f t="shared" si="5"/>
        <v>0.04067542881</v>
      </c>
      <c r="H184" s="70">
        <f t="shared" si="6"/>
        <v>0.1039603052</v>
      </c>
      <c r="I184" s="70">
        <f t="shared" si="7"/>
        <v>0.04048187887</v>
      </c>
      <c r="J184" s="70">
        <f t="shared" si="8"/>
        <v>0.2445298216</v>
      </c>
      <c r="K184" s="70">
        <f t="shared" si="9"/>
        <v>0.006176222895</v>
      </c>
    </row>
    <row r="185">
      <c r="A185" s="52" t="s">
        <v>308</v>
      </c>
      <c r="B185" s="56">
        <v>60365.43</v>
      </c>
      <c r="C185" s="70">
        <f t="shared" si="1"/>
        <v>0.006065987155</v>
      </c>
      <c r="D185" s="70">
        <f t="shared" si="2"/>
        <v>0.09265738706</v>
      </c>
      <c r="E185" s="70">
        <f t="shared" si="3"/>
        <v>0.00008378624111</v>
      </c>
      <c r="F185" s="70">
        <f t="shared" si="4"/>
        <v>0.008050855297</v>
      </c>
      <c r="G185" s="70">
        <f t="shared" si="5"/>
        <v>0.03540168042</v>
      </c>
      <c r="H185" s="70">
        <f t="shared" si="6"/>
        <v>0.09048139401</v>
      </c>
      <c r="I185" s="70">
        <f t="shared" si="7"/>
        <v>0.03523322508</v>
      </c>
      <c r="J185" s="70">
        <f t="shared" si="8"/>
        <v>0.2128254538</v>
      </c>
      <c r="K185" s="70">
        <f t="shared" si="9"/>
        <v>0.00537544841</v>
      </c>
    </row>
    <row r="186">
      <c r="A186" s="52" t="s">
        <v>309</v>
      </c>
      <c r="B186" s="56">
        <v>63745.0</v>
      </c>
      <c r="C186" s="70">
        <f t="shared" si="1"/>
        <v>0.006405592592</v>
      </c>
      <c r="D186" s="70">
        <f t="shared" si="2"/>
        <v>0.09784482837</v>
      </c>
      <c r="E186" s="70">
        <f t="shared" si="3"/>
        <v>0.00008847702964</v>
      </c>
      <c r="F186" s="70">
        <f t="shared" si="4"/>
        <v>0.008501583952</v>
      </c>
      <c r="G186" s="70">
        <f t="shared" si="5"/>
        <v>0.03738365019</v>
      </c>
      <c r="H186" s="70">
        <f t="shared" si="6"/>
        <v>0.09554701195</v>
      </c>
      <c r="I186" s="70">
        <f t="shared" si="7"/>
        <v>0.03720576384</v>
      </c>
      <c r="J186" s="70">
        <f t="shared" si="8"/>
        <v>0.224740527</v>
      </c>
      <c r="K186" s="70">
        <f t="shared" si="9"/>
        <v>0.005676393905</v>
      </c>
    </row>
    <row r="187">
      <c r="A187" s="52" t="s">
        <v>310</v>
      </c>
      <c r="B187" s="56">
        <v>84154.44</v>
      </c>
      <c r="C187" s="70">
        <f t="shared" si="1"/>
        <v>0.008456491606</v>
      </c>
      <c r="D187" s="70">
        <f t="shared" si="2"/>
        <v>0.1291721192</v>
      </c>
      <c r="E187" s="70">
        <f t="shared" si="3"/>
        <v>0.0001168050025</v>
      </c>
      <c r="F187" s="70">
        <f t="shared" si="4"/>
        <v>0.01122356321</v>
      </c>
      <c r="G187" s="70">
        <f t="shared" si="5"/>
        <v>0.04935289272</v>
      </c>
      <c r="H187" s="70">
        <f t="shared" si="6"/>
        <v>0.1261386036</v>
      </c>
      <c r="I187" s="70">
        <f t="shared" si="7"/>
        <v>0.04911805194</v>
      </c>
      <c r="J187" s="70">
        <f t="shared" si="8"/>
        <v>0.2966964185</v>
      </c>
      <c r="K187" s="70">
        <f t="shared" si="9"/>
        <v>0.007493823049</v>
      </c>
    </row>
    <row r="188">
      <c r="A188" s="52" t="s">
        <v>311</v>
      </c>
      <c r="B188" s="56">
        <v>69006.0</v>
      </c>
      <c r="C188" s="70">
        <f t="shared" si="1"/>
        <v>0.006934258725</v>
      </c>
      <c r="D188" s="70">
        <f t="shared" si="2"/>
        <v>0.1059201542</v>
      </c>
      <c r="E188" s="70">
        <f t="shared" si="3"/>
        <v>0.0000957792126</v>
      </c>
      <c r="F188" s="70">
        <f t="shared" si="4"/>
        <v>0.009203236366</v>
      </c>
      <c r="G188" s="70">
        <f t="shared" si="5"/>
        <v>0.04046899623</v>
      </c>
      <c r="H188" s="70">
        <f t="shared" si="6"/>
        <v>0.1034326944</v>
      </c>
      <c r="I188" s="70">
        <f t="shared" si="7"/>
        <v>0.04027642858</v>
      </c>
      <c r="J188" s="70">
        <f t="shared" si="8"/>
        <v>0.243288804</v>
      </c>
      <c r="K188" s="70">
        <f t="shared" si="9"/>
        <v>0.006144877838</v>
      </c>
    </row>
    <row r="189">
      <c r="A189" s="52" t="s">
        <v>312</v>
      </c>
      <c r="B189" s="56">
        <v>56330.47</v>
      </c>
      <c r="C189" s="70">
        <f t="shared" si="1"/>
        <v>0.005660523042</v>
      </c>
      <c r="D189" s="70">
        <f t="shared" si="2"/>
        <v>0.08646396061</v>
      </c>
      <c r="E189" s="70">
        <f t="shared" si="3"/>
        <v>0.00007818578185</v>
      </c>
      <c r="F189" s="70">
        <f t="shared" si="4"/>
        <v>0.00751271817</v>
      </c>
      <c r="G189" s="70">
        <f t="shared" si="5"/>
        <v>0.03303535313</v>
      </c>
      <c r="H189" s="70">
        <f t="shared" si="6"/>
        <v>0.0844334158</v>
      </c>
      <c r="I189" s="70">
        <f t="shared" si="7"/>
        <v>0.03287815772</v>
      </c>
      <c r="J189" s="70">
        <f t="shared" si="8"/>
        <v>0.1985997257</v>
      </c>
      <c r="K189" s="70">
        <f t="shared" si="9"/>
        <v>0.005016141447</v>
      </c>
    </row>
    <row r="190">
      <c r="A190" s="52" t="s">
        <v>313</v>
      </c>
      <c r="B190" s="56">
        <v>72334.0</v>
      </c>
      <c r="C190" s="70">
        <f t="shared" si="1"/>
        <v>0.007268682007</v>
      </c>
      <c r="D190" s="70">
        <f t="shared" si="2"/>
        <v>0.1110284386</v>
      </c>
      <c r="E190" s="70">
        <f t="shared" si="3"/>
        <v>0.0001003984228</v>
      </c>
      <c r="F190" s="70">
        <f t="shared" si="4"/>
        <v>0.0096470872</v>
      </c>
      <c r="G190" s="70">
        <f t="shared" si="5"/>
        <v>0.04242072245</v>
      </c>
      <c r="H190" s="70">
        <f t="shared" si="6"/>
        <v>0.1084210144</v>
      </c>
      <c r="I190" s="70">
        <f t="shared" si="7"/>
        <v>0.0422188677</v>
      </c>
      <c r="J190" s="70">
        <f t="shared" si="8"/>
        <v>0.2550220611</v>
      </c>
      <c r="K190" s="70">
        <f t="shared" si="9"/>
        <v>0.006441231104</v>
      </c>
    </row>
    <row r="191">
      <c r="A191" s="52" t="s">
        <v>314</v>
      </c>
      <c r="B191" s="56">
        <v>73379.36</v>
      </c>
      <c r="C191" s="70">
        <f t="shared" si="1"/>
        <v>0.007373727897</v>
      </c>
      <c r="D191" s="70">
        <f t="shared" si="2"/>
        <v>0.1126330047</v>
      </c>
      <c r="E191" s="70">
        <f t="shared" si="3"/>
        <v>0.0001018493656</v>
      </c>
      <c r="F191" s="70">
        <f t="shared" si="4"/>
        <v>0.009786505441</v>
      </c>
      <c r="G191" s="70">
        <f t="shared" si="5"/>
        <v>0.0430337803</v>
      </c>
      <c r="H191" s="70">
        <f t="shared" si="6"/>
        <v>0.1099878984</v>
      </c>
      <c r="I191" s="70">
        <f t="shared" si="7"/>
        <v>0.04282900838</v>
      </c>
      <c r="J191" s="70">
        <f t="shared" si="8"/>
        <v>0.2587076012</v>
      </c>
      <c r="K191" s="70">
        <f t="shared" si="9"/>
        <v>0.006534318799</v>
      </c>
    </row>
    <row r="192">
      <c r="A192" s="52" t="s">
        <v>315</v>
      </c>
      <c r="B192" s="56">
        <v>100774.0</v>
      </c>
      <c r="C192" s="70">
        <f t="shared" si="1"/>
        <v>0.01012655405</v>
      </c>
      <c r="D192" s="70">
        <f t="shared" si="2"/>
        <v>0.154682167</v>
      </c>
      <c r="E192" s="70">
        <f t="shared" si="3"/>
        <v>0.0001398726831</v>
      </c>
      <c r="F192" s="70">
        <f t="shared" si="4"/>
        <v>0.01344009132</v>
      </c>
      <c r="G192" s="70">
        <f t="shared" si="5"/>
        <v>0.05909953665</v>
      </c>
      <c r="H192" s="70">
        <f t="shared" si="6"/>
        <v>0.151049566</v>
      </c>
      <c r="I192" s="70">
        <f t="shared" si="7"/>
        <v>0.05881831744</v>
      </c>
      <c r="J192" s="70">
        <f t="shared" si="8"/>
        <v>0.3552906404</v>
      </c>
      <c r="K192" s="70">
        <f t="shared" si="9"/>
        <v>0.008973769227</v>
      </c>
    </row>
    <row r="193">
      <c r="A193" s="52" t="s">
        <v>316</v>
      </c>
      <c r="B193" s="56">
        <v>96924.19</v>
      </c>
      <c r="C193" s="70">
        <f t="shared" si="1"/>
        <v>0.009739695246</v>
      </c>
      <c r="D193" s="70">
        <f t="shared" si="2"/>
        <v>0.1487729349</v>
      </c>
      <c r="E193" s="70">
        <f t="shared" si="3"/>
        <v>0.0001345292091</v>
      </c>
      <c r="F193" s="70">
        <f t="shared" si="4"/>
        <v>0.0129266474</v>
      </c>
      <c r="G193" s="70">
        <f t="shared" si="5"/>
        <v>0.05684179173</v>
      </c>
      <c r="H193" s="70">
        <f t="shared" si="6"/>
        <v>0.145279108</v>
      </c>
      <c r="I193" s="70">
        <f t="shared" si="7"/>
        <v>0.05657131577</v>
      </c>
      <c r="J193" s="70">
        <f t="shared" si="8"/>
        <v>0.3417176805</v>
      </c>
      <c r="K193" s="70">
        <f t="shared" si="9"/>
        <v>0.008630949586</v>
      </c>
    </row>
    <row r="194">
      <c r="A194" s="52" t="s">
        <v>317</v>
      </c>
      <c r="B194" s="56">
        <v>104376.0</v>
      </c>
      <c r="C194" s="70">
        <f t="shared" si="1"/>
        <v>0.01048851098</v>
      </c>
      <c r="D194" s="70">
        <f t="shared" si="2"/>
        <v>0.1602110253</v>
      </c>
      <c r="E194" s="70">
        <f t="shared" si="3"/>
        <v>0.0001448722009</v>
      </c>
      <c r="F194" s="70">
        <f t="shared" si="4"/>
        <v>0.01392048516</v>
      </c>
      <c r="G194" s="70">
        <f t="shared" si="5"/>
        <v>0.06121195187</v>
      </c>
      <c r="H194" s="70">
        <f t="shared" si="6"/>
        <v>0.1564485829</v>
      </c>
      <c r="I194" s="70">
        <f t="shared" si="7"/>
        <v>0.06092068094</v>
      </c>
      <c r="J194" s="70">
        <f t="shared" si="8"/>
        <v>0.3679899169</v>
      </c>
      <c r="K194" s="70">
        <f t="shared" si="9"/>
        <v>0.00929452177</v>
      </c>
    </row>
    <row r="195">
      <c r="A195" s="52" t="s">
        <v>318</v>
      </c>
      <c r="B195" s="56">
        <v>117734.4</v>
      </c>
      <c r="C195" s="70">
        <f t="shared" si="1"/>
        <v>0.01183086674</v>
      </c>
      <c r="D195" s="70">
        <f t="shared" si="2"/>
        <v>0.1807153841</v>
      </c>
      <c r="E195" s="70">
        <f t="shared" si="3"/>
        <v>0.0001634134442</v>
      </c>
      <c r="F195" s="70">
        <f t="shared" si="4"/>
        <v>0.0157020768</v>
      </c>
      <c r="G195" s="70">
        <f t="shared" si="5"/>
        <v>0.06904606831</v>
      </c>
      <c r="H195" s="70">
        <f t="shared" si="6"/>
        <v>0.1764714115</v>
      </c>
      <c r="I195" s="70">
        <f t="shared" si="7"/>
        <v>0.06871751953</v>
      </c>
      <c r="J195" s="70">
        <f t="shared" si="8"/>
        <v>0.415086534</v>
      </c>
      <c r="K195" s="70">
        <f t="shared" si="9"/>
        <v>0.01048406668</v>
      </c>
    </row>
    <row r="196">
      <c r="A196" s="52" t="s">
        <v>319</v>
      </c>
      <c r="B196" s="56">
        <v>85782.0</v>
      </c>
      <c r="C196" s="70">
        <f t="shared" si="1"/>
        <v>0.008620041473</v>
      </c>
      <c r="D196" s="70">
        <f t="shared" si="2"/>
        <v>0.1316703281</v>
      </c>
      <c r="E196" s="70">
        <f t="shared" si="3"/>
        <v>0.0001190640294</v>
      </c>
      <c r="F196" s="70">
        <f t="shared" si="4"/>
        <v>0.01144062867</v>
      </c>
      <c r="G196" s="70">
        <f t="shared" si="5"/>
        <v>0.05030738537</v>
      </c>
      <c r="H196" s="70">
        <f t="shared" si="6"/>
        <v>0.1285781438</v>
      </c>
      <c r="I196" s="70">
        <f t="shared" si="7"/>
        <v>0.05006800273</v>
      </c>
      <c r="J196" s="70">
        <f t="shared" si="8"/>
        <v>0.3024345736</v>
      </c>
      <c r="K196" s="70">
        <f t="shared" si="9"/>
        <v>0.007638754756</v>
      </c>
    </row>
    <row r="197">
      <c r="A197" s="52" t="s">
        <v>320</v>
      </c>
      <c r="B197" s="56">
        <v>76361.08</v>
      </c>
      <c r="C197" s="70">
        <f t="shared" si="1"/>
        <v>0.007673354277</v>
      </c>
      <c r="D197" s="70">
        <f t="shared" si="2"/>
        <v>0.1172097697</v>
      </c>
      <c r="E197" s="70">
        <f t="shared" si="3"/>
        <v>0.0001059879448</v>
      </c>
      <c r="F197" s="70">
        <f t="shared" si="4"/>
        <v>0.01018417338</v>
      </c>
      <c r="G197" s="70">
        <f t="shared" si="5"/>
        <v>0.04478242847</v>
      </c>
      <c r="H197" s="70">
        <f t="shared" si="6"/>
        <v>0.1144571813</v>
      </c>
      <c r="I197" s="70">
        <f t="shared" si="7"/>
        <v>0.04456933578</v>
      </c>
      <c r="J197" s="70">
        <f t="shared" si="8"/>
        <v>0.2692200073</v>
      </c>
      <c r="K197" s="70">
        <f t="shared" si="9"/>
        <v>0.006799836365</v>
      </c>
    </row>
    <row r="198">
      <c r="A198" s="52" t="s">
        <v>321</v>
      </c>
      <c r="B198" s="56">
        <v>84282.0</v>
      </c>
      <c r="C198" s="70">
        <f t="shared" si="1"/>
        <v>0.008469309826</v>
      </c>
      <c r="D198" s="70">
        <f t="shared" si="2"/>
        <v>0.1293679163</v>
      </c>
      <c r="E198" s="70">
        <f t="shared" si="3"/>
        <v>0.0001169820537</v>
      </c>
      <c r="F198" s="70">
        <f t="shared" si="4"/>
        <v>0.01124057571</v>
      </c>
      <c r="G198" s="70">
        <f t="shared" si="5"/>
        <v>0.04942770108</v>
      </c>
      <c r="H198" s="70">
        <f t="shared" si="6"/>
        <v>0.1263298025</v>
      </c>
      <c r="I198" s="70">
        <f t="shared" si="7"/>
        <v>0.04919250432</v>
      </c>
      <c r="J198" s="70">
        <f t="shared" si="8"/>
        <v>0.2971461464</v>
      </c>
      <c r="K198" s="70">
        <f t="shared" si="9"/>
        <v>0.00750518207</v>
      </c>
    </row>
    <row r="199">
      <c r="A199" s="52" t="s">
        <v>322</v>
      </c>
      <c r="B199" s="56">
        <v>67089.37</v>
      </c>
      <c r="C199" s="70">
        <f t="shared" si="1"/>
        <v>0.006741660859</v>
      </c>
      <c r="D199" s="70">
        <f t="shared" si="2"/>
        <v>0.1029782398</v>
      </c>
      <c r="E199" s="70">
        <f t="shared" si="3"/>
        <v>0.00009311896114</v>
      </c>
      <c r="F199" s="70">
        <f t="shared" si="4"/>
        <v>0.00894761803</v>
      </c>
      <c r="G199" s="70">
        <f t="shared" si="5"/>
        <v>0.03934497669</v>
      </c>
      <c r="H199" s="70">
        <f t="shared" si="6"/>
        <v>0.1005598688</v>
      </c>
      <c r="I199" s="70">
        <f t="shared" si="7"/>
        <v>0.03915775757</v>
      </c>
      <c r="J199" s="70">
        <f t="shared" si="8"/>
        <v>0.2365314985</v>
      </c>
      <c r="K199" s="70">
        <f t="shared" si="9"/>
        <v>0.005974204894</v>
      </c>
    </row>
    <row r="200">
      <c r="A200" s="52" t="s">
        <v>323</v>
      </c>
      <c r="B200" s="56">
        <v>91224.0</v>
      </c>
      <c r="C200" s="70">
        <f t="shared" si="1"/>
        <v>0.009166895891</v>
      </c>
      <c r="D200" s="70">
        <f t="shared" si="2"/>
        <v>0.1400234783</v>
      </c>
      <c r="E200" s="70">
        <f t="shared" si="3"/>
        <v>0.0001266174375</v>
      </c>
      <c r="F200" s="70">
        <f t="shared" si="4"/>
        <v>0.01216642081</v>
      </c>
      <c r="G200" s="70">
        <f t="shared" si="5"/>
        <v>0.05349887999</v>
      </c>
      <c r="H200" s="70">
        <f t="shared" si="6"/>
        <v>0.1367351262</v>
      </c>
      <c r="I200" s="70">
        <f t="shared" si="7"/>
        <v>0.05324431094</v>
      </c>
      <c r="J200" s="70">
        <f t="shared" si="8"/>
        <v>0.3216209874</v>
      </c>
      <c r="K200" s="70">
        <f t="shared" si="9"/>
        <v>0.00812335646</v>
      </c>
    </row>
    <row r="201">
      <c r="A201" s="52" t="s">
        <v>324</v>
      </c>
      <c r="B201" s="56">
        <v>74197.24</v>
      </c>
      <c r="C201" s="70">
        <f t="shared" si="1"/>
        <v>0.007455914831</v>
      </c>
      <c r="D201" s="70">
        <f t="shared" si="2"/>
        <v>0.1138884024</v>
      </c>
      <c r="E201" s="70">
        <f t="shared" si="3"/>
        <v>0.0001029845698</v>
      </c>
      <c r="F201" s="70">
        <f t="shared" si="4"/>
        <v>0.009895584985</v>
      </c>
      <c r="G201" s="70">
        <f t="shared" si="5"/>
        <v>0.04351343109</v>
      </c>
      <c r="H201" s="70">
        <f t="shared" si="6"/>
        <v>0.1112138141</v>
      </c>
      <c r="I201" s="70">
        <f t="shared" si="7"/>
        <v>0.0433063768</v>
      </c>
      <c r="J201" s="70">
        <f t="shared" si="8"/>
        <v>0.2615911338</v>
      </c>
      <c r="K201" s="70">
        <f t="shared" si="9"/>
        <v>0.006607149751</v>
      </c>
    </row>
    <row r="202">
      <c r="B202" s="76">
        <f t="shared" ref="B202:J202" si="10">SUM(B4:B201)</f>
        <v>12416393.89</v>
      </c>
      <c r="C202" s="70">
        <f t="shared" si="10"/>
        <v>1.247695674</v>
      </c>
      <c r="D202" s="70">
        <f t="shared" si="10"/>
        <v>19.05843484</v>
      </c>
      <c r="E202" s="70">
        <f t="shared" si="10"/>
        <v>0.01723375402</v>
      </c>
      <c r="F202" s="70">
        <f t="shared" si="10"/>
        <v>1.655957566</v>
      </c>
      <c r="G202" s="70">
        <f t="shared" si="10"/>
        <v>7.281671124</v>
      </c>
      <c r="H202" s="70">
        <f t="shared" si="10"/>
        <v>18.61086101</v>
      </c>
      <c r="I202" s="70">
        <f t="shared" si="10"/>
        <v>7.247022023</v>
      </c>
      <c r="J202" s="70">
        <f t="shared" si="10"/>
        <v>43.77546328</v>
      </c>
      <c r="K202" s="70">
        <f t="shared" si="9"/>
        <v>1.10566072</v>
      </c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77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77"/>
      <c r="C222" s="14"/>
      <c r="D222" s="78"/>
      <c r="E222" s="79"/>
      <c r="F222" s="14"/>
      <c r="G222" s="14"/>
      <c r="H222" s="14"/>
      <c r="I222" s="77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79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77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3" max="3" width="25.71"/>
    <col customWidth="1" min="4" max="4" width="37.43"/>
  </cols>
  <sheetData>
    <row r="1">
      <c r="A1" s="80" t="s">
        <v>326</v>
      </c>
      <c r="B1" s="80" t="s">
        <v>327</v>
      </c>
      <c r="C1" s="81" t="s">
        <v>328</v>
      </c>
      <c r="D1" s="81" t="s">
        <v>329</v>
      </c>
    </row>
    <row r="2">
      <c r="A2" s="82">
        <v>147.0</v>
      </c>
      <c r="B2" s="83" t="s">
        <v>330</v>
      </c>
      <c r="C2" s="84" t="s">
        <v>331</v>
      </c>
      <c r="D2" s="84" t="s">
        <v>332</v>
      </c>
    </row>
    <row r="3">
      <c r="A3" s="82">
        <v>176.0</v>
      </c>
      <c r="B3" s="83" t="s">
        <v>333</v>
      </c>
      <c r="C3" s="84" t="s">
        <v>331</v>
      </c>
      <c r="D3" s="84" t="s">
        <v>332</v>
      </c>
    </row>
    <row r="4">
      <c r="A4" s="82">
        <v>148.0</v>
      </c>
      <c r="B4" s="83" t="s">
        <v>334</v>
      </c>
      <c r="C4" s="84" t="s">
        <v>331</v>
      </c>
      <c r="D4" s="84" t="s">
        <v>332</v>
      </c>
    </row>
    <row r="5">
      <c r="A5" s="82">
        <v>173.0</v>
      </c>
      <c r="B5" s="83" t="s">
        <v>335</v>
      </c>
      <c r="C5" s="84" t="s">
        <v>331</v>
      </c>
      <c r="D5" s="84" t="s">
        <v>332</v>
      </c>
    </row>
    <row r="6">
      <c r="A6" s="82">
        <v>151.0</v>
      </c>
      <c r="B6" s="83" t="s">
        <v>336</v>
      </c>
      <c r="C6" s="84" t="s">
        <v>331</v>
      </c>
      <c r="D6" s="84" t="s">
        <v>332</v>
      </c>
    </row>
    <row r="7">
      <c r="A7" s="82">
        <v>146.0</v>
      </c>
      <c r="B7" s="83" t="s">
        <v>337</v>
      </c>
      <c r="C7" s="84" t="s">
        <v>331</v>
      </c>
      <c r="D7" s="84" t="s">
        <v>332</v>
      </c>
    </row>
    <row r="8">
      <c r="A8" s="82">
        <v>172.0</v>
      </c>
      <c r="B8" s="83" t="s">
        <v>338</v>
      </c>
      <c r="C8" s="84" t="s">
        <v>331</v>
      </c>
      <c r="D8" s="84" t="s">
        <v>332</v>
      </c>
    </row>
    <row r="9">
      <c r="A9" s="82">
        <v>152.0</v>
      </c>
      <c r="B9" s="83" t="s">
        <v>339</v>
      </c>
      <c r="C9" s="84" t="s">
        <v>331</v>
      </c>
      <c r="D9" s="84" t="s">
        <v>332</v>
      </c>
    </row>
    <row r="10">
      <c r="A10" s="82">
        <v>196.0</v>
      </c>
      <c r="B10" s="83" t="s">
        <v>340</v>
      </c>
      <c r="C10" s="84" t="s">
        <v>332</v>
      </c>
      <c r="D10" s="84" t="s">
        <v>341</v>
      </c>
    </row>
    <row r="11">
      <c r="A11" s="82">
        <v>192.0</v>
      </c>
      <c r="B11" s="83" t="s">
        <v>342</v>
      </c>
      <c r="C11" s="84" t="s">
        <v>332</v>
      </c>
      <c r="D11" s="84" t="s">
        <v>341</v>
      </c>
    </row>
    <row r="12">
      <c r="A12" s="82">
        <v>194.0</v>
      </c>
      <c r="B12" s="83" t="s">
        <v>343</v>
      </c>
      <c r="C12" s="84" t="s">
        <v>332</v>
      </c>
      <c r="D12" s="84" t="s">
        <v>341</v>
      </c>
    </row>
    <row r="13">
      <c r="A13" s="82">
        <v>195.0</v>
      </c>
      <c r="B13" s="83" t="s">
        <v>344</v>
      </c>
      <c r="C13" s="84" t="s">
        <v>332</v>
      </c>
      <c r="D13" s="84" t="s">
        <v>341</v>
      </c>
    </row>
    <row r="14">
      <c r="A14" s="82">
        <v>191.0</v>
      </c>
      <c r="B14" s="83" t="s">
        <v>345</v>
      </c>
      <c r="C14" s="84" t="s">
        <v>332</v>
      </c>
      <c r="D14" s="84" t="s">
        <v>341</v>
      </c>
    </row>
    <row r="15">
      <c r="A15" s="82">
        <v>184.0</v>
      </c>
      <c r="B15" s="83" t="s">
        <v>346</v>
      </c>
      <c r="C15" s="84" t="s">
        <v>332</v>
      </c>
      <c r="D15" s="84" t="s">
        <v>341</v>
      </c>
    </row>
    <row r="16">
      <c r="A16" s="82">
        <v>197.0</v>
      </c>
      <c r="B16" s="83" t="s">
        <v>347</v>
      </c>
      <c r="C16" s="84" t="s">
        <v>332</v>
      </c>
      <c r="D16" s="84" t="s">
        <v>341</v>
      </c>
    </row>
    <row r="17">
      <c r="A17" s="82">
        <v>185.0</v>
      </c>
      <c r="B17" s="83" t="s">
        <v>348</v>
      </c>
      <c r="C17" s="84" t="s">
        <v>332</v>
      </c>
      <c r="D17" s="84" t="s">
        <v>341</v>
      </c>
    </row>
    <row r="18">
      <c r="A18" s="82">
        <v>154.0</v>
      </c>
      <c r="B18" s="83" t="s">
        <v>349</v>
      </c>
      <c r="C18" s="84" t="s">
        <v>349</v>
      </c>
      <c r="D18" s="84" t="s">
        <v>332</v>
      </c>
    </row>
    <row r="19">
      <c r="A19" s="82">
        <v>162.0</v>
      </c>
      <c r="B19" s="83" t="s">
        <v>350</v>
      </c>
      <c r="C19" s="84" t="s">
        <v>349</v>
      </c>
      <c r="D19" s="84" t="s">
        <v>332</v>
      </c>
    </row>
    <row r="20">
      <c r="A20" s="82">
        <v>155.0</v>
      </c>
      <c r="B20" s="83" t="s">
        <v>351</v>
      </c>
      <c r="C20" s="84" t="s">
        <v>349</v>
      </c>
      <c r="D20" s="84" t="s">
        <v>332</v>
      </c>
    </row>
    <row r="21">
      <c r="A21" s="82">
        <v>163.0</v>
      </c>
      <c r="B21" s="83" t="s">
        <v>352</v>
      </c>
      <c r="C21" s="84" t="s">
        <v>349</v>
      </c>
      <c r="D21" s="84" t="s">
        <v>332</v>
      </c>
    </row>
    <row r="22">
      <c r="A22" s="82">
        <v>156.0</v>
      </c>
      <c r="B22" s="83" t="s">
        <v>353</v>
      </c>
      <c r="C22" s="84" t="s">
        <v>349</v>
      </c>
      <c r="D22" s="84" t="s">
        <v>332</v>
      </c>
    </row>
    <row r="23">
      <c r="A23" s="82">
        <v>164.0</v>
      </c>
      <c r="B23" s="83" t="s">
        <v>354</v>
      </c>
      <c r="C23" s="84" t="s">
        <v>349</v>
      </c>
      <c r="D23" s="84" t="s">
        <v>332</v>
      </c>
    </row>
    <row r="24">
      <c r="A24" s="82">
        <v>193.0</v>
      </c>
      <c r="B24" s="83" t="s">
        <v>355</v>
      </c>
      <c r="C24" s="84" t="s">
        <v>356</v>
      </c>
      <c r="D24" s="84" t="s">
        <v>332</v>
      </c>
    </row>
    <row r="25">
      <c r="A25" s="82">
        <v>188.0</v>
      </c>
      <c r="B25" s="83" t="s">
        <v>357</v>
      </c>
      <c r="C25" s="84" t="s">
        <v>356</v>
      </c>
      <c r="D25" s="84" t="s">
        <v>332</v>
      </c>
    </row>
    <row r="26">
      <c r="A26" s="82">
        <v>175.0</v>
      </c>
      <c r="B26" s="83" t="s">
        <v>356</v>
      </c>
      <c r="C26" s="84" t="s">
        <v>356</v>
      </c>
      <c r="D26" s="84" t="s">
        <v>332</v>
      </c>
    </row>
    <row r="27">
      <c r="A27" s="82">
        <v>189.0</v>
      </c>
      <c r="B27" s="83" t="s">
        <v>358</v>
      </c>
      <c r="C27" s="84" t="s">
        <v>356</v>
      </c>
      <c r="D27" s="84" t="s">
        <v>332</v>
      </c>
    </row>
    <row r="28">
      <c r="A28" s="82">
        <v>174.0</v>
      </c>
      <c r="B28" s="83" t="s">
        <v>359</v>
      </c>
      <c r="C28" s="84" t="s">
        <v>356</v>
      </c>
      <c r="D28" s="84" t="s">
        <v>332</v>
      </c>
    </row>
    <row r="29">
      <c r="A29" s="82">
        <v>186.0</v>
      </c>
      <c r="B29" s="83" t="s">
        <v>360</v>
      </c>
      <c r="C29" s="84" t="s">
        <v>356</v>
      </c>
      <c r="D29" s="84" t="s">
        <v>332</v>
      </c>
    </row>
    <row r="30">
      <c r="A30" s="82">
        <v>190.0</v>
      </c>
      <c r="B30" s="83" t="s">
        <v>361</v>
      </c>
      <c r="C30" s="84" t="s">
        <v>356</v>
      </c>
      <c r="D30" s="84" t="s">
        <v>332</v>
      </c>
    </row>
    <row r="31">
      <c r="A31" s="82">
        <v>187.0</v>
      </c>
      <c r="B31" s="83" t="s">
        <v>362</v>
      </c>
      <c r="C31" s="84" t="s">
        <v>356</v>
      </c>
      <c r="D31" s="84" t="s">
        <v>332</v>
      </c>
    </row>
    <row r="32">
      <c r="A32" s="82">
        <v>7.0</v>
      </c>
      <c r="B32" s="83" t="s">
        <v>363</v>
      </c>
      <c r="C32" s="84" t="s">
        <v>363</v>
      </c>
      <c r="D32" s="84" t="s">
        <v>89</v>
      </c>
    </row>
    <row r="33">
      <c r="A33" s="82">
        <v>10.0</v>
      </c>
      <c r="B33" s="83" t="s">
        <v>364</v>
      </c>
      <c r="C33" s="84" t="s">
        <v>363</v>
      </c>
      <c r="D33" s="84" t="s">
        <v>89</v>
      </c>
    </row>
    <row r="34">
      <c r="A34" s="82">
        <v>5.0</v>
      </c>
      <c r="B34" s="83" t="s">
        <v>365</v>
      </c>
      <c r="C34" s="84" t="s">
        <v>363</v>
      </c>
      <c r="D34" s="84" t="s">
        <v>89</v>
      </c>
    </row>
    <row r="35">
      <c r="A35" s="82">
        <v>8.0</v>
      </c>
      <c r="B35" s="83" t="s">
        <v>366</v>
      </c>
      <c r="C35" s="84" t="s">
        <v>363</v>
      </c>
      <c r="D35" s="84" t="s">
        <v>89</v>
      </c>
    </row>
    <row r="36">
      <c r="A36" s="82">
        <v>11.0</v>
      </c>
      <c r="B36" s="83" t="s">
        <v>367</v>
      </c>
      <c r="C36" s="84" t="s">
        <v>363</v>
      </c>
      <c r="D36" s="84" t="s">
        <v>89</v>
      </c>
    </row>
    <row r="37">
      <c r="A37" s="82">
        <v>6.0</v>
      </c>
      <c r="B37" s="83" t="s">
        <v>368</v>
      </c>
      <c r="C37" s="84" t="s">
        <v>363</v>
      </c>
      <c r="D37" s="84" t="s">
        <v>89</v>
      </c>
    </row>
    <row r="38">
      <c r="A38" s="82">
        <v>9.0</v>
      </c>
      <c r="B38" s="83" t="s">
        <v>369</v>
      </c>
      <c r="C38" s="84" t="s">
        <v>363</v>
      </c>
      <c r="D38" s="84" t="s">
        <v>89</v>
      </c>
    </row>
    <row r="39">
      <c r="A39" s="82">
        <v>141.0</v>
      </c>
      <c r="B39" s="83" t="s">
        <v>370</v>
      </c>
      <c r="C39" s="84" t="s">
        <v>371</v>
      </c>
      <c r="D39" s="84" t="s">
        <v>372</v>
      </c>
    </row>
    <row r="40">
      <c r="A40" s="82">
        <v>138.0</v>
      </c>
      <c r="B40" s="83" t="s">
        <v>373</v>
      </c>
      <c r="C40" s="84" t="s">
        <v>371</v>
      </c>
      <c r="D40" s="84" t="s">
        <v>372</v>
      </c>
    </row>
    <row r="41">
      <c r="A41" s="82">
        <v>140.0</v>
      </c>
      <c r="B41" s="83" t="s">
        <v>371</v>
      </c>
      <c r="C41" s="84" t="s">
        <v>371</v>
      </c>
      <c r="D41" s="84" t="s">
        <v>372</v>
      </c>
    </row>
    <row r="42">
      <c r="A42" s="82">
        <v>136.0</v>
      </c>
      <c r="B42" s="83" t="s">
        <v>374</v>
      </c>
      <c r="C42" s="84" t="s">
        <v>371</v>
      </c>
      <c r="D42" s="84" t="s">
        <v>372</v>
      </c>
    </row>
    <row r="43">
      <c r="A43" s="82">
        <v>139.0</v>
      </c>
      <c r="B43" s="83" t="s">
        <v>375</v>
      </c>
      <c r="C43" s="84" t="s">
        <v>371</v>
      </c>
      <c r="D43" s="84" t="s">
        <v>372</v>
      </c>
    </row>
    <row r="44">
      <c r="A44" s="82">
        <v>135.0</v>
      </c>
      <c r="B44" s="83" t="s">
        <v>376</v>
      </c>
      <c r="C44" s="84" t="s">
        <v>371</v>
      </c>
      <c r="D44" s="84" t="s">
        <v>372</v>
      </c>
    </row>
    <row r="45">
      <c r="A45" s="82">
        <v>137.0</v>
      </c>
      <c r="B45" s="83" t="s">
        <v>377</v>
      </c>
      <c r="C45" s="84" t="s">
        <v>371</v>
      </c>
      <c r="D45" s="84" t="s">
        <v>372</v>
      </c>
    </row>
    <row r="46">
      <c r="A46" s="82">
        <v>119.0</v>
      </c>
      <c r="B46" s="83" t="s">
        <v>378</v>
      </c>
      <c r="C46" s="84" t="s">
        <v>379</v>
      </c>
      <c r="D46" s="84" t="s">
        <v>332</v>
      </c>
    </row>
    <row r="47">
      <c r="A47" s="82">
        <v>145.0</v>
      </c>
      <c r="B47" s="83" t="s">
        <v>380</v>
      </c>
      <c r="C47" s="84" t="s">
        <v>379</v>
      </c>
      <c r="D47" s="84" t="s">
        <v>332</v>
      </c>
    </row>
    <row r="48">
      <c r="A48" s="82">
        <v>153.0</v>
      </c>
      <c r="B48" s="83" t="s">
        <v>381</v>
      </c>
      <c r="C48" s="84" t="s">
        <v>379</v>
      </c>
      <c r="D48" s="84" t="s">
        <v>332</v>
      </c>
    </row>
    <row r="49">
      <c r="A49" s="82">
        <v>144.0</v>
      </c>
      <c r="B49" s="83" t="s">
        <v>382</v>
      </c>
      <c r="C49" s="84" t="s">
        <v>379</v>
      </c>
      <c r="D49" s="84" t="s">
        <v>332</v>
      </c>
    </row>
    <row r="50">
      <c r="A50" s="82">
        <v>118.0</v>
      </c>
      <c r="B50" s="83" t="s">
        <v>383</v>
      </c>
      <c r="C50" s="84" t="s">
        <v>379</v>
      </c>
      <c r="D50" s="84" t="s">
        <v>332</v>
      </c>
    </row>
    <row r="51">
      <c r="A51" s="82">
        <v>142.0</v>
      </c>
      <c r="B51" s="83" t="s">
        <v>384</v>
      </c>
      <c r="C51" s="84" t="s">
        <v>379</v>
      </c>
      <c r="D51" s="84" t="s">
        <v>332</v>
      </c>
    </row>
    <row r="52">
      <c r="A52" s="82">
        <v>143.0</v>
      </c>
      <c r="B52" s="83" t="s">
        <v>385</v>
      </c>
      <c r="C52" s="84" t="s">
        <v>379</v>
      </c>
      <c r="D52" s="84" t="s">
        <v>332</v>
      </c>
    </row>
    <row r="53">
      <c r="A53" s="82">
        <v>50.0</v>
      </c>
      <c r="B53" s="83" t="s">
        <v>386</v>
      </c>
      <c r="C53" s="84" t="s">
        <v>387</v>
      </c>
      <c r="D53" s="84" t="s">
        <v>372</v>
      </c>
    </row>
    <row r="54">
      <c r="A54" s="82">
        <v>57.0</v>
      </c>
      <c r="B54" s="83" t="s">
        <v>388</v>
      </c>
      <c r="C54" s="84" t="s">
        <v>387</v>
      </c>
      <c r="D54" s="84" t="s">
        <v>372</v>
      </c>
    </row>
    <row r="55">
      <c r="A55" s="82">
        <v>58.0</v>
      </c>
      <c r="B55" s="83" t="s">
        <v>389</v>
      </c>
      <c r="C55" s="84" t="s">
        <v>387</v>
      </c>
      <c r="D55" s="84" t="s">
        <v>372</v>
      </c>
    </row>
    <row r="56">
      <c r="A56" s="82">
        <v>80.0</v>
      </c>
      <c r="B56" s="83" t="s">
        <v>390</v>
      </c>
      <c r="C56" s="84" t="s">
        <v>387</v>
      </c>
      <c r="D56" s="84" t="s">
        <v>372</v>
      </c>
    </row>
    <row r="57">
      <c r="A57" s="82">
        <v>88.0</v>
      </c>
      <c r="B57" s="83" t="s">
        <v>391</v>
      </c>
      <c r="C57" s="84" t="s">
        <v>387</v>
      </c>
      <c r="D57" s="84" t="s">
        <v>372</v>
      </c>
    </row>
    <row r="58">
      <c r="A58" s="82">
        <v>113.0</v>
      </c>
      <c r="B58" s="83" t="s">
        <v>392</v>
      </c>
      <c r="C58" s="84" t="s">
        <v>387</v>
      </c>
      <c r="D58" s="84" t="s">
        <v>372</v>
      </c>
    </row>
    <row r="59">
      <c r="A59" s="82">
        <v>79.0</v>
      </c>
      <c r="B59" s="83" t="s">
        <v>393</v>
      </c>
      <c r="C59" s="84" t="s">
        <v>387</v>
      </c>
      <c r="D59" s="84" t="s">
        <v>372</v>
      </c>
    </row>
    <row r="60">
      <c r="A60" s="82">
        <v>14.0</v>
      </c>
      <c r="B60" s="83" t="s">
        <v>394</v>
      </c>
      <c r="C60" s="84" t="s">
        <v>160</v>
      </c>
      <c r="D60" s="84" t="s">
        <v>89</v>
      </c>
    </row>
    <row r="61">
      <c r="A61" s="82">
        <v>39.0</v>
      </c>
      <c r="B61" s="83" t="s">
        <v>395</v>
      </c>
      <c r="C61" s="84" t="s">
        <v>160</v>
      </c>
      <c r="D61" s="84" t="s">
        <v>89</v>
      </c>
    </row>
    <row r="62">
      <c r="A62" s="82">
        <v>71.0</v>
      </c>
      <c r="B62" s="83" t="s">
        <v>396</v>
      </c>
      <c r="C62" s="84" t="s">
        <v>160</v>
      </c>
      <c r="D62" s="84" t="s">
        <v>89</v>
      </c>
    </row>
    <row r="63">
      <c r="A63" s="82">
        <v>13.0</v>
      </c>
      <c r="B63" s="83" t="s">
        <v>397</v>
      </c>
      <c r="C63" s="84" t="s">
        <v>160</v>
      </c>
      <c r="D63" s="84" t="s">
        <v>89</v>
      </c>
    </row>
    <row r="64">
      <c r="A64" s="82">
        <v>41.0</v>
      </c>
      <c r="B64" s="83" t="s">
        <v>398</v>
      </c>
      <c r="C64" s="84" t="s">
        <v>160</v>
      </c>
      <c r="D64" s="84" t="s">
        <v>89</v>
      </c>
    </row>
    <row r="65">
      <c r="A65" s="82">
        <v>70.0</v>
      </c>
      <c r="B65" s="83" t="s">
        <v>399</v>
      </c>
      <c r="C65" s="84" t="s">
        <v>160</v>
      </c>
      <c r="D65" s="84" t="s">
        <v>89</v>
      </c>
    </row>
    <row r="66">
      <c r="A66" s="82">
        <v>12.0</v>
      </c>
      <c r="B66" s="83" t="s">
        <v>400</v>
      </c>
      <c r="C66" s="84" t="s">
        <v>160</v>
      </c>
      <c r="D66" s="84" t="s">
        <v>89</v>
      </c>
    </row>
    <row r="67">
      <c r="A67" s="82">
        <v>15.0</v>
      </c>
      <c r="B67" s="83" t="s">
        <v>401</v>
      </c>
      <c r="C67" s="84" t="s">
        <v>160</v>
      </c>
      <c r="D67" s="84" t="s">
        <v>89</v>
      </c>
    </row>
    <row r="68">
      <c r="A68" s="82">
        <v>121.0</v>
      </c>
      <c r="B68" s="83" t="s">
        <v>402</v>
      </c>
      <c r="C68" s="84" t="s">
        <v>403</v>
      </c>
      <c r="D68" s="84" t="s">
        <v>372</v>
      </c>
      <c r="E68" s="63" t="s">
        <v>404</v>
      </c>
    </row>
    <row r="69">
      <c r="A69" s="82">
        <v>109.0</v>
      </c>
      <c r="B69" s="83" t="s">
        <v>405</v>
      </c>
      <c r="C69" s="84" t="s">
        <v>403</v>
      </c>
      <c r="D69" s="84" t="s">
        <v>372</v>
      </c>
    </row>
    <row r="70">
      <c r="A70" s="82">
        <v>120.0</v>
      </c>
      <c r="B70" s="83" t="s">
        <v>406</v>
      </c>
      <c r="C70" s="84" t="s">
        <v>403</v>
      </c>
      <c r="D70" s="84" t="s">
        <v>372</v>
      </c>
    </row>
    <row r="71">
      <c r="A71" s="82">
        <v>77.0</v>
      </c>
      <c r="B71" s="83" t="s">
        <v>407</v>
      </c>
      <c r="C71" s="84" t="s">
        <v>403</v>
      </c>
      <c r="D71" s="84" t="s">
        <v>372</v>
      </c>
    </row>
    <row r="72">
      <c r="A72" s="82">
        <v>94.0</v>
      </c>
      <c r="B72" s="83" t="s">
        <v>408</v>
      </c>
      <c r="C72" s="84" t="s">
        <v>403</v>
      </c>
      <c r="D72" s="84" t="s">
        <v>372</v>
      </c>
    </row>
    <row r="73">
      <c r="A73" s="82">
        <v>96.0</v>
      </c>
      <c r="B73" s="83" t="s">
        <v>409</v>
      </c>
      <c r="C73" s="84" t="s">
        <v>403</v>
      </c>
      <c r="D73" s="84" t="s">
        <v>372</v>
      </c>
    </row>
    <row r="74">
      <c r="A74" s="82">
        <v>95.0</v>
      </c>
      <c r="B74" s="83" t="s">
        <v>410</v>
      </c>
      <c r="C74" s="84" t="s">
        <v>403</v>
      </c>
      <c r="D74" s="84" t="s">
        <v>372</v>
      </c>
    </row>
    <row r="75">
      <c r="A75" s="82">
        <v>105.0</v>
      </c>
      <c r="B75" s="83" t="s">
        <v>411</v>
      </c>
      <c r="C75" s="84" t="s">
        <v>412</v>
      </c>
      <c r="D75" s="84" t="s">
        <v>332</v>
      </c>
    </row>
    <row r="76">
      <c r="A76" s="82">
        <v>106.0</v>
      </c>
      <c r="B76" s="83" t="s">
        <v>413</v>
      </c>
      <c r="C76" s="84" t="s">
        <v>412</v>
      </c>
      <c r="D76" s="84" t="s">
        <v>332</v>
      </c>
    </row>
    <row r="77">
      <c r="A77" s="82">
        <v>104.0</v>
      </c>
      <c r="B77" s="83" t="s">
        <v>414</v>
      </c>
      <c r="C77" s="84" t="s">
        <v>412</v>
      </c>
      <c r="D77" s="84" t="s">
        <v>332</v>
      </c>
    </row>
    <row r="78">
      <c r="A78" s="82">
        <v>103.0</v>
      </c>
      <c r="B78" s="83" t="s">
        <v>415</v>
      </c>
      <c r="C78" s="84" t="s">
        <v>412</v>
      </c>
      <c r="D78" s="84" t="s">
        <v>332</v>
      </c>
    </row>
    <row r="79">
      <c r="A79" s="82">
        <v>125.0</v>
      </c>
      <c r="B79" s="83" t="s">
        <v>416</v>
      </c>
      <c r="C79" s="84" t="s">
        <v>412</v>
      </c>
      <c r="D79" s="84" t="s">
        <v>332</v>
      </c>
    </row>
    <row r="80">
      <c r="A80" s="82">
        <v>126.0</v>
      </c>
      <c r="B80" s="83" t="s">
        <v>417</v>
      </c>
      <c r="C80" s="84" t="s">
        <v>412</v>
      </c>
      <c r="D80" s="84" t="s">
        <v>332</v>
      </c>
    </row>
    <row r="81">
      <c r="A81" s="82">
        <v>127.0</v>
      </c>
      <c r="B81" s="83" t="s">
        <v>418</v>
      </c>
      <c r="C81" s="84" t="s">
        <v>412</v>
      </c>
      <c r="D81" s="84" t="s">
        <v>332</v>
      </c>
    </row>
    <row r="82">
      <c r="A82" s="82">
        <v>128.0</v>
      </c>
      <c r="B82" s="83" t="s">
        <v>419</v>
      </c>
      <c r="C82" s="84" t="s">
        <v>412</v>
      </c>
      <c r="D82" s="84" t="s">
        <v>332</v>
      </c>
    </row>
    <row r="83">
      <c r="A83" s="82">
        <v>131.0</v>
      </c>
      <c r="B83" s="83" t="s">
        <v>420</v>
      </c>
      <c r="C83" s="84" t="s">
        <v>412</v>
      </c>
      <c r="D83" s="84" t="s">
        <v>332</v>
      </c>
    </row>
    <row r="84">
      <c r="A84" s="82">
        <v>20.0</v>
      </c>
      <c r="B84" s="83" t="s">
        <v>421</v>
      </c>
      <c r="C84" s="84" t="s">
        <v>422</v>
      </c>
      <c r="D84" s="84" t="s">
        <v>89</v>
      </c>
    </row>
    <row r="85">
      <c r="A85" s="82">
        <v>34.0</v>
      </c>
      <c r="B85" s="83" t="s">
        <v>423</v>
      </c>
      <c r="C85" s="84" t="s">
        <v>422</v>
      </c>
      <c r="D85" s="84" t="s">
        <v>89</v>
      </c>
    </row>
    <row r="86">
      <c r="A86" s="82">
        <v>21.0</v>
      </c>
      <c r="B86" s="83" t="s">
        <v>422</v>
      </c>
      <c r="C86" s="84" t="s">
        <v>422</v>
      </c>
      <c r="D86" s="84" t="s">
        <v>89</v>
      </c>
    </row>
    <row r="87">
      <c r="A87" s="82">
        <v>46.0</v>
      </c>
      <c r="B87" s="83" t="s">
        <v>424</v>
      </c>
      <c r="C87" s="84" t="s">
        <v>422</v>
      </c>
      <c r="D87" s="84" t="s">
        <v>89</v>
      </c>
    </row>
    <row r="88">
      <c r="A88" s="82">
        <v>33.0</v>
      </c>
      <c r="B88" s="83" t="s">
        <v>425</v>
      </c>
      <c r="C88" s="84" t="s">
        <v>422</v>
      </c>
      <c r="D88" s="84" t="s">
        <v>89</v>
      </c>
    </row>
    <row r="89">
      <c r="A89" s="82">
        <v>18.0</v>
      </c>
      <c r="B89" s="83" t="s">
        <v>426</v>
      </c>
      <c r="C89" s="84" t="s">
        <v>422</v>
      </c>
      <c r="D89" s="84" t="s">
        <v>89</v>
      </c>
    </row>
    <row r="90">
      <c r="A90" s="82">
        <v>19.0</v>
      </c>
      <c r="B90" s="83" t="s">
        <v>427</v>
      </c>
      <c r="C90" s="84" t="s">
        <v>422</v>
      </c>
      <c r="D90" s="84" t="s">
        <v>89</v>
      </c>
    </row>
    <row r="91">
      <c r="A91" s="82">
        <v>22.0</v>
      </c>
      <c r="B91" s="83" t="s">
        <v>428</v>
      </c>
      <c r="C91" s="84" t="s">
        <v>422</v>
      </c>
      <c r="D91" s="84" t="s">
        <v>89</v>
      </c>
    </row>
    <row r="92">
      <c r="A92" s="82">
        <v>169.0</v>
      </c>
      <c r="B92" s="83" t="s">
        <v>429</v>
      </c>
      <c r="C92" s="84" t="s">
        <v>430</v>
      </c>
      <c r="D92" s="84" t="s">
        <v>332</v>
      </c>
    </row>
    <row r="93">
      <c r="A93" s="82">
        <v>171.0</v>
      </c>
      <c r="B93" s="83" t="s">
        <v>431</v>
      </c>
      <c r="C93" s="84" t="s">
        <v>430</v>
      </c>
      <c r="D93" s="84" t="s">
        <v>332</v>
      </c>
    </row>
    <row r="94">
      <c r="A94" s="82">
        <v>177.0</v>
      </c>
      <c r="B94" s="83" t="s">
        <v>432</v>
      </c>
      <c r="C94" s="84" t="s">
        <v>430</v>
      </c>
      <c r="D94" s="84" t="s">
        <v>332</v>
      </c>
    </row>
    <row r="95">
      <c r="A95" s="82">
        <v>170.0</v>
      </c>
      <c r="B95" s="83" t="s">
        <v>449</v>
      </c>
      <c r="C95" s="84" t="s">
        <v>430</v>
      </c>
      <c r="D95" s="84" t="s">
        <v>332</v>
      </c>
    </row>
    <row r="96">
      <c r="A96" s="82">
        <v>168.0</v>
      </c>
      <c r="B96" s="83" t="s">
        <v>459</v>
      </c>
      <c r="C96" s="84" t="s">
        <v>430</v>
      </c>
      <c r="D96" s="84" t="s">
        <v>332</v>
      </c>
    </row>
    <row r="97">
      <c r="A97" s="82">
        <v>178.0</v>
      </c>
      <c r="B97" s="83" t="s">
        <v>465</v>
      </c>
      <c r="C97" s="84" t="s">
        <v>430</v>
      </c>
      <c r="D97" s="84" t="s">
        <v>332</v>
      </c>
    </row>
    <row r="98">
      <c r="A98" s="82">
        <v>179.0</v>
      </c>
      <c r="B98" s="83" t="s">
        <v>470</v>
      </c>
      <c r="C98" s="84" t="s">
        <v>430</v>
      </c>
      <c r="D98" s="84" t="s">
        <v>332</v>
      </c>
    </row>
    <row r="99">
      <c r="A99" s="82">
        <v>56.0</v>
      </c>
      <c r="B99" s="83" t="s">
        <v>471</v>
      </c>
      <c r="C99" s="84" t="s">
        <v>472</v>
      </c>
      <c r="D99" s="84" t="s">
        <v>89</v>
      </c>
    </row>
    <row r="100">
      <c r="A100" s="82">
        <v>53.0</v>
      </c>
      <c r="B100" s="83" t="s">
        <v>473</v>
      </c>
      <c r="C100" s="84" t="s">
        <v>472</v>
      </c>
      <c r="D100" s="84" t="s">
        <v>89</v>
      </c>
    </row>
    <row r="101">
      <c r="A101" s="82">
        <v>55.0</v>
      </c>
      <c r="B101" s="83" t="s">
        <v>474</v>
      </c>
      <c r="C101" s="84" t="s">
        <v>472</v>
      </c>
      <c r="D101" s="84" t="s">
        <v>89</v>
      </c>
    </row>
    <row r="102">
      <c r="A102" s="82">
        <v>87.0</v>
      </c>
      <c r="B102" s="83" t="s">
        <v>475</v>
      </c>
      <c r="C102" s="84" t="s">
        <v>472</v>
      </c>
      <c r="D102" s="84" t="s">
        <v>89</v>
      </c>
    </row>
    <row r="103">
      <c r="A103" s="82">
        <v>25.0</v>
      </c>
      <c r="B103" s="83" t="s">
        <v>476</v>
      </c>
      <c r="C103" s="84" t="s">
        <v>472</v>
      </c>
      <c r="D103" s="84" t="s">
        <v>89</v>
      </c>
    </row>
    <row r="104">
      <c r="A104" s="82">
        <v>52.0</v>
      </c>
      <c r="B104" s="83" t="s">
        <v>477</v>
      </c>
      <c r="C104" s="84" t="s">
        <v>472</v>
      </c>
      <c r="D104" s="84" t="s">
        <v>89</v>
      </c>
    </row>
    <row r="105">
      <c r="A105" s="82">
        <v>26.0</v>
      </c>
      <c r="B105" s="83" t="s">
        <v>478</v>
      </c>
      <c r="C105" s="84" t="s">
        <v>472</v>
      </c>
      <c r="D105" s="84" t="s">
        <v>89</v>
      </c>
    </row>
    <row r="106">
      <c r="A106" s="82">
        <v>81.0</v>
      </c>
      <c r="B106" s="83" t="s">
        <v>479</v>
      </c>
      <c r="C106" s="84" t="s">
        <v>472</v>
      </c>
      <c r="D106" s="84" t="s">
        <v>89</v>
      </c>
    </row>
    <row r="107">
      <c r="A107" s="82">
        <v>51.0</v>
      </c>
      <c r="B107" s="83" t="s">
        <v>480</v>
      </c>
      <c r="C107" s="84" t="s">
        <v>472</v>
      </c>
      <c r="D107" s="84" t="s">
        <v>89</v>
      </c>
    </row>
    <row r="108">
      <c r="A108" s="82">
        <v>150.0</v>
      </c>
      <c r="B108" s="83" t="s">
        <v>481</v>
      </c>
      <c r="C108" s="84" t="s">
        <v>277</v>
      </c>
      <c r="D108" s="84" t="s">
        <v>372</v>
      </c>
    </row>
    <row r="109">
      <c r="A109" s="82">
        <v>85.0</v>
      </c>
      <c r="B109" s="83" t="s">
        <v>482</v>
      </c>
      <c r="C109" s="84" t="s">
        <v>277</v>
      </c>
      <c r="D109" s="84" t="s">
        <v>372</v>
      </c>
    </row>
    <row r="110">
      <c r="A110" s="82">
        <v>82.0</v>
      </c>
      <c r="B110" s="83" t="s">
        <v>483</v>
      </c>
      <c r="C110" s="84" t="s">
        <v>277</v>
      </c>
      <c r="D110" s="84" t="s">
        <v>372</v>
      </c>
    </row>
    <row r="111">
      <c r="A111" s="82">
        <v>84.0</v>
      </c>
      <c r="B111" s="83" t="s">
        <v>484</v>
      </c>
      <c r="C111" s="84" t="s">
        <v>277</v>
      </c>
      <c r="D111" s="84" t="s">
        <v>372</v>
      </c>
    </row>
    <row r="112">
      <c r="A112" s="82">
        <v>54.0</v>
      </c>
      <c r="B112" s="83" t="s">
        <v>485</v>
      </c>
      <c r="C112" s="84" t="s">
        <v>277</v>
      </c>
      <c r="D112" s="84" t="s">
        <v>372</v>
      </c>
    </row>
    <row r="113">
      <c r="A113" s="82">
        <v>83.0</v>
      </c>
      <c r="B113" s="83" t="s">
        <v>486</v>
      </c>
      <c r="C113" s="84" t="s">
        <v>277</v>
      </c>
      <c r="D113" s="84" t="s">
        <v>372</v>
      </c>
    </row>
    <row r="114">
      <c r="A114" s="82">
        <v>86.0</v>
      </c>
      <c r="B114" s="83" t="s">
        <v>487</v>
      </c>
      <c r="C114" s="84" t="s">
        <v>277</v>
      </c>
      <c r="D114" s="84" t="s">
        <v>372</v>
      </c>
    </row>
    <row r="115">
      <c r="A115" s="82">
        <v>149.0</v>
      </c>
      <c r="B115" s="83" t="s">
        <v>488</v>
      </c>
      <c r="C115" s="84" t="s">
        <v>277</v>
      </c>
      <c r="D115" s="84" t="s">
        <v>372</v>
      </c>
    </row>
    <row r="116">
      <c r="A116" s="82">
        <v>68.0</v>
      </c>
      <c r="B116" s="83" t="s">
        <v>489</v>
      </c>
      <c r="C116" s="84" t="s">
        <v>490</v>
      </c>
      <c r="D116" s="84" t="s">
        <v>89</v>
      </c>
    </row>
    <row r="117">
      <c r="A117" s="82">
        <v>44.0</v>
      </c>
      <c r="B117" s="83" t="s">
        <v>491</v>
      </c>
      <c r="C117" s="84" t="s">
        <v>490</v>
      </c>
      <c r="D117" s="84" t="s">
        <v>89</v>
      </c>
    </row>
    <row r="118">
      <c r="A118" s="82">
        <v>67.0</v>
      </c>
      <c r="B118" s="83" t="s">
        <v>492</v>
      </c>
      <c r="C118" s="84" t="s">
        <v>490</v>
      </c>
      <c r="D118" s="84" t="s">
        <v>89</v>
      </c>
    </row>
    <row r="119">
      <c r="A119" s="82">
        <v>43.0</v>
      </c>
      <c r="B119" s="83" t="s">
        <v>494</v>
      </c>
      <c r="C119" s="84" t="s">
        <v>490</v>
      </c>
      <c r="D119" s="84" t="s">
        <v>89</v>
      </c>
    </row>
    <row r="120">
      <c r="A120" s="82">
        <v>74.0</v>
      </c>
      <c r="B120" s="83" t="s">
        <v>495</v>
      </c>
      <c r="C120" s="84" t="s">
        <v>490</v>
      </c>
      <c r="D120" s="84" t="s">
        <v>89</v>
      </c>
    </row>
    <row r="121">
      <c r="A121" s="82">
        <v>75.0</v>
      </c>
      <c r="B121" s="83" t="s">
        <v>496</v>
      </c>
      <c r="C121" s="84" t="s">
        <v>490</v>
      </c>
      <c r="D121" s="84" t="s">
        <v>89</v>
      </c>
    </row>
    <row r="122">
      <c r="A122" s="82">
        <v>102.0</v>
      </c>
      <c r="B122" s="83" t="s">
        <v>497</v>
      </c>
      <c r="C122" s="84" t="s">
        <v>490</v>
      </c>
      <c r="D122" s="84" t="s">
        <v>89</v>
      </c>
    </row>
    <row r="123">
      <c r="A123" s="82">
        <v>35.0</v>
      </c>
      <c r="B123" s="83" t="s">
        <v>498</v>
      </c>
      <c r="C123" s="84" t="s">
        <v>499</v>
      </c>
      <c r="D123" s="84" t="s">
        <v>89</v>
      </c>
    </row>
    <row r="124">
      <c r="A124" s="82">
        <v>76.0</v>
      </c>
      <c r="B124" s="83" t="s">
        <v>500</v>
      </c>
      <c r="C124" s="84" t="s">
        <v>499</v>
      </c>
      <c r="D124" s="84" t="s">
        <v>89</v>
      </c>
    </row>
    <row r="125">
      <c r="A125" s="82">
        <v>65.0</v>
      </c>
      <c r="B125" s="83" t="s">
        <v>501</v>
      </c>
      <c r="C125" s="84" t="s">
        <v>499</v>
      </c>
      <c r="D125" s="84" t="s">
        <v>89</v>
      </c>
    </row>
    <row r="126">
      <c r="A126" s="82">
        <v>45.0</v>
      </c>
      <c r="B126" s="83" t="s">
        <v>499</v>
      </c>
      <c r="C126" s="84" t="s">
        <v>499</v>
      </c>
      <c r="D126" s="84" t="s">
        <v>89</v>
      </c>
    </row>
    <row r="127">
      <c r="A127" s="82">
        <v>36.0</v>
      </c>
      <c r="B127" s="83" t="s">
        <v>502</v>
      </c>
      <c r="C127" s="84" t="s">
        <v>499</v>
      </c>
      <c r="D127" s="84" t="s">
        <v>89</v>
      </c>
    </row>
    <row r="128">
      <c r="A128" s="82">
        <v>64.0</v>
      </c>
      <c r="B128" s="83" t="s">
        <v>503</v>
      </c>
      <c r="C128" s="84" t="s">
        <v>499</v>
      </c>
      <c r="D128" s="84" t="s">
        <v>89</v>
      </c>
    </row>
    <row r="129">
      <c r="A129" s="82">
        <v>66.0</v>
      </c>
      <c r="B129" s="83" t="s">
        <v>504</v>
      </c>
      <c r="C129" s="84" t="s">
        <v>499</v>
      </c>
      <c r="D129" s="84" t="s">
        <v>89</v>
      </c>
    </row>
    <row r="130">
      <c r="A130" s="82">
        <v>180.0</v>
      </c>
      <c r="B130" s="83" t="s">
        <v>505</v>
      </c>
      <c r="C130" s="84" t="s">
        <v>506</v>
      </c>
      <c r="D130" s="84" t="s">
        <v>332</v>
      </c>
    </row>
    <row r="131">
      <c r="A131" s="82">
        <v>183.0</v>
      </c>
      <c r="B131" s="83" t="s">
        <v>507</v>
      </c>
      <c r="C131" s="84" t="s">
        <v>506</v>
      </c>
      <c r="D131" s="84" t="s">
        <v>332</v>
      </c>
    </row>
    <row r="132">
      <c r="A132" s="82">
        <v>165.0</v>
      </c>
      <c r="B132" s="83" t="s">
        <v>508</v>
      </c>
      <c r="C132" s="84" t="s">
        <v>506</v>
      </c>
      <c r="D132" s="84" t="s">
        <v>332</v>
      </c>
    </row>
    <row r="133">
      <c r="A133" s="82">
        <v>161.0</v>
      </c>
      <c r="B133" s="83" t="s">
        <v>509</v>
      </c>
      <c r="C133" s="84" t="s">
        <v>506</v>
      </c>
      <c r="D133" s="84" t="s">
        <v>332</v>
      </c>
    </row>
    <row r="134">
      <c r="A134" s="82">
        <v>166.0</v>
      </c>
      <c r="B134" s="83" t="s">
        <v>510</v>
      </c>
      <c r="C134" s="84" t="s">
        <v>506</v>
      </c>
      <c r="D134" s="84" t="s">
        <v>332</v>
      </c>
    </row>
    <row r="135">
      <c r="A135" s="82">
        <v>181.0</v>
      </c>
      <c r="B135" s="83" t="s">
        <v>511</v>
      </c>
      <c r="C135" s="84" t="s">
        <v>506</v>
      </c>
      <c r="D135" s="84" t="s">
        <v>332</v>
      </c>
    </row>
    <row r="136">
      <c r="A136" s="82">
        <v>182.0</v>
      </c>
      <c r="B136" s="83" t="s">
        <v>512</v>
      </c>
      <c r="C136" s="84" t="s">
        <v>506</v>
      </c>
      <c r="D136" s="84" t="s">
        <v>332</v>
      </c>
    </row>
    <row r="137">
      <c r="A137" s="82">
        <v>167.0</v>
      </c>
      <c r="B137" s="83" t="s">
        <v>513</v>
      </c>
      <c r="C137" s="84" t="s">
        <v>506</v>
      </c>
      <c r="D137" s="84" t="s">
        <v>332</v>
      </c>
    </row>
    <row r="138">
      <c r="A138" s="82">
        <v>47.0</v>
      </c>
      <c r="B138" s="83" t="s">
        <v>514</v>
      </c>
      <c r="C138" s="84" t="s">
        <v>515</v>
      </c>
      <c r="D138" s="84" t="s">
        <v>89</v>
      </c>
    </row>
    <row r="139">
      <c r="A139" s="82">
        <v>32.0</v>
      </c>
      <c r="B139" s="83" t="s">
        <v>516</v>
      </c>
      <c r="C139" s="84" t="s">
        <v>515</v>
      </c>
      <c r="D139" s="84" t="s">
        <v>89</v>
      </c>
    </row>
    <row r="140">
      <c r="A140" s="82">
        <v>31.0</v>
      </c>
      <c r="B140" s="83" t="s">
        <v>517</v>
      </c>
      <c r="C140" s="84" t="s">
        <v>515</v>
      </c>
      <c r="D140" s="84" t="s">
        <v>89</v>
      </c>
    </row>
    <row r="141">
      <c r="A141" s="82">
        <v>48.0</v>
      </c>
      <c r="B141" s="83" t="s">
        <v>518</v>
      </c>
      <c r="C141" s="84" t="s">
        <v>515</v>
      </c>
      <c r="D141" s="84" t="s">
        <v>89</v>
      </c>
    </row>
    <row r="142">
      <c r="A142" s="82">
        <v>78.0</v>
      </c>
      <c r="B142" s="83" t="s">
        <v>519</v>
      </c>
      <c r="C142" s="84" t="s">
        <v>515</v>
      </c>
      <c r="D142" s="84" t="s">
        <v>89</v>
      </c>
    </row>
    <row r="143">
      <c r="A143" s="82">
        <v>61.0</v>
      </c>
      <c r="B143" s="83" t="s">
        <v>520</v>
      </c>
      <c r="C143" s="84" t="s">
        <v>515</v>
      </c>
      <c r="D143" s="84" t="s">
        <v>89</v>
      </c>
    </row>
    <row r="144">
      <c r="A144" s="82">
        <v>60.0</v>
      </c>
      <c r="B144" s="83" t="s">
        <v>526</v>
      </c>
      <c r="C144" s="84" t="s">
        <v>515</v>
      </c>
      <c r="D144" s="84" t="s">
        <v>89</v>
      </c>
    </row>
    <row r="145">
      <c r="A145" s="82">
        <v>100.0</v>
      </c>
      <c r="B145" s="83" t="s">
        <v>527</v>
      </c>
      <c r="C145" s="84" t="s">
        <v>528</v>
      </c>
      <c r="D145" s="84" t="s">
        <v>372</v>
      </c>
    </row>
    <row r="146">
      <c r="A146" s="82">
        <v>97.0</v>
      </c>
      <c r="B146" s="83" t="s">
        <v>529</v>
      </c>
      <c r="C146" s="84" t="s">
        <v>528</v>
      </c>
      <c r="D146" s="84" t="s">
        <v>372</v>
      </c>
    </row>
    <row r="147">
      <c r="A147" s="82">
        <v>101.0</v>
      </c>
      <c r="B147" s="83" t="s">
        <v>530</v>
      </c>
      <c r="C147" s="84" t="s">
        <v>528</v>
      </c>
      <c r="D147" s="84" t="s">
        <v>372</v>
      </c>
    </row>
    <row r="148">
      <c r="A148" s="82">
        <v>98.0</v>
      </c>
      <c r="B148" s="83" t="s">
        <v>531</v>
      </c>
      <c r="C148" s="84" t="s">
        <v>528</v>
      </c>
      <c r="D148" s="84" t="s">
        <v>372</v>
      </c>
    </row>
    <row r="149">
      <c r="A149" s="82">
        <v>99.0</v>
      </c>
      <c r="B149" s="83" t="s">
        <v>532</v>
      </c>
      <c r="C149" s="84" t="s">
        <v>528</v>
      </c>
      <c r="D149" s="84" t="s">
        <v>372</v>
      </c>
    </row>
    <row r="150">
      <c r="A150" s="82">
        <v>107.0</v>
      </c>
      <c r="B150" s="83" t="s">
        <v>533</v>
      </c>
      <c r="C150" s="84" t="s">
        <v>528</v>
      </c>
      <c r="D150" s="84" t="s">
        <v>372</v>
      </c>
    </row>
    <row r="151">
      <c r="A151" s="82">
        <v>108.0</v>
      </c>
      <c r="B151" s="83" t="s">
        <v>534</v>
      </c>
      <c r="C151" s="84" t="s">
        <v>528</v>
      </c>
      <c r="D151" s="84" t="s">
        <v>372</v>
      </c>
    </row>
    <row r="152">
      <c r="A152" s="82">
        <v>38.0</v>
      </c>
      <c r="B152" s="83" t="s">
        <v>535</v>
      </c>
      <c r="C152" s="84" t="s">
        <v>536</v>
      </c>
      <c r="D152" s="84" t="s">
        <v>341</v>
      </c>
    </row>
    <row r="153">
      <c r="A153" s="82">
        <v>17.0</v>
      </c>
      <c r="B153" s="83" t="s">
        <v>537</v>
      </c>
      <c r="C153" s="84" t="s">
        <v>536</v>
      </c>
      <c r="D153" s="84" t="s">
        <v>341</v>
      </c>
    </row>
    <row r="154">
      <c r="A154" s="82">
        <v>16.0</v>
      </c>
      <c r="B154" s="83" t="s">
        <v>538</v>
      </c>
      <c r="C154" s="84" t="s">
        <v>536</v>
      </c>
      <c r="D154" s="84" t="s">
        <v>341</v>
      </c>
    </row>
    <row r="155">
      <c r="A155" s="82">
        <v>129.0</v>
      </c>
      <c r="B155" s="83" t="s">
        <v>539</v>
      </c>
      <c r="C155" s="84" t="s">
        <v>536</v>
      </c>
      <c r="D155" s="84" t="s">
        <v>341</v>
      </c>
    </row>
    <row r="156">
      <c r="A156" s="82">
        <v>73.0</v>
      </c>
      <c r="B156" s="83" t="s">
        <v>540</v>
      </c>
      <c r="C156" s="84" t="s">
        <v>536</v>
      </c>
      <c r="D156" s="84" t="s">
        <v>341</v>
      </c>
    </row>
    <row r="157">
      <c r="A157" s="82">
        <v>69.0</v>
      </c>
      <c r="B157" s="83" t="s">
        <v>541</v>
      </c>
      <c r="C157" s="84" t="s">
        <v>536</v>
      </c>
      <c r="D157" s="84" t="s">
        <v>341</v>
      </c>
    </row>
    <row r="158">
      <c r="A158" s="82">
        <v>42.0</v>
      </c>
      <c r="B158" s="83" t="s">
        <v>542</v>
      </c>
      <c r="C158" s="84" t="s">
        <v>536</v>
      </c>
      <c r="D158" s="84" t="s">
        <v>341</v>
      </c>
    </row>
    <row r="159">
      <c r="A159" s="82">
        <v>160.0</v>
      </c>
      <c r="B159" s="83" t="s">
        <v>543</v>
      </c>
      <c r="C159" s="84" t="s">
        <v>536</v>
      </c>
      <c r="D159" s="84" t="s">
        <v>341</v>
      </c>
    </row>
    <row r="160">
      <c r="A160" s="82">
        <v>37.0</v>
      </c>
      <c r="B160" s="83" t="s">
        <v>544</v>
      </c>
      <c r="C160" s="84" t="s">
        <v>536</v>
      </c>
      <c r="D160" s="84" t="s">
        <v>341</v>
      </c>
    </row>
    <row r="161">
      <c r="A161" s="82">
        <v>27.0</v>
      </c>
      <c r="B161" s="83" t="s">
        <v>545</v>
      </c>
      <c r="C161" s="84" t="s">
        <v>546</v>
      </c>
      <c r="D161" s="84" t="s">
        <v>372</v>
      </c>
    </row>
    <row r="162">
      <c r="A162" s="82">
        <v>24.0</v>
      </c>
      <c r="B162" s="83" t="s">
        <v>547</v>
      </c>
      <c r="C162" s="84" t="s">
        <v>546</v>
      </c>
      <c r="D162" s="84" t="s">
        <v>372</v>
      </c>
    </row>
    <row r="163">
      <c r="A163" s="82">
        <v>29.0</v>
      </c>
      <c r="B163" s="83" t="s">
        <v>548</v>
      </c>
      <c r="C163" s="84" t="s">
        <v>546</v>
      </c>
      <c r="D163" s="84" t="s">
        <v>372</v>
      </c>
    </row>
    <row r="164">
      <c r="A164" s="82">
        <v>30.0</v>
      </c>
      <c r="B164" s="83" t="s">
        <v>549</v>
      </c>
      <c r="C164" s="84" t="s">
        <v>546</v>
      </c>
      <c r="D164" s="84" t="s">
        <v>372</v>
      </c>
    </row>
    <row r="165">
      <c r="A165" s="82">
        <v>28.0</v>
      </c>
      <c r="B165" s="83" t="s">
        <v>550</v>
      </c>
      <c r="C165" s="84" t="s">
        <v>546</v>
      </c>
      <c r="D165" s="84" t="s">
        <v>372</v>
      </c>
    </row>
    <row r="166">
      <c r="A166" s="82">
        <v>49.0</v>
      </c>
      <c r="B166" s="83" t="s">
        <v>551</v>
      </c>
      <c r="C166" s="84" t="s">
        <v>546</v>
      </c>
      <c r="D166" s="84" t="s">
        <v>372</v>
      </c>
    </row>
    <row r="167">
      <c r="A167" s="82">
        <v>59.0</v>
      </c>
      <c r="B167" s="83" t="s">
        <v>552</v>
      </c>
      <c r="C167" s="84" t="s">
        <v>546</v>
      </c>
      <c r="D167" s="84" t="s">
        <v>372</v>
      </c>
    </row>
    <row r="168">
      <c r="A168" s="82">
        <v>23.0</v>
      </c>
      <c r="B168" s="83" t="s">
        <v>553</v>
      </c>
      <c r="C168" s="84" t="s">
        <v>546</v>
      </c>
      <c r="D168" s="84" t="s">
        <v>372</v>
      </c>
    </row>
    <row r="169">
      <c r="A169" s="82">
        <v>114.0</v>
      </c>
      <c r="B169" s="83" t="s">
        <v>554</v>
      </c>
      <c r="C169" s="84" t="s">
        <v>555</v>
      </c>
      <c r="D169" s="84" t="s">
        <v>372</v>
      </c>
    </row>
    <row r="170">
      <c r="A170" s="82">
        <v>112.0</v>
      </c>
      <c r="B170" s="83" t="s">
        <v>556</v>
      </c>
      <c r="C170" s="84" t="s">
        <v>555</v>
      </c>
      <c r="D170" s="84" t="s">
        <v>372</v>
      </c>
    </row>
    <row r="171">
      <c r="A171" s="82">
        <v>89.0</v>
      </c>
      <c r="B171" s="83" t="s">
        <v>557</v>
      </c>
      <c r="C171" s="84" t="s">
        <v>555</v>
      </c>
      <c r="D171" s="84" t="s">
        <v>372</v>
      </c>
    </row>
    <row r="172">
      <c r="A172" s="82">
        <v>116.0</v>
      </c>
      <c r="B172" s="83" t="s">
        <v>558</v>
      </c>
      <c r="C172" s="84" t="s">
        <v>555</v>
      </c>
      <c r="D172" s="84" t="s">
        <v>372</v>
      </c>
    </row>
    <row r="173">
      <c r="A173" s="82">
        <v>111.0</v>
      </c>
      <c r="B173" s="83" t="s">
        <v>559</v>
      </c>
      <c r="C173" s="84" t="s">
        <v>555</v>
      </c>
      <c r="D173" s="84" t="s">
        <v>372</v>
      </c>
    </row>
    <row r="174">
      <c r="A174" s="82">
        <v>117.0</v>
      </c>
      <c r="B174" s="83" t="s">
        <v>560</v>
      </c>
      <c r="C174" s="84" t="s">
        <v>555</v>
      </c>
      <c r="D174" s="84" t="s">
        <v>372</v>
      </c>
    </row>
    <row r="175">
      <c r="A175" s="82">
        <v>115.0</v>
      </c>
      <c r="B175" s="83" t="s">
        <v>561</v>
      </c>
      <c r="C175" s="84" t="s">
        <v>555</v>
      </c>
      <c r="D175" s="84" t="s">
        <v>372</v>
      </c>
    </row>
    <row r="176">
      <c r="A176" s="82">
        <v>91.0</v>
      </c>
      <c r="B176" s="83" t="s">
        <v>562</v>
      </c>
      <c r="C176" s="84" t="s">
        <v>563</v>
      </c>
      <c r="D176" s="84" t="s">
        <v>372</v>
      </c>
    </row>
    <row r="177">
      <c r="A177" s="82">
        <v>63.0</v>
      </c>
      <c r="B177" s="83" t="s">
        <v>564</v>
      </c>
      <c r="C177" s="84" t="s">
        <v>563</v>
      </c>
      <c r="D177" s="84" t="s">
        <v>372</v>
      </c>
    </row>
    <row r="178">
      <c r="A178" s="82">
        <v>62.0</v>
      </c>
      <c r="B178" s="83" t="s">
        <v>565</v>
      </c>
      <c r="C178" s="84" t="s">
        <v>563</v>
      </c>
      <c r="D178" s="84" t="s">
        <v>372</v>
      </c>
    </row>
    <row r="179">
      <c r="A179" s="82">
        <v>110.0</v>
      </c>
      <c r="B179" s="83" t="s">
        <v>566</v>
      </c>
      <c r="C179" s="84" t="s">
        <v>563</v>
      </c>
      <c r="D179" s="84" t="s">
        <v>372</v>
      </c>
    </row>
    <row r="180">
      <c r="A180" s="82">
        <v>92.0</v>
      </c>
      <c r="B180" s="83" t="s">
        <v>567</v>
      </c>
      <c r="C180" s="84" t="s">
        <v>563</v>
      </c>
      <c r="D180" s="84" t="s">
        <v>372</v>
      </c>
    </row>
    <row r="181">
      <c r="A181" s="82">
        <v>90.0</v>
      </c>
      <c r="B181" s="83" t="s">
        <v>568</v>
      </c>
      <c r="C181" s="84" t="s">
        <v>563</v>
      </c>
      <c r="D181" s="84" t="s">
        <v>372</v>
      </c>
    </row>
    <row r="182">
      <c r="A182" s="82">
        <v>93.0</v>
      </c>
      <c r="B182" s="83" t="s">
        <v>569</v>
      </c>
      <c r="C182" s="84" t="s">
        <v>563</v>
      </c>
      <c r="D182" s="84" t="s">
        <v>372</v>
      </c>
    </row>
    <row r="183">
      <c r="A183" s="82">
        <v>132.0</v>
      </c>
      <c r="B183" s="83" t="s">
        <v>570</v>
      </c>
      <c r="C183" s="84" t="s">
        <v>571</v>
      </c>
      <c r="D183" s="84" t="s">
        <v>332</v>
      </c>
    </row>
    <row r="184">
      <c r="A184" s="82">
        <v>134.0</v>
      </c>
      <c r="B184" s="83" t="s">
        <v>572</v>
      </c>
      <c r="C184" s="84" t="s">
        <v>571</v>
      </c>
      <c r="D184" s="84" t="s">
        <v>332</v>
      </c>
    </row>
    <row r="185">
      <c r="A185" s="82">
        <v>158.0</v>
      </c>
      <c r="B185" s="83" t="s">
        <v>573</v>
      </c>
      <c r="C185" s="84" t="s">
        <v>571</v>
      </c>
      <c r="D185" s="84" t="s">
        <v>332</v>
      </c>
    </row>
    <row r="186">
      <c r="A186" s="82">
        <v>157.0</v>
      </c>
      <c r="B186" s="83" t="s">
        <v>574</v>
      </c>
      <c r="C186" s="84" t="s">
        <v>571</v>
      </c>
      <c r="D186" s="84" t="s">
        <v>332</v>
      </c>
    </row>
    <row r="187">
      <c r="A187" s="82">
        <v>133.0</v>
      </c>
      <c r="B187" s="83" t="s">
        <v>575</v>
      </c>
      <c r="C187" s="84" t="s">
        <v>571</v>
      </c>
      <c r="D187" s="84" t="s">
        <v>332</v>
      </c>
    </row>
    <row r="188">
      <c r="A188" s="82">
        <v>124.0</v>
      </c>
      <c r="B188" s="83" t="s">
        <v>576</v>
      </c>
      <c r="C188" s="84" t="s">
        <v>571</v>
      </c>
      <c r="D188" s="84" t="s">
        <v>332</v>
      </c>
    </row>
    <row r="189">
      <c r="A189" s="82">
        <v>122.0</v>
      </c>
      <c r="B189" s="83" t="s">
        <v>577</v>
      </c>
      <c r="C189" s="84" t="s">
        <v>571</v>
      </c>
      <c r="D189" s="84" t="s">
        <v>332</v>
      </c>
    </row>
    <row r="190">
      <c r="A190" s="82">
        <v>123.0</v>
      </c>
      <c r="B190" s="83" t="s">
        <v>578</v>
      </c>
      <c r="C190" s="84" t="s">
        <v>571</v>
      </c>
      <c r="D190" s="84" t="s">
        <v>332</v>
      </c>
    </row>
    <row r="191">
      <c r="A191" s="82">
        <v>3.0</v>
      </c>
      <c r="B191" s="83" t="s">
        <v>579</v>
      </c>
      <c r="C191" s="84" t="s">
        <v>86</v>
      </c>
      <c r="D191" s="84" t="s">
        <v>580</v>
      </c>
    </row>
    <row r="192">
      <c r="A192" s="82">
        <v>2.0</v>
      </c>
      <c r="B192" s="83" t="s">
        <v>581</v>
      </c>
      <c r="C192" s="84" t="s">
        <v>86</v>
      </c>
      <c r="D192" s="84" t="s">
        <v>580</v>
      </c>
    </row>
    <row r="193">
      <c r="A193" s="82">
        <v>1.0</v>
      </c>
      <c r="B193" s="83" t="s">
        <v>582</v>
      </c>
      <c r="C193" s="84" t="s">
        <v>86</v>
      </c>
      <c r="D193" s="84" t="s">
        <v>580</v>
      </c>
    </row>
    <row r="194">
      <c r="A194" s="82">
        <v>4.0</v>
      </c>
      <c r="B194" s="83" t="s">
        <v>583</v>
      </c>
      <c r="C194" s="84" t="s">
        <v>86</v>
      </c>
      <c r="D194" s="84" t="s">
        <v>580</v>
      </c>
    </row>
    <row r="195">
      <c r="A195" s="82">
        <v>40.0</v>
      </c>
      <c r="B195" s="83" t="s">
        <v>584</v>
      </c>
      <c r="C195" s="84" t="s">
        <v>544</v>
      </c>
      <c r="D195" s="84" t="s">
        <v>89</v>
      </c>
    </row>
    <row r="196">
      <c r="A196" s="82">
        <v>198.0</v>
      </c>
      <c r="B196" s="83" t="s">
        <v>585</v>
      </c>
      <c r="C196" s="84" t="s">
        <v>544</v>
      </c>
      <c r="D196" s="84" t="s">
        <v>89</v>
      </c>
    </row>
    <row r="197">
      <c r="A197" s="82">
        <v>72.0</v>
      </c>
      <c r="B197" s="83" t="s">
        <v>586</v>
      </c>
      <c r="C197" s="84" t="s">
        <v>544</v>
      </c>
      <c r="D197" s="84" t="s">
        <v>89</v>
      </c>
    </row>
    <row r="198">
      <c r="A198" s="82">
        <v>159.0</v>
      </c>
      <c r="B198" s="83" t="s">
        <v>587</v>
      </c>
      <c r="C198" s="84" t="s">
        <v>544</v>
      </c>
      <c r="D198" s="84" t="s">
        <v>89</v>
      </c>
    </row>
    <row r="199">
      <c r="A199" s="82">
        <v>130.0</v>
      </c>
      <c r="B199" s="83" t="s">
        <v>588</v>
      </c>
      <c r="C199" s="84" t="s">
        <v>544</v>
      </c>
      <c r="D199" s="84" t="s">
        <v>89</v>
      </c>
    </row>
    <row r="200">
      <c r="C200" s="103"/>
      <c r="D200" s="103"/>
    </row>
    <row r="201">
      <c r="C201" s="103"/>
      <c r="D201" s="103"/>
    </row>
    <row r="202">
      <c r="C202" s="103"/>
      <c r="D202" s="103"/>
    </row>
    <row r="203">
      <c r="A203" s="63" t="s">
        <v>589</v>
      </c>
      <c r="C203" s="103"/>
      <c r="D203" s="103"/>
    </row>
    <row r="204">
      <c r="C204" s="103"/>
      <c r="D204" s="103"/>
    </row>
    <row r="205">
      <c r="C205" s="103"/>
      <c r="D205" s="103"/>
    </row>
    <row r="206">
      <c r="C206" s="103"/>
      <c r="D206" s="103"/>
    </row>
    <row r="207">
      <c r="C207" s="103"/>
      <c r="D207" s="103"/>
    </row>
    <row r="208">
      <c r="A208" s="63" t="s">
        <v>590</v>
      </c>
      <c r="C208" s="103"/>
      <c r="D208" s="104" t="s">
        <v>591</v>
      </c>
      <c r="F208" s="63" t="s">
        <v>592</v>
      </c>
    </row>
    <row r="209">
      <c r="C209" s="103"/>
      <c r="D209" s="103"/>
    </row>
    <row r="210">
      <c r="C210" s="103"/>
      <c r="D210" s="103"/>
    </row>
    <row r="211">
      <c r="C211" s="103"/>
      <c r="D211" s="103"/>
    </row>
    <row r="212">
      <c r="C212" s="103"/>
      <c r="D212" s="103"/>
    </row>
    <row r="213">
      <c r="C213" s="103"/>
      <c r="D213" s="103"/>
    </row>
    <row r="214">
      <c r="C214" s="103"/>
      <c r="D214" s="103"/>
    </row>
    <row r="215">
      <c r="C215" s="103"/>
      <c r="D215" s="103"/>
    </row>
    <row r="216">
      <c r="C216" s="103"/>
      <c r="D216" s="103"/>
    </row>
    <row r="217">
      <c r="C217" s="103"/>
      <c r="D217" s="103"/>
    </row>
    <row r="218">
      <c r="C218" s="103"/>
      <c r="D218" s="103"/>
    </row>
    <row r="219">
      <c r="C219" s="103"/>
      <c r="D219" s="103"/>
    </row>
    <row r="220">
      <c r="C220" s="103"/>
      <c r="D220" s="103"/>
    </row>
    <row r="221">
      <c r="C221" s="103"/>
      <c r="D221" s="103"/>
    </row>
    <row r="222">
      <c r="C222" s="103"/>
      <c r="D222" s="103"/>
    </row>
    <row r="223">
      <c r="C223" s="103"/>
      <c r="D223" s="103"/>
    </row>
    <row r="224">
      <c r="A224" s="63" t="s">
        <v>593</v>
      </c>
      <c r="C224" s="103"/>
      <c r="D224" s="104" t="s">
        <v>594</v>
      </c>
      <c r="F224" s="63" t="s">
        <v>595</v>
      </c>
    </row>
    <row r="225">
      <c r="C225" s="103"/>
      <c r="D225" s="103"/>
    </row>
    <row r="226">
      <c r="C226" s="103"/>
      <c r="D226" s="103"/>
    </row>
    <row r="227">
      <c r="C227" s="103"/>
      <c r="D227" s="103"/>
    </row>
    <row r="228">
      <c r="C228" s="103"/>
      <c r="D228" s="103"/>
    </row>
    <row r="229">
      <c r="C229" s="103"/>
      <c r="D229" s="103"/>
    </row>
    <row r="230">
      <c r="C230" s="103"/>
      <c r="D230" s="103"/>
    </row>
    <row r="231">
      <c r="C231" s="103"/>
      <c r="D231" s="103"/>
    </row>
    <row r="232">
      <c r="C232" s="103"/>
      <c r="D232" s="103"/>
    </row>
    <row r="233">
      <c r="C233" s="103"/>
      <c r="D233" s="103"/>
    </row>
    <row r="234">
      <c r="C234" s="103"/>
      <c r="D234" s="103"/>
    </row>
    <row r="235">
      <c r="C235" s="103"/>
      <c r="D235" s="103"/>
    </row>
    <row r="236">
      <c r="C236" s="103"/>
      <c r="D236" s="103"/>
    </row>
    <row r="237">
      <c r="C237" s="103"/>
      <c r="D237" s="103"/>
    </row>
    <row r="238">
      <c r="B238" s="63" t="s">
        <v>371</v>
      </c>
      <c r="C238" s="103"/>
      <c r="D238" s="105" t="s">
        <v>577</v>
      </c>
      <c r="I238" s="63" t="s">
        <v>596</v>
      </c>
    </row>
    <row r="239">
      <c r="C239" s="103"/>
    </row>
    <row r="240">
      <c r="C240" s="103"/>
      <c r="D240" s="103"/>
    </row>
    <row r="241">
      <c r="C241" s="103"/>
      <c r="D241" s="103"/>
    </row>
    <row r="242">
      <c r="C242" s="103"/>
      <c r="D242" s="103"/>
    </row>
    <row r="243">
      <c r="C243" s="103"/>
      <c r="D243" s="103"/>
    </row>
    <row r="244">
      <c r="C244" s="103"/>
      <c r="D244" s="103"/>
    </row>
    <row r="245">
      <c r="C245" s="103"/>
      <c r="D245" s="103"/>
    </row>
    <row r="246">
      <c r="C246" s="103"/>
      <c r="D246" s="103"/>
    </row>
    <row r="247">
      <c r="C247" s="103"/>
      <c r="D247" s="103"/>
    </row>
    <row r="248">
      <c r="C248" s="103"/>
      <c r="D248" s="103"/>
    </row>
    <row r="249">
      <c r="C249" s="103"/>
      <c r="D249" s="103"/>
    </row>
    <row r="250">
      <c r="C250" s="103"/>
      <c r="D250" s="103"/>
    </row>
    <row r="251">
      <c r="C251" s="103"/>
      <c r="D251" s="103"/>
    </row>
    <row r="252">
      <c r="C252" s="103"/>
      <c r="D252" s="103"/>
    </row>
    <row r="253">
      <c r="C253" s="103"/>
      <c r="D253" s="103"/>
    </row>
    <row r="254">
      <c r="C254" s="103"/>
      <c r="D254" s="103"/>
    </row>
    <row r="255">
      <c r="C255" s="103"/>
      <c r="D255" s="103"/>
    </row>
    <row r="256">
      <c r="C256" s="103"/>
      <c r="D256" s="103"/>
    </row>
    <row r="257">
      <c r="C257" s="103"/>
      <c r="D257" s="103"/>
    </row>
    <row r="258">
      <c r="A258" s="63" t="s">
        <v>597</v>
      </c>
      <c r="C258" s="103"/>
      <c r="D258" s="104" t="s">
        <v>598</v>
      </c>
      <c r="H258" s="105" t="s">
        <v>599</v>
      </c>
    </row>
    <row r="259">
      <c r="C259" s="103"/>
      <c r="D259" s="103"/>
    </row>
    <row r="260">
      <c r="C260" s="103"/>
      <c r="D260" s="103"/>
    </row>
    <row r="261">
      <c r="C261" s="103"/>
      <c r="D261" s="103"/>
    </row>
    <row r="262">
      <c r="C262" s="103"/>
      <c r="D262" s="103"/>
    </row>
    <row r="263">
      <c r="C263" s="103"/>
      <c r="D263" s="103"/>
    </row>
    <row r="264">
      <c r="C264" s="103"/>
      <c r="D264" s="103"/>
    </row>
    <row r="265">
      <c r="C265" s="103"/>
      <c r="D265" s="103"/>
    </row>
    <row r="266">
      <c r="C266" s="103"/>
      <c r="D266" s="103"/>
    </row>
    <row r="267">
      <c r="C267" s="103"/>
      <c r="D267" s="103"/>
    </row>
    <row r="268">
      <c r="C268" s="103"/>
      <c r="D268" s="103"/>
    </row>
    <row r="269">
      <c r="C269" s="103"/>
      <c r="D269" s="103"/>
    </row>
    <row r="270">
      <c r="C270" s="103"/>
      <c r="D270" s="103"/>
    </row>
    <row r="271">
      <c r="C271" s="103"/>
      <c r="D271" s="103"/>
    </row>
    <row r="272">
      <c r="C272" s="103"/>
      <c r="D272" s="103"/>
    </row>
    <row r="273">
      <c r="C273" s="103"/>
      <c r="D273" s="103"/>
    </row>
    <row r="274">
      <c r="C274" s="103"/>
      <c r="D274" s="103"/>
    </row>
    <row r="275">
      <c r="C275" s="103"/>
      <c r="D275" s="103"/>
      <c r="I275" s="63" t="s">
        <v>600</v>
      </c>
    </row>
    <row r="276">
      <c r="B276" s="63" t="s">
        <v>601</v>
      </c>
      <c r="C276" s="103"/>
      <c r="D276" s="105" t="s">
        <v>602</v>
      </c>
      <c r="E276" s="106"/>
      <c r="I276" s="63" t="s">
        <v>603</v>
      </c>
    </row>
    <row r="277">
      <c r="C277" s="103"/>
      <c r="D277" s="106"/>
      <c r="E277" s="107"/>
    </row>
    <row r="278">
      <c r="C278" s="103"/>
      <c r="D278" s="103"/>
    </row>
    <row r="279">
      <c r="C279" s="103"/>
      <c r="D279" s="103"/>
    </row>
    <row r="280">
      <c r="C280" s="103"/>
      <c r="D280" s="103"/>
    </row>
    <row r="281">
      <c r="C281" s="103"/>
      <c r="D281" s="103"/>
    </row>
    <row r="282">
      <c r="C282" s="103"/>
      <c r="D282" s="103"/>
    </row>
    <row r="283">
      <c r="C283" s="103"/>
      <c r="D283" s="103"/>
    </row>
    <row r="284">
      <c r="C284" s="103"/>
      <c r="D284" s="103"/>
    </row>
    <row r="285">
      <c r="C285" s="103"/>
      <c r="D285" s="103"/>
    </row>
    <row r="286">
      <c r="C286" s="103"/>
      <c r="D286" s="103"/>
    </row>
    <row r="287">
      <c r="C287" s="103"/>
      <c r="D287" s="103"/>
    </row>
    <row r="288">
      <c r="C288" s="103"/>
      <c r="D288" s="103"/>
    </row>
    <row r="289">
      <c r="C289" s="103"/>
      <c r="D289" s="103"/>
    </row>
    <row r="290">
      <c r="C290" s="103"/>
      <c r="D290" s="103"/>
    </row>
    <row r="291">
      <c r="C291" s="103"/>
      <c r="D291" s="103"/>
    </row>
    <row r="292">
      <c r="C292" s="103"/>
      <c r="D292" s="103"/>
    </row>
    <row r="293">
      <c r="C293" s="103"/>
      <c r="D293" s="103"/>
    </row>
    <row r="294">
      <c r="C294" s="103"/>
      <c r="D294" s="103"/>
    </row>
    <row r="295">
      <c r="C295" s="103"/>
      <c r="D295" s="103"/>
    </row>
    <row r="296">
      <c r="A296" s="63" t="s">
        <v>604</v>
      </c>
      <c r="C296" s="103"/>
      <c r="D296" s="108" t="s">
        <v>605</v>
      </c>
      <c r="J296" s="63" t="s">
        <v>606</v>
      </c>
    </row>
    <row r="297">
      <c r="C297" s="103"/>
      <c r="D297" s="103"/>
    </row>
    <row r="298">
      <c r="C298" s="103"/>
      <c r="D298" s="103"/>
    </row>
    <row r="299">
      <c r="C299" s="103"/>
      <c r="D299" s="103"/>
    </row>
    <row r="300">
      <c r="C300" s="103"/>
      <c r="D300" s="103"/>
    </row>
    <row r="301">
      <c r="C301" s="103"/>
      <c r="D301" s="103"/>
    </row>
    <row r="302">
      <c r="C302" s="103"/>
      <c r="D302" s="103"/>
    </row>
    <row r="303">
      <c r="C303" s="103"/>
      <c r="D303" s="103"/>
    </row>
    <row r="304">
      <c r="C304" s="103"/>
      <c r="D304" s="103"/>
    </row>
    <row r="305">
      <c r="C305" s="103"/>
      <c r="D305" s="103"/>
    </row>
    <row r="306">
      <c r="C306" s="103"/>
      <c r="D306" s="103"/>
    </row>
    <row r="307">
      <c r="C307" s="103"/>
      <c r="D307" s="103"/>
    </row>
    <row r="308">
      <c r="C308" s="103"/>
      <c r="D308" s="103"/>
    </row>
    <row r="309">
      <c r="C309" s="103"/>
      <c r="D309" s="103"/>
    </row>
    <row r="310">
      <c r="C310" s="103"/>
      <c r="D310" s="103"/>
    </row>
    <row r="311">
      <c r="C311" s="103"/>
      <c r="D311" s="103"/>
    </row>
    <row r="312">
      <c r="C312" s="103"/>
      <c r="D312" s="103"/>
    </row>
    <row r="313">
      <c r="C313" s="103"/>
      <c r="D313" s="103"/>
    </row>
    <row r="314">
      <c r="C314" s="103"/>
      <c r="D314" s="103"/>
    </row>
    <row r="315">
      <c r="C315" s="103"/>
      <c r="D315" s="103"/>
    </row>
    <row r="316">
      <c r="C316" s="103"/>
      <c r="D316" s="103"/>
    </row>
    <row r="317">
      <c r="C317" s="103"/>
      <c r="D317" s="103"/>
    </row>
    <row r="318">
      <c r="C318" s="103"/>
      <c r="D318" s="103"/>
    </row>
    <row r="319">
      <c r="A319" s="63" t="s">
        <v>607</v>
      </c>
      <c r="C319" s="103"/>
      <c r="D319" s="108" t="s">
        <v>608</v>
      </c>
      <c r="I319" s="63" t="s">
        <v>609</v>
      </c>
    </row>
    <row r="320">
      <c r="C320" s="103"/>
      <c r="D320" s="103"/>
    </row>
    <row r="321">
      <c r="C321" s="103"/>
      <c r="D321" s="103"/>
    </row>
    <row r="322">
      <c r="C322" s="103"/>
      <c r="D322" s="103"/>
    </row>
    <row r="323">
      <c r="C323" s="103"/>
      <c r="D323" s="103"/>
    </row>
    <row r="324">
      <c r="C324" s="103"/>
      <c r="D324" s="103"/>
    </row>
    <row r="325">
      <c r="C325" s="103"/>
      <c r="D325" s="103"/>
    </row>
    <row r="326">
      <c r="C326" s="103"/>
      <c r="D326" s="103"/>
    </row>
    <row r="327">
      <c r="C327" s="103"/>
      <c r="D327" s="103"/>
    </row>
    <row r="328">
      <c r="C328" s="103"/>
      <c r="D328" s="103"/>
    </row>
    <row r="329">
      <c r="C329" s="103"/>
      <c r="D329" s="103"/>
    </row>
    <row r="330">
      <c r="C330" s="103"/>
      <c r="D330" s="103"/>
    </row>
    <row r="331">
      <c r="C331" s="103"/>
      <c r="D331" s="103"/>
    </row>
    <row r="332">
      <c r="C332" s="103"/>
      <c r="D332" s="103"/>
    </row>
    <row r="333">
      <c r="C333" s="103"/>
      <c r="D333" s="103"/>
    </row>
    <row r="334">
      <c r="C334" s="103"/>
      <c r="D334" s="103"/>
    </row>
    <row r="335">
      <c r="C335" s="103"/>
      <c r="D335" s="103"/>
    </row>
    <row r="336">
      <c r="C336" s="103"/>
      <c r="D336" s="103"/>
    </row>
    <row r="337">
      <c r="C337" s="103"/>
      <c r="D337" s="103"/>
    </row>
    <row r="338">
      <c r="A338" s="63" t="s">
        <v>610</v>
      </c>
      <c r="C338" s="103"/>
      <c r="D338" s="103"/>
      <c r="E338" s="63" t="s">
        <v>611</v>
      </c>
      <c r="H338" s="63" t="s">
        <v>612</v>
      </c>
    </row>
    <row r="339">
      <c r="C339" s="103"/>
      <c r="D339" s="103"/>
    </row>
    <row r="340">
      <c r="C340" s="103"/>
      <c r="D340" s="103"/>
    </row>
    <row r="341">
      <c r="C341" s="103"/>
      <c r="D341" s="103"/>
    </row>
    <row r="342">
      <c r="C342" s="103"/>
      <c r="D342" s="103"/>
    </row>
    <row r="343">
      <c r="C343" s="103"/>
      <c r="D343" s="103"/>
    </row>
    <row r="344">
      <c r="C344" s="103"/>
      <c r="D344" s="103"/>
    </row>
    <row r="345">
      <c r="C345" s="103"/>
      <c r="D345" s="103"/>
    </row>
    <row r="346">
      <c r="C346" s="103"/>
      <c r="D346" s="103"/>
    </row>
    <row r="347">
      <c r="C347" s="103"/>
      <c r="D347" s="103"/>
    </row>
    <row r="348">
      <c r="C348" s="103"/>
      <c r="D348" s="103"/>
    </row>
    <row r="349">
      <c r="C349" s="103"/>
      <c r="D349" s="103"/>
    </row>
    <row r="350">
      <c r="C350" s="103"/>
      <c r="D350" s="103"/>
    </row>
    <row r="351">
      <c r="C351" s="103"/>
      <c r="D351" s="103"/>
    </row>
    <row r="352">
      <c r="C352" s="103"/>
      <c r="D352" s="103"/>
    </row>
    <row r="353">
      <c r="A353" s="63" t="s">
        <v>613</v>
      </c>
      <c r="C353" s="103"/>
      <c r="D353" s="108" t="s">
        <v>614</v>
      </c>
      <c r="H353" s="63" t="s">
        <v>615</v>
      </c>
    </row>
    <row r="354">
      <c r="C354" s="103"/>
      <c r="D354" s="103"/>
    </row>
    <row r="355">
      <c r="C355" s="103"/>
      <c r="D355" s="103"/>
    </row>
    <row r="356">
      <c r="C356" s="103"/>
      <c r="D356" s="103"/>
    </row>
    <row r="357">
      <c r="C357" s="103"/>
      <c r="D357" s="103"/>
    </row>
    <row r="358">
      <c r="C358" s="103"/>
      <c r="D358" s="103"/>
    </row>
    <row r="359">
      <c r="C359" s="103"/>
      <c r="D359" s="103"/>
    </row>
    <row r="360">
      <c r="C360" s="103"/>
      <c r="D360" s="103"/>
    </row>
    <row r="361">
      <c r="C361" s="103"/>
      <c r="D361" s="103"/>
    </row>
    <row r="362">
      <c r="C362" s="103"/>
      <c r="D362" s="103"/>
    </row>
    <row r="363">
      <c r="C363" s="103"/>
      <c r="D363" s="103"/>
    </row>
    <row r="364">
      <c r="C364" s="103"/>
      <c r="D364" s="103"/>
    </row>
    <row r="365">
      <c r="C365" s="103"/>
      <c r="D365" s="103"/>
    </row>
    <row r="366">
      <c r="C366" s="103"/>
      <c r="D366" s="103"/>
    </row>
    <row r="367">
      <c r="C367" s="103"/>
      <c r="D367" s="103"/>
    </row>
    <row r="368">
      <c r="C368" s="103"/>
      <c r="D368" s="103"/>
    </row>
    <row r="369">
      <c r="C369" s="103"/>
      <c r="D369" s="103"/>
    </row>
    <row r="370">
      <c r="C370" s="103"/>
      <c r="D370" s="103"/>
    </row>
    <row r="371">
      <c r="A371" s="63" t="s">
        <v>616</v>
      </c>
      <c r="C371" s="103"/>
      <c r="D371" s="103"/>
      <c r="E371" s="63" t="s">
        <v>617</v>
      </c>
      <c r="H371" s="63" t="s">
        <v>618</v>
      </c>
    </row>
    <row r="372">
      <c r="C372" s="103"/>
      <c r="D372" s="103"/>
    </row>
    <row r="373">
      <c r="C373" s="103"/>
      <c r="D373" s="103"/>
    </row>
    <row r="374">
      <c r="C374" s="103"/>
      <c r="D374" s="103"/>
    </row>
    <row r="375">
      <c r="C375" s="103"/>
      <c r="D375" s="103"/>
    </row>
    <row r="376">
      <c r="C376" s="103"/>
      <c r="D376" s="103"/>
    </row>
    <row r="377">
      <c r="C377" s="103"/>
      <c r="D377" s="103"/>
    </row>
    <row r="378">
      <c r="C378" s="103"/>
      <c r="D378" s="103"/>
    </row>
    <row r="379">
      <c r="C379" s="103"/>
      <c r="D379" s="103"/>
    </row>
    <row r="380">
      <c r="C380" s="103"/>
      <c r="D380" s="103"/>
    </row>
    <row r="381">
      <c r="C381" s="103"/>
      <c r="D381" s="103"/>
    </row>
    <row r="382">
      <c r="C382" s="103"/>
      <c r="D382" s="103"/>
    </row>
    <row r="383">
      <c r="C383" s="103"/>
      <c r="D383" s="103"/>
    </row>
    <row r="384">
      <c r="C384" s="103"/>
      <c r="D384" s="103"/>
    </row>
    <row r="385">
      <c r="C385" s="103"/>
      <c r="D385" s="103"/>
    </row>
    <row r="386">
      <c r="C386" s="103"/>
      <c r="D386" s="103"/>
    </row>
    <row r="387">
      <c r="A387" s="63" t="s">
        <v>619</v>
      </c>
      <c r="C387" s="103"/>
      <c r="D387" s="103"/>
      <c r="E387" s="63" t="s">
        <v>620</v>
      </c>
      <c r="H387" s="63" t="s">
        <v>621</v>
      </c>
    </row>
    <row r="388">
      <c r="C388" s="103"/>
      <c r="D388" s="103"/>
    </row>
    <row r="389">
      <c r="C389" s="103"/>
      <c r="D389" s="103"/>
    </row>
    <row r="390">
      <c r="C390" s="103"/>
      <c r="D390" s="103"/>
    </row>
    <row r="391">
      <c r="C391" s="103"/>
      <c r="D391" s="103"/>
    </row>
    <row r="392">
      <c r="C392" s="103"/>
      <c r="D392" s="103"/>
    </row>
    <row r="393">
      <c r="C393" s="103"/>
      <c r="D393" s="103"/>
    </row>
    <row r="394">
      <c r="C394" s="103"/>
      <c r="D394" s="103"/>
    </row>
    <row r="395">
      <c r="C395" s="103"/>
      <c r="D395" s="103"/>
    </row>
    <row r="396">
      <c r="C396" s="103"/>
      <c r="D396" s="103"/>
    </row>
    <row r="397">
      <c r="C397" s="103"/>
      <c r="D397" s="103"/>
    </row>
    <row r="398">
      <c r="C398" s="103"/>
      <c r="D398" s="103"/>
    </row>
    <row r="399">
      <c r="C399" s="103"/>
      <c r="D399" s="103"/>
    </row>
    <row r="400">
      <c r="C400" s="103"/>
      <c r="D400" s="103"/>
    </row>
    <row r="401">
      <c r="C401" s="103"/>
      <c r="D401" s="103"/>
    </row>
    <row r="402">
      <c r="C402" s="103"/>
      <c r="D402" s="103"/>
    </row>
    <row r="403">
      <c r="A403" s="63" t="s">
        <v>622</v>
      </c>
      <c r="C403" s="103"/>
      <c r="D403" s="103"/>
      <c r="E403" s="63" t="s">
        <v>623</v>
      </c>
      <c r="H403" s="63" t="s">
        <v>624</v>
      </c>
    </row>
    <row r="404">
      <c r="C404" s="103"/>
      <c r="D404" s="103"/>
    </row>
    <row r="405">
      <c r="C405" s="103"/>
      <c r="D405" s="103"/>
    </row>
    <row r="406">
      <c r="C406" s="103"/>
      <c r="D406" s="103"/>
    </row>
    <row r="407">
      <c r="C407" s="103"/>
      <c r="D407" s="103"/>
    </row>
    <row r="408">
      <c r="C408" s="103"/>
      <c r="D408" s="103"/>
    </row>
    <row r="409">
      <c r="C409" s="103"/>
      <c r="D409" s="103"/>
    </row>
    <row r="410">
      <c r="C410" s="103"/>
      <c r="D410" s="103"/>
    </row>
    <row r="411">
      <c r="C411" s="103"/>
      <c r="D411" s="103"/>
    </row>
    <row r="412">
      <c r="C412" s="103"/>
      <c r="D412" s="103"/>
    </row>
    <row r="413">
      <c r="C413" s="103"/>
      <c r="D413" s="103"/>
    </row>
    <row r="414">
      <c r="C414" s="103"/>
      <c r="D414" s="103"/>
    </row>
    <row r="415">
      <c r="A415" s="63" t="s">
        <v>625</v>
      </c>
      <c r="C415" s="103"/>
      <c r="D415" s="103"/>
      <c r="E415" s="63" t="s">
        <v>626</v>
      </c>
      <c r="H415" s="63" t="s">
        <v>627</v>
      </c>
    </row>
    <row r="416">
      <c r="C416" s="103"/>
      <c r="D416" s="103"/>
    </row>
    <row r="417">
      <c r="C417" s="103"/>
      <c r="D417" s="103"/>
    </row>
    <row r="418">
      <c r="C418" s="103"/>
      <c r="D418" s="103"/>
    </row>
    <row r="419">
      <c r="C419" s="103"/>
      <c r="D419" s="103"/>
    </row>
    <row r="420">
      <c r="C420" s="103"/>
      <c r="D420" s="103"/>
    </row>
    <row r="421">
      <c r="C421" s="103"/>
      <c r="D421" s="103"/>
    </row>
    <row r="422">
      <c r="C422" s="103"/>
      <c r="D422" s="103"/>
    </row>
    <row r="423">
      <c r="C423" s="103"/>
      <c r="D423" s="103"/>
    </row>
    <row r="424">
      <c r="C424" s="103"/>
      <c r="D424" s="103"/>
    </row>
    <row r="425">
      <c r="C425" s="103"/>
      <c r="D425" s="103"/>
    </row>
    <row r="426">
      <c r="C426" s="103"/>
      <c r="D426" s="103"/>
    </row>
    <row r="427">
      <c r="C427" s="103"/>
      <c r="D427" s="103"/>
    </row>
    <row r="428">
      <c r="C428" s="103"/>
      <c r="D428" s="103"/>
    </row>
    <row r="429">
      <c r="C429" s="103"/>
      <c r="D429" s="103"/>
    </row>
    <row r="430">
      <c r="C430" s="103"/>
      <c r="D430" s="103"/>
    </row>
    <row r="431">
      <c r="A431" s="63" t="s">
        <v>628</v>
      </c>
      <c r="C431" s="103"/>
      <c r="D431" s="103"/>
      <c r="E431" s="63" t="s">
        <v>629</v>
      </c>
      <c r="H431" s="63" t="s">
        <v>630</v>
      </c>
    </row>
    <row r="432">
      <c r="C432" s="103"/>
      <c r="D432" s="103"/>
    </row>
    <row r="433">
      <c r="C433" s="103"/>
      <c r="D433" s="103"/>
    </row>
    <row r="434">
      <c r="C434" s="103"/>
      <c r="D434" s="103"/>
    </row>
    <row r="435">
      <c r="C435" s="103"/>
      <c r="D435" s="103"/>
    </row>
    <row r="436">
      <c r="C436" s="103"/>
      <c r="D436" s="103"/>
    </row>
    <row r="437">
      <c r="C437" s="103"/>
      <c r="D437" s="103"/>
    </row>
    <row r="438">
      <c r="C438" s="103"/>
      <c r="D438" s="103"/>
    </row>
    <row r="439">
      <c r="C439" s="103"/>
      <c r="D439" s="103"/>
    </row>
    <row r="440">
      <c r="C440" s="103"/>
      <c r="D440" s="103"/>
    </row>
    <row r="441">
      <c r="C441" s="103"/>
      <c r="D441" s="103"/>
    </row>
    <row r="442">
      <c r="C442" s="103"/>
      <c r="D442" s="103"/>
    </row>
    <row r="443">
      <c r="A443" s="63" t="s">
        <v>631</v>
      </c>
      <c r="C443" s="103"/>
      <c r="D443" s="103"/>
      <c r="E443" s="63" t="s">
        <v>632</v>
      </c>
      <c r="H443" s="63" t="s">
        <v>633</v>
      </c>
    </row>
    <row r="444">
      <c r="C444" s="103"/>
      <c r="D444" s="103"/>
    </row>
    <row r="445">
      <c r="C445" s="103"/>
      <c r="D445" s="103"/>
    </row>
    <row r="446">
      <c r="C446" s="103"/>
      <c r="D446" s="103"/>
    </row>
    <row r="447">
      <c r="C447" s="103"/>
      <c r="D447" s="103"/>
    </row>
    <row r="448">
      <c r="C448" s="103"/>
      <c r="D448" s="103"/>
    </row>
    <row r="449">
      <c r="C449" s="103"/>
      <c r="D449" s="103"/>
    </row>
    <row r="450">
      <c r="C450" s="103"/>
      <c r="D450" s="103"/>
    </row>
    <row r="451">
      <c r="C451" s="103"/>
      <c r="D451" s="103"/>
    </row>
    <row r="452">
      <c r="C452" s="103"/>
      <c r="D452" s="103"/>
    </row>
    <row r="453">
      <c r="C453" s="103"/>
      <c r="D453" s="103"/>
    </row>
    <row r="454">
      <c r="C454" s="103"/>
      <c r="D454" s="103"/>
    </row>
    <row r="455">
      <c r="C455" s="103"/>
      <c r="D455" s="103"/>
    </row>
    <row r="456">
      <c r="C456" s="103"/>
      <c r="D456" s="103"/>
    </row>
    <row r="457">
      <c r="A457" s="63" t="s">
        <v>634</v>
      </c>
      <c r="C457" s="103"/>
      <c r="D457" s="103"/>
    </row>
    <row r="458">
      <c r="C458" s="103"/>
      <c r="D458" s="103"/>
    </row>
    <row r="459">
      <c r="C459" s="103"/>
      <c r="D459" s="103"/>
    </row>
    <row r="460">
      <c r="C460" s="103"/>
      <c r="D460" s="103"/>
    </row>
    <row r="461">
      <c r="C461" s="103"/>
      <c r="D461" s="103"/>
    </row>
    <row r="462">
      <c r="C462" s="103"/>
      <c r="D462" s="103"/>
    </row>
    <row r="463">
      <c r="C463" s="103"/>
      <c r="D463" s="103"/>
    </row>
    <row r="464">
      <c r="C464" s="103"/>
      <c r="D464" s="103"/>
    </row>
    <row r="465">
      <c r="C465" s="103"/>
      <c r="D465" s="103"/>
    </row>
    <row r="466">
      <c r="C466" s="103"/>
      <c r="D466" s="103"/>
    </row>
    <row r="467">
      <c r="C467" s="103"/>
      <c r="D467" s="103"/>
    </row>
    <row r="468">
      <c r="C468" s="103"/>
      <c r="D468" s="103"/>
    </row>
    <row r="469">
      <c r="C469" s="103"/>
      <c r="D469" s="103"/>
    </row>
    <row r="470">
      <c r="C470" s="103"/>
      <c r="D470" s="103"/>
    </row>
    <row r="471">
      <c r="C471" s="103"/>
      <c r="D471" s="103"/>
    </row>
    <row r="472">
      <c r="C472" s="103"/>
      <c r="D472" s="103"/>
    </row>
    <row r="473">
      <c r="C473" s="103"/>
      <c r="D473" s="103"/>
    </row>
    <row r="474">
      <c r="C474" s="103"/>
      <c r="D474" s="103"/>
    </row>
    <row r="475">
      <c r="C475" s="103"/>
      <c r="D475" s="103"/>
    </row>
    <row r="476">
      <c r="C476" s="103"/>
      <c r="D476" s="103"/>
    </row>
    <row r="477">
      <c r="C477" s="103"/>
      <c r="D477" s="103"/>
    </row>
    <row r="478">
      <c r="C478" s="103"/>
      <c r="D478" s="103"/>
    </row>
    <row r="479">
      <c r="C479" s="103"/>
      <c r="D479" s="103"/>
    </row>
    <row r="480">
      <c r="C480" s="103"/>
      <c r="D480" s="103"/>
    </row>
    <row r="481">
      <c r="C481" s="103"/>
      <c r="D481" s="103"/>
    </row>
    <row r="482">
      <c r="C482" s="103"/>
      <c r="D482" s="103"/>
    </row>
    <row r="483">
      <c r="C483" s="103"/>
      <c r="D483" s="103"/>
    </row>
    <row r="484">
      <c r="C484" s="103"/>
      <c r="D484" s="103"/>
    </row>
    <row r="485">
      <c r="C485" s="103"/>
      <c r="D485" s="103"/>
    </row>
    <row r="486">
      <c r="C486" s="103"/>
      <c r="D486" s="103"/>
    </row>
    <row r="487">
      <c r="C487" s="103"/>
      <c r="D487" s="103"/>
    </row>
    <row r="488">
      <c r="C488" s="103"/>
      <c r="D488" s="103"/>
    </row>
    <row r="489">
      <c r="C489" s="103"/>
      <c r="D489" s="103"/>
    </row>
    <row r="490">
      <c r="C490" s="103"/>
      <c r="D490" s="103"/>
    </row>
    <row r="491">
      <c r="C491" s="103"/>
      <c r="D491" s="103"/>
    </row>
    <row r="492">
      <c r="C492" s="103"/>
      <c r="D492" s="103"/>
    </row>
    <row r="493">
      <c r="C493" s="103"/>
      <c r="D493" s="103"/>
    </row>
    <row r="494">
      <c r="C494" s="103"/>
      <c r="D494" s="103"/>
    </row>
    <row r="495">
      <c r="C495" s="103"/>
      <c r="D495" s="103"/>
    </row>
    <row r="496">
      <c r="C496" s="103"/>
      <c r="D496" s="103"/>
    </row>
    <row r="497">
      <c r="C497" s="103"/>
      <c r="D497" s="103"/>
    </row>
    <row r="498">
      <c r="C498" s="103"/>
      <c r="D498" s="103"/>
    </row>
    <row r="499">
      <c r="C499" s="103"/>
      <c r="D499" s="103"/>
    </row>
    <row r="500">
      <c r="C500" s="103"/>
      <c r="D500" s="103"/>
    </row>
    <row r="501">
      <c r="C501" s="103"/>
      <c r="D501" s="103"/>
    </row>
    <row r="502">
      <c r="C502" s="103"/>
      <c r="D502" s="103"/>
    </row>
    <row r="503">
      <c r="C503" s="103"/>
      <c r="D503" s="103"/>
    </row>
    <row r="504">
      <c r="C504" s="103"/>
      <c r="D504" s="103"/>
    </row>
    <row r="505">
      <c r="C505" s="103"/>
      <c r="D505" s="103"/>
    </row>
    <row r="506">
      <c r="C506" s="103"/>
      <c r="D506" s="103"/>
    </row>
    <row r="507">
      <c r="C507" s="103"/>
      <c r="D507" s="103"/>
    </row>
    <row r="508">
      <c r="C508" s="103"/>
      <c r="D508" s="103"/>
    </row>
    <row r="509">
      <c r="C509" s="103"/>
      <c r="D509" s="103"/>
    </row>
    <row r="510">
      <c r="C510" s="103"/>
      <c r="D510" s="103"/>
    </row>
    <row r="511">
      <c r="C511" s="103"/>
      <c r="D511" s="103"/>
    </row>
    <row r="512">
      <c r="C512" s="103"/>
      <c r="D512" s="103"/>
    </row>
    <row r="513">
      <c r="C513" s="103"/>
      <c r="D513" s="103"/>
    </row>
    <row r="514">
      <c r="C514" s="103"/>
      <c r="D514" s="103"/>
    </row>
    <row r="515">
      <c r="C515" s="103"/>
      <c r="D515" s="103"/>
    </row>
    <row r="516">
      <c r="C516" s="103"/>
      <c r="D516" s="103"/>
    </row>
    <row r="517">
      <c r="C517" s="103"/>
      <c r="D517" s="103"/>
    </row>
    <row r="518">
      <c r="C518" s="103"/>
      <c r="D518" s="103"/>
    </row>
    <row r="519">
      <c r="C519" s="103"/>
      <c r="D519" s="103"/>
    </row>
    <row r="520">
      <c r="C520" s="103"/>
      <c r="D520" s="103"/>
    </row>
    <row r="521">
      <c r="C521" s="103"/>
      <c r="D521" s="103"/>
    </row>
    <row r="522">
      <c r="C522" s="103"/>
      <c r="D522" s="103"/>
    </row>
    <row r="523">
      <c r="C523" s="103"/>
      <c r="D523" s="103"/>
    </row>
    <row r="524">
      <c r="C524" s="103"/>
      <c r="D524" s="103"/>
    </row>
    <row r="525">
      <c r="C525" s="103"/>
      <c r="D525" s="103"/>
    </row>
    <row r="526">
      <c r="C526" s="103"/>
      <c r="D526" s="103"/>
    </row>
    <row r="527">
      <c r="C527" s="103"/>
      <c r="D527" s="103"/>
    </row>
    <row r="528">
      <c r="C528" s="103"/>
      <c r="D528" s="103"/>
    </row>
    <row r="529">
      <c r="C529" s="103"/>
      <c r="D529" s="103"/>
    </row>
    <row r="530">
      <c r="C530" s="103"/>
      <c r="D530" s="103"/>
    </row>
    <row r="531">
      <c r="C531" s="103"/>
      <c r="D531" s="103"/>
    </row>
    <row r="532">
      <c r="C532" s="103"/>
      <c r="D532" s="103"/>
    </row>
    <row r="533">
      <c r="C533" s="103"/>
      <c r="D533" s="103"/>
    </row>
    <row r="534">
      <c r="C534" s="103"/>
      <c r="D534" s="103"/>
    </row>
    <row r="535">
      <c r="C535" s="103"/>
      <c r="D535" s="103"/>
    </row>
    <row r="536">
      <c r="C536" s="103"/>
      <c r="D536" s="103"/>
    </row>
    <row r="537">
      <c r="C537" s="103"/>
      <c r="D537" s="103"/>
    </row>
    <row r="538">
      <c r="C538" s="103"/>
      <c r="D538" s="103"/>
    </row>
    <row r="539">
      <c r="C539" s="103"/>
      <c r="D539" s="103"/>
    </row>
    <row r="540">
      <c r="C540" s="103"/>
      <c r="D540" s="103"/>
    </row>
    <row r="541">
      <c r="C541" s="103"/>
      <c r="D541" s="103"/>
    </row>
    <row r="542">
      <c r="C542" s="103"/>
      <c r="D542" s="103"/>
    </row>
    <row r="543">
      <c r="C543" s="103"/>
      <c r="D543" s="103"/>
    </row>
    <row r="544">
      <c r="C544" s="103"/>
      <c r="D544" s="103"/>
    </row>
    <row r="545">
      <c r="C545" s="103"/>
      <c r="D545" s="103"/>
    </row>
    <row r="546">
      <c r="C546" s="103"/>
      <c r="D546" s="103"/>
    </row>
    <row r="547">
      <c r="C547" s="103"/>
      <c r="D547" s="103"/>
    </row>
    <row r="548">
      <c r="C548" s="103"/>
      <c r="D548" s="103"/>
    </row>
    <row r="549">
      <c r="C549" s="103"/>
      <c r="D549" s="103"/>
    </row>
    <row r="550">
      <c r="C550" s="103"/>
      <c r="D550" s="103"/>
    </row>
    <row r="551">
      <c r="C551" s="103"/>
      <c r="D551" s="103"/>
    </row>
    <row r="552">
      <c r="C552" s="103"/>
      <c r="D552" s="103"/>
    </row>
    <row r="553">
      <c r="C553" s="103"/>
      <c r="D553" s="103"/>
    </row>
    <row r="554">
      <c r="C554" s="103"/>
      <c r="D554" s="103"/>
    </row>
    <row r="555">
      <c r="C555" s="103"/>
      <c r="D555" s="103"/>
    </row>
    <row r="556">
      <c r="C556" s="103"/>
      <c r="D556" s="103"/>
    </row>
    <row r="557">
      <c r="C557" s="103"/>
      <c r="D557" s="103"/>
    </row>
    <row r="558">
      <c r="C558" s="103"/>
      <c r="D558" s="103"/>
    </row>
    <row r="559">
      <c r="C559" s="103"/>
      <c r="D559" s="103"/>
    </row>
    <row r="560">
      <c r="C560" s="103"/>
      <c r="D560" s="103"/>
    </row>
    <row r="561">
      <c r="C561" s="103"/>
      <c r="D561" s="103"/>
    </row>
    <row r="562">
      <c r="C562" s="103"/>
      <c r="D562" s="103"/>
    </row>
    <row r="563">
      <c r="C563" s="103"/>
      <c r="D563" s="103"/>
    </row>
    <row r="564">
      <c r="C564" s="103"/>
      <c r="D564" s="103"/>
    </row>
    <row r="565">
      <c r="C565" s="103"/>
      <c r="D565" s="103"/>
    </row>
    <row r="566">
      <c r="C566" s="103"/>
      <c r="D566" s="103"/>
    </row>
    <row r="567">
      <c r="C567" s="103"/>
      <c r="D567" s="103"/>
    </row>
    <row r="568">
      <c r="C568" s="103"/>
      <c r="D568" s="103"/>
    </row>
    <row r="569">
      <c r="C569" s="103"/>
      <c r="D569" s="103"/>
    </row>
    <row r="570">
      <c r="C570" s="103"/>
      <c r="D570" s="103"/>
    </row>
    <row r="571">
      <c r="C571" s="103"/>
      <c r="D571" s="103"/>
    </row>
    <row r="572">
      <c r="C572" s="103"/>
      <c r="D572" s="103"/>
    </row>
    <row r="573">
      <c r="C573" s="103"/>
      <c r="D573" s="103"/>
    </row>
    <row r="574">
      <c r="C574" s="103"/>
      <c r="D574" s="103"/>
    </row>
    <row r="575">
      <c r="C575" s="103"/>
      <c r="D575" s="103"/>
    </row>
    <row r="576">
      <c r="C576" s="103"/>
      <c r="D576" s="103"/>
    </row>
    <row r="577">
      <c r="C577" s="103"/>
      <c r="D577" s="103"/>
    </row>
    <row r="578">
      <c r="C578" s="103"/>
      <c r="D578" s="103"/>
    </row>
    <row r="579">
      <c r="C579" s="103"/>
      <c r="D579" s="103"/>
    </row>
    <row r="580">
      <c r="C580" s="103"/>
      <c r="D580" s="103"/>
    </row>
    <row r="581">
      <c r="C581" s="103"/>
      <c r="D581" s="103"/>
    </row>
    <row r="582">
      <c r="C582" s="103"/>
      <c r="D582" s="103"/>
    </row>
    <row r="583">
      <c r="C583" s="103"/>
      <c r="D583" s="103"/>
    </row>
    <row r="584">
      <c r="C584" s="103"/>
      <c r="D584" s="103"/>
    </row>
    <row r="585">
      <c r="C585" s="103"/>
      <c r="D585" s="103"/>
    </row>
    <row r="586">
      <c r="C586" s="103"/>
      <c r="D586" s="103"/>
    </row>
    <row r="587">
      <c r="C587" s="103"/>
      <c r="D587" s="103"/>
    </row>
    <row r="588">
      <c r="C588" s="103"/>
      <c r="D588" s="103"/>
    </row>
    <row r="589">
      <c r="C589" s="103"/>
      <c r="D589" s="103"/>
    </row>
    <row r="590">
      <c r="C590" s="103"/>
      <c r="D590" s="103"/>
    </row>
    <row r="591">
      <c r="C591" s="103"/>
      <c r="D591" s="103"/>
    </row>
    <row r="592">
      <c r="C592" s="103"/>
      <c r="D592" s="103"/>
    </row>
    <row r="593">
      <c r="C593" s="103"/>
      <c r="D593" s="103"/>
    </row>
    <row r="594">
      <c r="C594" s="103"/>
      <c r="D594" s="103"/>
    </row>
    <row r="595">
      <c r="C595" s="103"/>
      <c r="D595" s="103"/>
    </row>
    <row r="596">
      <c r="C596" s="103"/>
      <c r="D596" s="103"/>
    </row>
    <row r="597">
      <c r="C597" s="103"/>
      <c r="D597" s="103"/>
    </row>
    <row r="598">
      <c r="C598" s="103"/>
      <c r="D598" s="103"/>
    </row>
    <row r="599">
      <c r="C599" s="103"/>
      <c r="D599" s="103"/>
    </row>
    <row r="600">
      <c r="C600" s="103"/>
      <c r="D600" s="103"/>
    </row>
    <row r="601">
      <c r="C601" s="103"/>
      <c r="D601" s="103"/>
    </row>
    <row r="602">
      <c r="C602" s="103"/>
      <c r="D602" s="103"/>
    </row>
    <row r="603">
      <c r="C603" s="103"/>
      <c r="D603" s="103"/>
    </row>
    <row r="604">
      <c r="C604" s="103"/>
      <c r="D604" s="103"/>
    </row>
    <row r="605">
      <c r="C605" s="103"/>
      <c r="D605" s="103"/>
    </row>
    <row r="606">
      <c r="C606" s="103"/>
      <c r="D606" s="103"/>
    </row>
    <row r="607">
      <c r="C607" s="103"/>
      <c r="D607" s="103"/>
    </row>
    <row r="608">
      <c r="C608" s="103"/>
      <c r="D608" s="103"/>
    </row>
    <row r="609">
      <c r="C609" s="103"/>
      <c r="D609" s="103"/>
    </row>
    <row r="610">
      <c r="C610" s="103"/>
      <c r="D610" s="103"/>
    </row>
    <row r="611">
      <c r="C611" s="103"/>
      <c r="D611" s="103"/>
    </row>
    <row r="612">
      <c r="C612" s="103"/>
      <c r="D612" s="103"/>
    </row>
    <row r="613">
      <c r="C613" s="103"/>
      <c r="D613" s="103"/>
    </row>
    <row r="614">
      <c r="C614" s="103"/>
      <c r="D614" s="103"/>
    </row>
    <row r="615">
      <c r="C615" s="103"/>
      <c r="D615" s="103"/>
    </row>
    <row r="616">
      <c r="C616" s="103"/>
      <c r="D616" s="103"/>
    </row>
    <row r="617">
      <c r="C617" s="103"/>
      <c r="D617" s="103"/>
    </row>
    <row r="618">
      <c r="C618" s="103"/>
      <c r="D618" s="103"/>
    </row>
    <row r="619">
      <c r="C619" s="103"/>
      <c r="D619" s="103"/>
    </row>
    <row r="620">
      <c r="C620" s="103"/>
      <c r="D620" s="103"/>
    </row>
    <row r="621">
      <c r="C621" s="103"/>
      <c r="D621" s="103"/>
    </row>
    <row r="622">
      <c r="C622" s="103"/>
      <c r="D622" s="103"/>
    </row>
    <row r="623">
      <c r="C623" s="103"/>
      <c r="D623" s="103"/>
    </row>
    <row r="624">
      <c r="C624" s="103"/>
      <c r="D624" s="103"/>
    </row>
    <row r="625">
      <c r="C625" s="103"/>
      <c r="D625" s="103"/>
    </row>
    <row r="626">
      <c r="C626" s="103"/>
      <c r="D626" s="103"/>
    </row>
    <row r="627">
      <c r="C627" s="103"/>
      <c r="D627" s="103"/>
    </row>
    <row r="628">
      <c r="C628" s="103"/>
      <c r="D628" s="103"/>
    </row>
    <row r="629">
      <c r="C629" s="103"/>
      <c r="D629" s="103"/>
    </row>
    <row r="630">
      <c r="C630" s="103"/>
      <c r="D630" s="103"/>
    </row>
    <row r="631">
      <c r="C631" s="103"/>
      <c r="D631" s="103"/>
    </row>
    <row r="632">
      <c r="C632" s="103"/>
      <c r="D632" s="103"/>
    </row>
    <row r="633">
      <c r="C633" s="103"/>
      <c r="D633" s="103"/>
    </row>
    <row r="634">
      <c r="C634" s="103"/>
      <c r="D634" s="103"/>
    </row>
    <row r="635">
      <c r="C635" s="103"/>
      <c r="D635" s="103"/>
    </row>
    <row r="636">
      <c r="C636" s="103"/>
      <c r="D636" s="103"/>
    </row>
    <row r="637">
      <c r="C637" s="103"/>
      <c r="D637" s="103"/>
    </row>
    <row r="638">
      <c r="C638" s="103"/>
      <c r="D638" s="103"/>
    </row>
    <row r="639">
      <c r="C639" s="103"/>
      <c r="D639" s="103"/>
    </row>
    <row r="640">
      <c r="C640" s="103"/>
      <c r="D640" s="103"/>
    </row>
    <row r="641">
      <c r="C641" s="103"/>
      <c r="D641" s="103"/>
    </row>
    <row r="642">
      <c r="C642" s="103"/>
      <c r="D642" s="103"/>
    </row>
    <row r="643">
      <c r="C643" s="103"/>
      <c r="D643" s="103"/>
    </row>
    <row r="644">
      <c r="C644" s="103"/>
      <c r="D644" s="103"/>
    </row>
    <row r="645">
      <c r="C645" s="103"/>
      <c r="D645" s="103"/>
    </row>
    <row r="646">
      <c r="C646" s="103"/>
      <c r="D646" s="103"/>
    </row>
    <row r="647">
      <c r="C647" s="103"/>
      <c r="D647" s="103"/>
    </row>
    <row r="648">
      <c r="C648" s="103"/>
      <c r="D648" s="103"/>
    </row>
    <row r="649">
      <c r="C649" s="103"/>
      <c r="D649" s="103"/>
    </row>
    <row r="650">
      <c r="C650" s="103"/>
      <c r="D650" s="103"/>
    </row>
    <row r="651">
      <c r="C651" s="103"/>
      <c r="D651" s="103"/>
    </row>
    <row r="652">
      <c r="C652" s="103"/>
      <c r="D652" s="103"/>
    </row>
    <row r="653">
      <c r="C653" s="103"/>
      <c r="D653" s="103"/>
    </row>
    <row r="654">
      <c r="C654" s="103"/>
      <c r="D654" s="103"/>
    </row>
    <row r="655">
      <c r="C655" s="103"/>
      <c r="D655" s="103"/>
    </row>
    <row r="656">
      <c r="C656" s="103"/>
      <c r="D656" s="103"/>
    </row>
    <row r="657">
      <c r="C657" s="103"/>
      <c r="D657" s="103"/>
    </row>
    <row r="658">
      <c r="C658" s="103"/>
      <c r="D658" s="103"/>
    </row>
    <row r="659">
      <c r="C659" s="103"/>
      <c r="D659" s="103"/>
    </row>
    <row r="660">
      <c r="C660" s="103"/>
      <c r="D660" s="103"/>
    </row>
    <row r="661">
      <c r="C661" s="103"/>
      <c r="D661" s="103"/>
    </row>
    <row r="662">
      <c r="C662" s="103"/>
      <c r="D662" s="103"/>
    </row>
    <row r="663">
      <c r="C663" s="103"/>
      <c r="D663" s="103"/>
    </row>
    <row r="664">
      <c r="C664" s="103"/>
      <c r="D664" s="103"/>
    </row>
    <row r="665">
      <c r="C665" s="103"/>
      <c r="D665" s="103"/>
    </row>
    <row r="666">
      <c r="C666" s="103"/>
      <c r="D666" s="103"/>
    </row>
    <row r="667">
      <c r="C667" s="103"/>
      <c r="D667" s="103"/>
    </row>
    <row r="668">
      <c r="C668" s="103"/>
      <c r="D668" s="103"/>
    </row>
    <row r="669">
      <c r="C669" s="103"/>
      <c r="D669" s="103"/>
    </row>
    <row r="670">
      <c r="C670" s="103"/>
      <c r="D670" s="103"/>
    </row>
    <row r="671">
      <c r="C671" s="103"/>
      <c r="D671" s="103"/>
    </row>
    <row r="672">
      <c r="C672" s="103"/>
      <c r="D672" s="103"/>
    </row>
    <row r="673">
      <c r="C673" s="103"/>
      <c r="D673" s="103"/>
    </row>
    <row r="674">
      <c r="C674" s="103"/>
      <c r="D674" s="103"/>
    </row>
    <row r="675">
      <c r="C675" s="103"/>
      <c r="D675" s="103"/>
    </row>
    <row r="676">
      <c r="C676" s="103"/>
      <c r="D676" s="103"/>
    </row>
    <row r="677">
      <c r="C677" s="103"/>
      <c r="D677" s="103"/>
    </row>
    <row r="678">
      <c r="C678" s="103"/>
      <c r="D678" s="103"/>
    </row>
    <row r="679">
      <c r="C679" s="103"/>
      <c r="D679" s="103"/>
    </row>
    <row r="680">
      <c r="C680" s="103"/>
      <c r="D680" s="103"/>
    </row>
    <row r="681">
      <c r="C681" s="103"/>
      <c r="D681" s="103"/>
    </row>
    <row r="682">
      <c r="C682" s="103"/>
      <c r="D682" s="103"/>
    </row>
    <row r="683">
      <c r="C683" s="103"/>
      <c r="D683" s="103"/>
    </row>
    <row r="684">
      <c r="C684" s="103"/>
      <c r="D684" s="103"/>
    </row>
    <row r="685">
      <c r="C685" s="103"/>
      <c r="D685" s="103"/>
    </row>
    <row r="686">
      <c r="C686" s="103"/>
      <c r="D686" s="103"/>
    </row>
    <row r="687">
      <c r="C687" s="103"/>
      <c r="D687" s="103"/>
    </row>
    <row r="688">
      <c r="C688" s="103"/>
      <c r="D688" s="103"/>
    </row>
    <row r="689">
      <c r="C689" s="103"/>
      <c r="D689" s="103"/>
    </row>
    <row r="690">
      <c r="C690" s="103"/>
      <c r="D690" s="103"/>
    </row>
    <row r="691">
      <c r="C691" s="103"/>
      <c r="D691" s="103"/>
    </row>
    <row r="692">
      <c r="C692" s="103"/>
      <c r="D692" s="103"/>
    </row>
    <row r="693">
      <c r="C693" s="103"/>
      <c r="D693" s="103"/>
    </row>
    <row r="694">
      <c r="C694" s="103"/>
      <c r="D694" s="103"/>
    </row>
    <row r="695">
      <c r="C695" s="103"/>
      <c r="D695" s="103"/>
    </row>
    <row r="696">
      <c r="C696" s="103"/>
      <c r="D696" s="103"/>
    </row>
    <row r="697">
      <c r="C697" s="103"/>
      <c r="D697" s="103"/>
    </row>
    <row r="698">
      <c r="C698" s="103"/>
      <c r="D698" s="103"/>
    </row>
    <row r="699">
      <c r="C699" s="103"/>
      <c r="D699" s="103"/>
    </row>
    <row r="700">
      <c r="C700" s="103"/>
      <c r="D700" s="103"/>
    </row>
    <row r="701">
      <c r="C701" s="103"/>
      <c r="D701" s="103"/>
    </row>
    <row r="702">
      <c r="C702" s="103"/>
      <c r="D702" s="103"/>
    </row>
    <row r="703">
      <c r="C703" s="103"/>
      <c r="D703" s="103"/>
    </row>
    <row r="704">
      <c r="C704" s="103"/>
      <c r="D704" s="103"/>
    </row>
    <row r="705">
      <c r="C705" s="103"/>
      <c r="D705" s="103"/>
    </row>
    <row r="706">
      <c r="C706" s="103"/>
      <c r="D706" s="103"/>
    </row>
    <row r="707">
      <c r="C707" s="103"/>
      <c r="D707" s="103"/>
    </row>
    <row r="708">
      <c r="C708" s="103"/>
      <c r="D708" s="103"/>
    </row>
    <row r="709">
      <c r="C709" s="103"/>
      <c r="D709" s="103"/>
    </row>
    <row r="710">
      <c r="C710" s="103"/>
      <c r="D710" s="103"/>
    </row>
    <row r="711">
      <c r="C711" s="103"/>
      <c r="D711" s="103"/>
    </row>
    <row r="712">
      <c r="C712" s="103"/>
      <c r="D712" s="103"/>
    </row>
    <row r="713">
      <c r="C713" s="103"/>
      <c r="D713" s="103"/>
    </row>
    <row r="714">
      <c r="C714" s="103"/>
      <c r="D714" s="103"/>
    </row>
    <row r="715">
      <c r="C715" s="103"/>
      <c r="D715" s="103"/>
    </row>
    <row r="716">
      <c r="C716" s="103"/>
      <c r="D716" s="103"/>
    </row>
    <row r="717">
      <c r="C717" s="103"/>
      <c r="D717" s="103"/>
    </row>
    <row r="718">
      <c r="C718" s="103"/>
      <c r="D718" s="103"/>
    </row>
    <row r="719">
      <c r="C719" s="103"/>
      <c r="D719" s="103"/>
    </row>
    <row r="720">
      <c r="C720" s="103"/>
      <c r="D720" s="103"/>
    </row>
    <row r="721">
      <c r="C721" s="103"/>
      <c r="D721" s="103"/>
    </row>
    <row r="722">
      <c r="C722" s="103"/>
      <c r="D722" s="103"/>
    </row>
    <row r="723">
      <c r="C723" s="103"/>
      <c r="D723" s="103"/>
    </row>
    <row r="724">
      <c r="C724" s="103"/>
      <c r="D724" s="103"/>
    </row>
    <row r="725">
      <c r="C725" s="103"/>
      <c r="D725" s="103"/>
    </row>
    <row r="726">
      <c r="C726" s="103"/>
      <c r="D726" s="103"/>
    </row>
    <row r="727">
      <c r="C727" s="103"/>
      <c r="D727" s="103"/>
    </row>
    <row r="728">
      <c r="C728" s="103"/>
      <c r="D728" s="103"/>
    </row>
    <row r="729">
      <c r="C729" s="103"/>
      <c r="D729" s="103"/>
    </row>
    <row r="730">
      <c r="C730" s="103"/>
      <c r="D730" s="103"/>
    </row>
    <row r="731">
      <c r="C731" s="103"/>
      <c r="D731" s="103"/>
    </row>
    <row r="732">
      <c r="C732" s="103"/>
      <c r="D732" s="103"/>
    </row>
    <row r="733">
      <c r="C733" s="103"/>
      <c r="D733" s="103"/>
    </row>
    <row r="734">
      <c r="C734" s="103"/>
      <c r="D734" s="103"/>
    </row>
    <row r="735">
      <c r="C735" s="103"/>
      <c r="D735" s="103"/>
    </row>
    <row r="736">
      <c r="C736" s="103"/>
      <c r="D736" s="103"/>
    </row>
    <row r="737">
      <c r="C737" s="103"/>
      <c r="D737" s="103"/>
    </row>
    <row r="738">
      <c r="C738" s="103"/>
      <c r="D738" s="103"/>
    </row>
    <row r="739">
      <c r="C739" s="103"/>
      <c r="D739" s="103"/>
    </row>
    <row r="740">
      <c r="C740" s="103"/>
      <c r="D740" s="103"/>
    </row>
    <row r="741">
      <c r="C741" s="103"/>
      <c r="D741" s="103"/>
    </row>
    <row r="742">
      <c r="C742" s="103"/>
      <c r="D742" s="103"/>
    </row>
    <row r="743">
      <c r="C743" s="103"/>
      <c r="D743" s="103"/>
    </row>
    <row r="744">
      <c r="C744" s="103"/>
      <c r="D744" s="103"/>
    </row>
    <row r="745">
      <c r="C745" s="103"/>
      <c r="D745" s="103"/>
    </row>
    <row r="746">
      <c r="C746" s="103"/>
      <c r="D746" s="103"/>
    </row>
    <row r="747">
      <c r="C747" s="103"/>
      <c r="D747" s="103"/>
    </row>
    <row r="748">
      <c r="C748" s="103"/>
      <c r="D748" s="103"/>
    </row>
    <row r="749">
      <c r="C749" s="103"/>
      <c r="D749" s="103"/>
    </row>
    <row r="750">
      <c r="C750" s="103"/>
      <c r="D750" s="103"/>
    </row>
    <row r="751">
      <c r="C751" s="103"/>
      <c r="D751" s="103"/>
    </row>
    <row r="752">
      <c r="C752" s="103"/>
      <c r="D752" s="103"/>
    </row>
    <row r="753">
      <c r="C753" s="103"/>
      <c r="D753" s="103"/>
    </row>
    <row r="754">
      <c r="C754" s="103"/>
      <c r="D754" s="103"/>
    </row>
    <row r="755">
      <c r="C755" s="103"/>
      <c r="D755" s="103"/>
    </row>
    <row r="756">
      <c r="C756" s="103"/>
      <c r="D756" s="103"/>
    </row>
    <row r="757">
      <c r="C757" s="103"/>
      <c r="D757" s="103"/>
    </row>
    <row r="758">
      <c r="C758" s="103"/>
      <c r="D758" s="103"/>
    </row>
    <row r="759">
      <c r="C759" s="103"/>
      <c r="D759" s="103"/>
    </row>
    <row r="760">
      <c r="C760" s="103"/>
      <c r="D760" s="103"/>
    </row>
    <row r="761">
      <c r="C761" s="103"/>
      <c r="D761" s="103"/>
    </row>
    <row r="762">
      <c r="C762" s="103"/>
      <c r="D762" s="103"/>
    </row>
    <row r="763">
      <c r="C763" s="103"/>
      <c r="D763" s="103"/>
    </row>
    <row r="764">
      <c r="C764" s="103"/>
      <c r="D764" s="103"/>
    </row>
    <row r="765">
      <c r="C765" s="103"/>
      <c r="D765" s="103"/>
    </row>
    <row r="766">
      <c r="C766" s="103"/>
      <c r="D766" s="103"/>
    </row>
    <row r="767">
      <c r="C767" s="103"/>
      <c r="D767" s="103"/>
    </row>
    <row r="768">
      <c r="C768" s="103"/>
      <c r="D768" s="103"/>
    </row>
    <row r="769">
      <c r="C769" s="103"/>
      <c r="D769" s="103"/>
    </row>
    <row r="770">
      <c r="C770" s="103"/>
      <c r="D770" s="103"/>
    </row>
    <row r="771">
      <c r="C771" s="103"/>
      <c r="D771" s="103"/>
    </row>
    <row r="772">
      <c r="C772" s="103"/>
      <c r="D772" s="103"/>
    </row>
    <row r="773">
      <c r="C773" s="103"/>
      <c r="D773" s="103"/>
    </row>
    <row r="774">
      <c r="C774" s="103"/>
      <c r="D774" s="103"/>
    </row>
    <row r="775">
      <c r="C775" s="103"/>
      <c r="D775" s="103"/>
    </row>
    <row r="776">
      <c r="C776" s="103"/>
      <c r="D776" s="103"/>
    </row>
    <row r="777">
      <c r="C777" s="103"/>
      <c r="D777" s="103"/>
    </row>
    <row r="778">
      <c r="C778" s="103"/>
      <c r="D778" s="103"/>
    </row>
    <row r="779">
      <c r="C779" s="103"/>
      <c r="D779" s="103"/>
    </row>
    <row r="780">
      <c r="C780" s="103"/>
      <c r="D780" s="103"/>
    </row>
    <row r="781">
      <c r="C781" s="103"/>
      <c r="D781" s="103"/>
    </row>
    <row r="782">
      <c r="C782" s="103"/>
      <c r="D782" s="103"/>
    </row>
    <row r="783">
      <c r="C783" s="103"/>
      <c r="D783" s="103"/>
    </row>
    <row r="784">
      <c r="C784" s="103"/>
      <c r="D784" s="103"/>
    </row>
    <row r="785">
      <c r="C785" s="103"/>
      <c r="D785" s="103"/>
    </row>
    <row r="786">
      <c r="C786" s="103"/>
      <c r="D786" s="103"/>
    </row>
    <row r="787">
      <c r="C787" s="103"/>
      <c r="D787" s="103"/>
    </row>
    <row r="788">
      <c r="C788" s="103"/>
      <c r="D788" s="103"/>
    </row>
    <row r="789">
      <c r="C789" s="103"/>
      <c r="D789" s="103"/>
    </row>
    <row r="790">
      <c r="C790" s="103"/>
      <c r="D790" s="103"/>
    </row>
    <row r="791">
      <c r="C791" s="103"/>
      <c r="D791" s="103"/>
    </row>
    <row r="792">
      <c r="C792" s="103"/>
      <c r="D792" s="103"/>
    </row>
    <row r="793">
      <c r="C793" s="103"/>
      <c r="D793" s="103"/>
    </row>
    <row r="794">
      <c r="C794" s="103"/>
      <c r="D794" s="103"/>
    </row>
    <row r="795">
      <c r="C795" s="103"/>
      <c r="D795" s="103"/>
    </row>
    <row r="796">
      <c r="C796" s="103"/>
      <c r="D796" s="103"/>
    </row>
    <row r="797">
      <c r="C797" s="103"/>
      <c r="D797" s="103"/>
    </row>
    <row r="798">
      <c r="C798" s="103"/>
      <c r="D798" s="103"/>
    </row>
    <row r="799">
      <c r="C799" s="103"/>
      <c r="D799" s="103"/>
    </row>
    <row r="800">
      <c r="C800" s="103"/>
      <c r="D800" s="103"/>
    </row>
    <row r="801">
      <c r="C801" s="103"/>
      <c r="D801" s="103"/>
    </row>
    <row r="802">
      <c r="C802" s="103"/>
      <c r="D802" s="103"/>
    </row>
    <row r="803">
      <c r="C803" s="103"/>
      <c r="D803" s="103"/>
    </row>
    <row r="804">
      <c r="C804" s="103"/>
      <c r="D804" s="103"/>
    </row>
    <row r="805">
      <c r="C805" s="103"/>
      <c r="D805" s="103"/>
    </row>
    <row r="806">
      <c r="C806" s="103"/>
      <c r="D806" s="103"/>
    </row>
    <row r="807">
      <c r="C807" s="103"/>
      <c r="D807" s="103"/>
    </row>
    <row r="808">
      <c r="C808" s="103"/>
      <c r="D808" s="103"/>
    </row>
    <row r="809">
      <c r="C809" s="103"/>
      <c r="D809" s="103"/>
    </row>
    <row r="810">
      <c r="C810" s="103"/>
      <c r="D810" s="103"/>
    </row>
    <row r="811">
      <c r="C811" s="103"/>
      <c r="D811" s="103"/>
    </row>
    <row r="812">
      <c r="C812" s="103"/>
      <c r="D812" s="103"/>
    </row>
    <row r="813">
      <c r="C813" s="103"/>
      <c r="D813" s="103"/>
    </row>
    <row r="814">
      <c r="C814" s="103"/>
      <c r="D814" s="103"/>
    </row>
    <row r="815">
      <c r="C815" s="103"/>
      <c r="D815" s="103"/>
    </row>
    <row r="816">
      <c r="C816" s="103"/>
      <c r="D816" s="103"/>
    </row>
    <row r="817">
      <c r="C817" s="103"/>
      <c r="D817" s="103"/>
    </row>
    <row r="818">
      <c r="C818" s="103"/>
      <c r="D818" s="103"/>
    </row>
    <row r="819">
      <c r="C819" s="103"/>
      <c r="D819" s="103"/>
    </row>
    <row r="820">
      <c r="C820" s="103"/>
      <c r="D820" s="103"/>
    </row>
    <row r="821">
      <c r="C821" s="103"/>
      <c r="D821" s="103"/>
    </row>
    <row r="822">
      <c r="C822" s="103"/>
      <c r="D822" s="103"/>
    </row>
    <row r="823">
      <c r="C823" s="103"/>
      <c r="D823" s="103"/>
    </row>
    <row r="824">
      <c r="C824" s="103"/>
      <c r="D824" s="103"/>
    </row>
    <row r="825">
      <c r="C825" s="103"/>
      <c r="D825" s="103"/>
    </row>
    <row r="826">
      <c r="C826" s="103"/>
      <c r="D826" s="103"/>
    </row>
    <row r="827">
      <c r="C827" s="103"/>
      <c r="D827" s="103"/>
    </row>
    <row r="828">
      <c r="C828" s="103"/>
      <c r="D828" s="103"/>
    </row>
    <row r="829">
      <c r="C829" s="103"/>
      <c r="D829" s="103"/>
    </row>
    <row r="830">
      <c r="C830" s="103"/>
      <c r="D830" s="103"/>
    </row>
    <row r="831">
      <c r="C831" s="103"/>
      <c r="D831" s="103"/>
    </row>
    <row r="832">
      <c r="C832" s="103"/>
      <c r="D832" s="103"/>
    </row>
    <row r="833">
      <c r="C833" s="103"/>
      <c r="D833" s="103"/>
    </row>
    <row r="834">
      <c r="C834" s="103"/>
      <c r="D834" s="103"/>
    </row>
    <row r="835">
      <c r="C835" s="103"/>
      <c r="D835" s="103"/>
    </row>
    <row r="836">
      <c r="C836" s="103"/>
      <c r="D836" s="103"/>
    </row>
    <row r="837">
      <c r="C837" s="103"/>
      <c r="D837" s="103"/>
    </row>
    <row r="838">
      <c r="C838" s="103"/>
      <c r="D838" s="103"/>
    </row>
    <row r="839">
      <c r="C839" s="103"/>
      <c r="D839" s="103"/>
    </row>
    <row r="840">
      <c r="C840" s="103"/>
      <c r="D840" s="103"/>
    </row>
    <row r="841">
      <c r="C841" s="103"/>
      <c r="D841" s="103"/>
    </row>
    <row r="842">
      <c r="C842" s="103"/>
      <c r="D842" s="103"/>
    </row>
    <row r="843">
      <c r="C843" s="103"/>
      <c r="D843" s="103"/>
    </row>
    <row r="844">
      <c r="C844" s="103"/>
      <c r="D844" s="103"/>
    </row>
    <row r="845">
      <c r="C845" s="103"/>
      <c r="D845" s="103"/>
    </row>
    <row r="846">
      <c r="C846" s="103"/>
      <c r="D846" s="103"/>
    </row>
    <row r="847">
      <c r="C847" s="103"/>
      <c r="D847" s="103"/>
    </row>
    <row r="848">
      <c r="C848" s="103"/>
      <c r="D848" s="103"/>
    </row>
    <row r="849">
      <c r="C849" s="103"/>
      <c r="D849" s="103"/>
    </row>
    <row r="850">
      <c r="C850" s="103"/>
      <c r="D850" s="103"/>
    </row>
    <row r="851">
      <c r="C851" s="103"/>
      <c r="D851" s="103"/>
    </row>
    <row r="852">
      <c r="C852" s="103"/>
      <c r="D852" s="103"/>
    </row>
    <row r="853">
      <c r="C853" s="103"/>
      <c r="D853" s="103"/>
    </row>
    <row r="854">
      <c r="C854" s="103"/>
      <c r="D854" s="103"/>
    </row>
    <row r="855">
      <c r="C855" s="103"/>
      <c r="D855" s="103"/>
    </row>
    <row r="856">
      <c r="C856" s="103"/>
      <c r="D856" s="103"/>
    </row>
    <row r="857">
      <c r="C857" s="103"/>
      <c r="D857" s="103"/>
    </row>
    <row r="858">
      <c r="C858" s="103"/>
      <c r="D858" s="103"/>
    </row>
    <row r="859">
      <c r="C859" s="103"/>
      <c r="D859" s="103"/>
    </row>
    <row r="860">
      <c r="C860" s="103"/>
      <c r="D860" s="103"/>
    </row>
    <row r="861">
      <c r="C861" s="103"/>
      <c r="D861" s="103"/>
    </row>
    <row r="862">
      <c r="C862" s="103"/>
      <c r="D862" s="103"/>
    </row>
    <row r="863">
      <c r="C863" s="103"/>
      <c r="D863" s="103"/>
    </row>
    <row r="864">
      <c r="C864" s="103"/>
      <c r="D864" s="103"/>
    </row>
    <row r="865">
      <c r="C865" s="103"/>
      <c r="D865" s="103"/>
    </row>
    <row r="866">
      <c r="C866" s="103"/>
      <c r="D866" s="103"/>
    </row>
    <row r="867">
      <c r="C867" s="103"/>
      <c r="D867" s="103"/>
    </row>
    <row r="868">
      <c r="C868" s="103"/>
      <c r="D868" s="103"/>
    </row>
    <row r="869">
      <c r="C869" s="103"/>
      <c r="D869" s="103"/>
    </row>
    <row r="870">
      <c r="C870" s="103"/>
      <c r="D870" s="103"/>
    </row>
    <row r="871">
      <c r="C871" s="103"/>
      <c r="D871" s="103"/>
    </row>
    <row r="872">
      <c r="C872" s="103"/>
      <c r="D872" s="103"/>
    </row>
    <row r="873">
      <c r="C873" s="103"/>
      <c r="D873" s="103"/>
    </row>
    <row r="874">
      <c r="C874" s="103"/>
      <c r="D874" s="103"/>
    </row>
    <row r="875">
      <c r="C875" s="103"/>
      <c r="D875" s="103"/>
    </row>
    <row r="876">
      <c r="C876" s="103"/>
      <c r="D876" s="103"/>
    </row>
    <row r="877">
      <c r="C877" s="103"/>
      <c r="D877" s="103"/>
    </row>
    <row r="878">
      <c r="C878" s="103"/>
      <c r="D878" s="103"/>
    </row>
    <row r="879">
      <c r="C879" s="103"/>
      <c r="D879" s="103"/>
    </row>
    <row r="880">
      <c r="C880" s="103"/>
      <c r="D880" s="103"/>
    </row>
    <row r="881">
      <c r="C881" s="103"/>
      <c r="D881" s="103"/>
    </row>
    <row r="882">
      <c r="C882" s="103"/>
      <c r="D882" s="103"/>
    </row>
    <row r="883">
      <c r="C883" s="103"/>
      <c r="D883" s="103"/>
    </row>
    <row r="884">
      <c r="C884" s="103"/>
      <c r="D884" s="103"/>
    </row>
    <row r="885">
      <c r="C885" s="103"/>
      <c r="D885" s="103"/>
    </row>
    <row r="886">
      <c r="C886" s="103"/>
      <c r="D886" s="103"/>
    </row>
    <row r="887">
      <c r="C887" s="103"/>
      <c r="D887" s="103"/>
    </row>
    <row r="888">
      <c r="C888" s="103"/>
      <c r="D888" s="103"/>
    </row>
    <row r="889">
      <c r="C889" s="103"/>
      <c r="D889" s="103"/>
    </row>
    <row r="890">
      <c r="C890" s="103"/>
      <c r="D890" s="103"/>
    </row>
    <row r="891">
      <c r="C891" s="103"/>
      <c r="D891" s="103"/>
    </row>
    <row r="892">
      <c r="C892" s="103"/>
      <c r="D892" s="103"/>
    </row>
    <row r="893">
      <c r="C893" s="103"/>
      <c r="D893" s="103"/>
    </row>
    <row r="894">
      <c r="C894" s="103"/>
      <c r="D894" s="103"/>
    </row>
    <row r="895">
      <c r="C895" s="103"/>
      <c r="D895" s="103"/>
    </row>
    <row r="896">
      <c r="C896" s="103"/>
      <c r="D896" s="103"/>
    </row>
    <row r="897">
      <c r="C897" s="103"/>
      <c r="D897" s="103"/>
    </row>
    <row r="898">
      <c r="C898" s="103"/>
      <c r="D898" s="103"/>
    </row>
    <row r="899">
      <c r="C899" s="103"/>
      <c r="D899" s="103"/>
    </row>
    <row r="900">
      <c r="C900" s="103"/>
      <c r="D900" s="103"/>
    </row>
    <row r="901">
      <c r="C901" s="103"/>
      <c r="D901" s="103"/>
    </row>
    <row r="902">
      <c r="C902" s="103"/>
      <c r="D902" s="103"/>
    </row>
    <row r="903">
      <c r="C903" s="103"/>
      <c r="D903" s="103"/>
    </row>
    <row r="904">
      <c r="C904" s="103"/>
      <c r="D904" s="103"/>
    </row>
    <row r="905">
      <c r="C905" s="103"/>
      <c r="D905" s="103"/>
    </row>
    <row r="906">
      <c r="C906" s="103"/>
      <c r="D906" s="103"/>
    </row>
    <row r="907">
      <c r="C907" s="103"/>
      <c r="D907" s="103"/>
    </row>
    <row r="908">
      <c r="C908" s="103"/>
      <c r="D908" s="103"/>
    </row>
    <row r="909">
      <c r="C909" s="103"/>
      <c r="D909" s="103"/>
    </row>
    <row r="910">
      <c r="C910" s="103"/>
      <c r="D910" s="103"/>
    </row>
    <row r="911">
      <c r="C911" s="103"/>
      <c r="D911" s="103"/>
    </row>
    <row r="912">
      <c r="C912" s="103"/>
      <c r="D912" s="103"/>
    </row>
    <row r="913">
      <c r="C913" s="103"/>
      <c r="D913" s="103"/>
    </row>
    <row r="914">
      <c r="C914" s="103"/>
      <c r="D914" s="103"/>
    </row>
    <row r="915">
      <c r="C915" s="103"/>
      <c r="D915" s="103"/>
    </row>
    <row r="916">
      <c r="C916" s="103"/>
      <c r="D916" s="103"/>
    </row>
    <row r="917">
      <c r="C917" s="103"/>
      <c r="D917" s="103"/>
    </row>
    <row r="918">
      <c r="C918" s="103"/>
      <c r="D918" s="103"/>
    </row>
    <row r="919">
      <c r="C919" s="103"/>
      <c r="D919" s="103"/>
    </row>
    <row r="920">
      <c r="C920" s="103"/>
      <c r="D920" s="103"/>
    </row>
    <row r="921">
      <c r="C921" s="103"/>
      <c r="D921" s="103"/>
    </row>
    <row r="922">
      <c r="C922" s="103"/>
      <c r="D922" s="103"/>
    </row>
    <row r="923">
      <c r="C923" s="103"/>
      <c r="D923" s="103"/>
    </row>
    <row r="924">
      <c r="C924" s="103"/>
      <c r="D924" s="103"/>
    </row>
    <row r="925">
      <c r="C925" s="103"/>
      <c r="D925" s="103"/>
    </row>
    <row r="926">
      <c r="C926" s="103"/>
      <c r="D926" s="103"/>
    </row>
    <row r="927">
      <c r="C927" s="103"/>
      <c r="D927" s="103"/>
    </row>
    <row r="928">
      <c r="C928" s="103"/>
      <c r="D928" s="103"/>
    </row>
    <row r="929">
      <c r="C929" s="103"/>
      <c r="D929" s="103"/>
    </row>
    <row r="930">
      <c r="C930" s="103"/>
      <c r="D930" s="103"/>
    </row>
    <row r="931">
      <c r="C931" s="103"/>
      <c r="D931" s="103"/>
    </row>
    <row r="932">
      <c r="C932" s="103"/>
      <c r="D932" s="103"/>
    </row>
    <row r="933">
      <c r="C933" s="103"/>
      <c r="D933" s="103"/>
    </row>
    <row r="934">
      <c r="C934" s="103"/>
      <c r="D934" s="103"/>
    </row>
    <row r="935">
      <c r="C935" s="103"/>
      <c r="D935" s="103"/>
    </row>
    <row r="936">
      <c r="C936" s="103"/>
      <c r="D936" s="103"/>
    </row>
    <row r="937">
      <c r="C937" s="103"/>
      <c r="D937" s="103"/>
    </row>
    <row r="938">
      <c r="C938" s="103"/>
      <c r="D938" s="103"/>
    </row>
    <row r="939">
      <c r="C939" s="103"/>
      <c r="D939" s="103"/>
    </row>
    <row r="940">
      <c r="C940" s="103"/>
      <c r="D940" s="103"/>
    </row>
    <row r="941">
      <c r="C941" s="103"/>
      <c r="D941" s="103"/>
    </row>
    <row r="942">
      <c r="C942" s="103"/>
      <c r="D942" s="103"/>
    </row>
    <row r="943">
      <c r="C943" s="103"/>
      <c r="D943" s="103"/>
    </row>
    <row r="944">
      <c r="C944" s="103"/>
      <c r="D944" s="103"/>
    </row>
    <row r="945">
      <c r="C945" s="103"/>
      <c r="D945" s="103"/>
    </row>
    <row r="946">
      <c r="C946" s="103"/>
      <c r="D946" s="103"/>
    </row>
    <row r="947">
      <c r="C947" s="103"/>
      <c r="D947" s="103"/>
    </row>
    <row r="948">
      <c r="C948" s="103"/>
      <c r="D948" s="103"/>
    </row>
    <row r="949">
      <c r="C949" s="103"/>
      <c r="D949" s="103"/>
    </row>
    <row r="950">
      <c r="C950" s="103"/>
      <c r="D950" s="103"/>
    </row>
    <row r="951">
      <c r="C951" s="103"/>
      <c r="D951" s="103"/>
    </row>
    <row r="952">
      <c r="C952" s="103"/>
      <c r="D952" s="103"/>
    </row>
    <row r="953">
      <c r="C953" s="103"/>
      <c r="D953" s="103"/>
    </row>
    <row r="954">
      <c r="C954" s="103"/>
      <c r="D954" s="103"/>
    </row>
    <row r="955">
      <c r="C955" s="103"/>
      <c r="D955" s="103"/>
    </row>
    <row r="956">
      <c r="C956" s="103"/>
      <c r="D956" s="103"/>
    </row>
    <row r="957">
      <c r="C957" s="103"/>
      <c r="D957" s="103"/>
    </row>
    <row r="958">
      <c r="C958" s="103"/>
      <c r="D958" s="103"/>
    </row>
    <row r="959">
      <c r="C959" s="103"/>
      <c r="D959" s="103"/>
    </row>
    <row r="960">
      <c r="C960" s="103"/>
      <c r="D960" s="103"/>
    </row>
    <row r="961">
      <c r="C961" s="103"/>
      <c r="D961" s="103"/>
    </row>
    <row r="962">
      <c r="C962" s="103"/>
      <c r="D962" s="103"/>
    </row>
    <row r="963">
      <c r="C963" s="103"/>
      <c r="D963" s="103"/>
    </row>
    <row r="964">
      <c r="C964" s="103"/>
      <c r="D964" s="103"/>
    </row>
    <row r="965">
      <c r="C965" s="103"/>
      <c r="D965" s="103"/>
    </row>
    <row r="966">
      <c r="C966" s="103"/>
      <c r="D966" s="103"/>
    </row>
    <row r="967">
      <c r="C967" s="103"/>
      <c r="D967" s="103"/>
    </row>
    <row r="968">
      <c r="C968" s="103"/>
      <c r="D968" s="103"/>
    </row>
    <row r="969">
      <c r="C969" s="103"/>
      <c r="D969" s="103"/>
    </row>
    <row r="970">
      <c r="C970" s="103"/>
      <c r="D970" s="103"/>
    </row>
    <row r="971">
      <c r="C971" s="103"/>
      <c r="D971" s="103"/>
    </row>
    <row r="972">
      <c r="C972" s="103"/>
      <c r="D972" s="103"/>
    </row>
    <row r="973">
      <c r="C973" s="103"/>
      <c r="D973" s="103"/>
    </row>
    <row r="974">
      <c r="C974" s="103"/>
      <c r="D974" s="103"/>
    </row>
    <row r="975">
      <c r="C975" s="103"/>
      <c r="D975" s="103"/>
    </row>
    <row r="976">
      <c r="C976" s="103"/>
      <c r="D976" s="103"/>
    </row>
    <row r="977">
      <c r="C977" s="103"/>
      <c r="D977" s="103"/>
    </row>
    <row r="978">
      <c r="C978" s="103"/>
      <c r="D978" s="103"/>
    </row>
    <row r="979">
      <c r="C979" s="103"/>
      <c r="D979" s="103"/>
    </row>
    <row r="980">
      <c r="C980" s="103"/>
      <c r="D980" s="103"/>
    </row>
    <row r="981">
      <c r="C981" s="103"/>
      <c r="D981" s="103"/>
    </row>
    <row r="982">
      <c r="C982" s="103"/>
      <c r="D982" s="103"/>
    </row>
    <row r="983">
      <c r="C983" s="103"/>
      <c r="D983" s="103"/>
    </row>
    <row r="984">
      <c r="C984" s="103"/>
      <c r="D984" s="103"/>
    </row>
    <row r="985">
      <c r="C985" s="103"/>
      <c r="D985" s="103"/>
    </row>
    <row r="986">
      <c r="C986" s="103"/>
      <c r="D986" s="103"/>
    </row>
    <row r="987">
      <c r="C987" s="103"/>
      <c r="D987" s="103"/>
    </row>
    <row r="988">
      <c r="C988" s="103"/>
      <c r="D988" s="103"/>
    </row>
    <row r="989">
      <c r="C989" s="103"/>
      <c r="D989" s="103"/>
    </row>
    <row r="990">
      <c r="C990" s="103"/>
      <c r="D990" s="103"/>
    </row>
    <row r="991">
      <c r="C991" s="103"/>
      <c r="D991" s="103"/>
    </row>
    <row r="992">
      <c r="C992" s="103"/>
      <c r="D992" s="103"/>
    </row>
    <row r="993">
      <c r="C993" s="103"/>
      <c r="D993" s="103"/>
    </row>
    <row r="994">
      <c r="C994" s="103"/>
      <c r="D994" s="103"/>
    </row>
    <row r="995">
      <c r="C995" s="103"/>
      <c r="D995" s="103"/>
    </row>
    <row r="996">
      <c r="C996" s="103"/>
      <c r="D996" s="103"/>
    </row>
    <row r="997">
      <c r="C997" s="103"/>
      <c r="D997" s="103"/>
    </row>
    <row r="998">
      <c r="C998" s="103"/>
      <c r="D998" s="103"/>
    </row>
    <row r="999">
      <c r="C999" s="103"/>
      <c r="D999" s="103"/>
    </row>
    <row r="1000">
      <c r="C1000" s="103"/>
      <c r="D1000" s="103"/>
    </row>
  </sheetData>
  <autoFilter ref="$A$1:$D$199">
    <sortState ref="A1:D199">
      <sortCondition ref="C1:C199"/>
      <sortCondition ref="B1:B199"/>
    </sortState>
  </autoFilter>
  <hyperlinks>
    <hyperlink r:id="rId1" location="cite_note-2" ref="C1"/>
    <hyperlink r:id="rId2" location="cite_note-3" ref="D1"/>
    <hyperlink r:id="rId3" ref="C2"/>
    <hyperlink r:id="rId4" ref="D2"/>
    <hyperlink r:id="rId5" ref="C3"/>
    <hyperlink r:id="rId6" ref="D3"/>
    <hyperlink r:id="rId7" ref="C4"/>
    <hyperlink r:id="rId8" ref="D4"/>
    <hyperlink r:id="rId9" ref="C5"/>
    <hyperlink r:id="rId10" ref="D5"/>
    <hyperlink r:id="rId11" ref="C6"/>
    <hyperlink r:id="rId12" ref="D6"/>
    <hyperlink r:id="rId13" ref="C7"/>
    <hyperlink r:id="rId14" ref="D7"/>
    <hyperlink r:id="rId15" ref="C8"/>
    <hyperlink r:id="rId16" ref="D8"/>
    <hyperlink r:id="rId17" ref="C9"/>
    <hyperlink r:id="rId18" ref="D9"/>
    <hyperlink r:id="rId19" ref="C10"/>
    <hyperlink r:id="rId20" ref="D10"/>
    <hyperlink r:id="rId21" ref="C11"/>
    <hyperlink r:id="rId22" ref="D11"/>
    <hyperlink r:id="rId23" ref="C12"/>
    <hyperlink r:id="rId24" ref="D12"/>
    <hyperlink r:id="rId25" ref="C13"/>
    <hyperlink r:id="rId26" ref="D13"/>
    <hyperlink r:id="rId27" ref="C14"/>
    <hyperlink r:id="rId28" ref="D14"/>
    <hyperlink r:id="rId29" ref="C15"/>
    <hyperlink r:id="rId30" ref="D15"/>
    <hyperlink r:id="rId31" ref="C16"/>
    <hyperlink r:id="rId32" ref="D16"/>
    <hyperlink r:id="rId33" ref="C17"/>
    <hyperlink r:id="rId34" ref="D17"/>
    <hyperlink r:id="rId35" ref="C18"/>
    <hyperlink r:id="rId36" ref="D18"/>
    <hyperlink r:id="rId37" ref="C19"/>
    <hyperlink r:id="rId38" ref="D19"/>
    <hyperlink r:id="rId39" ref="C20"/>
    <hyperlink r:id="rId40" ref="D20"/>
    <hyperlink r:id="rId41" ref="C21"/>
    <hyperlink r:id="rId42" ref="D21"/>
    <hyperlink r:id="rId43" ref="C22"/>
    <hyperlink r:id="rId44" ref="D22"/>
    <hyperlink r:id="rId45" ref="C23"/>
    <hyperlink r:id="rId46" ref="D23"/>
    <hyperlink r:id="rId47" ref="C24"/>
    <hyperlink r:id="rId48" ref="D24"/>
    <hyperlink r:id="rId49" ref="C25"/>
    <hyperlink r:id="rId50" ref="D25"/>
    <hyperlink r:id="rId51" ref="C26"/>
    <hyperlink r:id="rId52" ref="D26"/>
    <hyperlink r:id="rId53" ref="C27"/>
    <hyperlink r:id="rId54" ref="D27"/>
    <hyperlink r:id="rId55" ref="C28"/>
    <hyperlink r:id="rId56" ref="D28"/>
    <hyperlink r:id="rId57" ref="C29"/>
    <hyperlink r:id="rId58" ref="D29"/>
    <hyperlink r:id="rId59" ref="C30"/>
    <hyperlink r:id="rId60" ref="D30"/>
    <hyperlink r:id="rId61" ref="C31"/>
    <hyperlink r:id="rId62" ref="D31"/>
    <hyperlink r:id="rId63" ref="C32"/>
    <hyperlink r:id="rId64" ref="D32"/>
    <hyperlink r:id="rId65" ref="C33"/>
    <hyperlink r:id="rId66" ref="D33"/>
    <hyperlink r:id="rId67" ref="C34"/>
    <hyperlink r:id="rId68" ref="D34"/>
    <hyperlink r:id="rId69" ref="C35"/>
    <hyperlink r:id="rId70" ref="D35"/>
    <hyperlink r:id="rId71" ref="C36"/>
    <hyperlink r:id="rId72" ref="D36"/>
    <hyperlink r:id="rId73" ref="C37"/>
    <hyperlink r:id="rId74" ref="D37"/>
    <hyperlink r:id="rId75" ref="C38"/>
    <hyperlink r:id="rId76" ref="D38"/>
    <hyperlink r:id="rId77" ref="C39"/>
    <hyperlink r:id="rId78" ref="D39"/>
    <hyperlink r:id="rId79" ref="C40"/>
    <hyperlink r:id="rId80" ref="D40"/>
    <hyperlink r:id="rId81" ref="C41"/>
    <hyperlink r:id="rId82" ref="D41"/>
    <hyperlink r:id="rId83" ref="C42"/>
    <hyperlink r:id="rId84" ref="D42"/>
    <hyperlink r:id="rId85" ref="C43"/>
    <hyperlink r:id="rId86" ref="D43"/>
    <hyperlink r:id="rId87" ref="C44"/>
    <hyperlink r:id="rId88" ref="D44"/>
    <hyperlink r:id="rId89" ref="C45"/>
    <hyperlink r:id="rId90" ref="D45"/>
    <hyperlink r:id="rId91" ref="C46"/>
    <hyperlink r:id="rId92" ref="D46"/>
    <hyperlink r:id="rId93" ref="C47"/>
    <hyperlink r:id="rId94" ref="D47"/>
    <hyperlink r:id="rId95" ref="C48"/>
    <hyperlink r:id="rId96" ref="D48"/>
    <hyperlink r:id="rId97" ref="C49"/>
    <hyperlink r:id="rId98" ref="D49"/>
    <hyperlink r:id="rId99" ref="C50"/>
    <hyperlink r:id="rId100" ref="D50"/>
    <hyperlink r:id="rId101" ref="C51"/>
    <hyperlink r:id="rId102" ref="D51"/>
    <hyperlink r:id="rId103" ref="C52"/>
    <hyperlink r:id="rId104" ref="D52"/>
    <hyperlink r:id="rId105" ref="C53"/>
    <hyperlink r:id="rId106" ref="D53"/>
    <hyperlink r:id="rId107" ref="C54"/>
    <hyperlink r:id="rId108" ref="D54"/>
    <hyperlink r:id="rId109" ref="C55"/>
    <hyperlink r:id="rId110" ref="D55"/>
    <hyperlink r:id="rId111" ref="C56"/>
    <hyperlink r:id="rId112" ref="D56"/>
    <hyperlink r:id="rId113" ref="C57"/>
    <hyperlink r:id="rId114" ref="D57"/>
    <hyperlink r:id="rId115" ref="C58"/>
    <hyperlink r:id="rId116" ref="D58"/>
    <hyperlink r:id="rId117" ref="C59"/>
    <hyperlink r:id="rId118" ref="D59"/>
    <hyperlink r:id="rId119" ref="C60"/>
    <hyperlink r:id="rId120" ref="D60"/>
    <hyperlink r:id="rId121" ref="C61"/>
    <hyperlink r:id="rId122" ref="D61"/>
    <hyperlink r:id="rId123" ref="C62"/>
    <hyperlink r:id="rId124" ref="D62"/>
    <hyperlink r:id="rId125" ref="C63"/>
    <hyperlink r:id="rId126" ref="D63"/>
    <hyperlink r:id="rId127" ref="C64"/>
    <hyperlink r:id="rId128" ref="D64"/>
    <hyperlink r:id="rId129" ref="C65"/>
    <hyperlink r:id="rId130" ref="D65"/>
    <hyperlink r:id="rId131" ref="C66"/>
    <hyperlink r:id="rId132" ref="D66"/>
    <hyperlink r:id="rId133" ref="C67"/>
    <hyperlink r:id="rId134" ref="D67"/>
    <hyperlink r:id="rId135" ref="C68"/>
    <hyperlink r:id="rId136" ref="D68"/>
    <hyperlink r:id="rId137" ref="C69"/>
    <hyperlink r:id="rId138" ref="D69"/>
    <hyperlink r:id="rId139" ref="C70"/>
    <hyperlink r:id="rId140" ref="D70"/>
    <hyperlink r:id="rId141" ref="C71"/>
    <hyperlink r:id="rId142" ref="D71"/>
    <hyperlink r:id="rId143" ref="C72"/>
    <hyperlink r:id="rId144" ref="D72"/>
    <hyperlink r:id="rId145" ref="C73"/>
    <hyperlink r:id="rId146" ref="D73"/>
    <hyperlink r:id="rId147" ref="C74"/>
    <hyperlink r:id="rId148" ref="D74"/>
    <hyperlink r:id="rId149" ref="C75"/>
    <hyperlink r:id="rId150" ref="D75"/>
    <hyperlink r:id="rId151" ref="C76"/>
    <hyperlink r:id="rId152" ref="D76"/>
    <hyperlink r:id="rId153" ref="C77"/>
    <hyperlink r:id="rId154" ref="D77"/>
    <hyperlink r:id="rId155" ref="C78"/>
    <hyperlink r:id="rId156" ref="D78"/>
    <hyperlink r:id="rId157" ref="C79"/>
    <hyperlink r:id="rId158" ref="D79"/>
    <hyperlink r:id="rId159" ref="C80"/>
    <hyperlink r:id="rId160" ref="D80"/>
    <hyperlink r:id="rId161" ref="C81"/>
    <hyperlink r:id="rId162" ref="D81"/>
    <hyperlink r:id="rId163" ref="C82"/>
    <hyperlink r:id="rId164" ref="D82"/>
    <hyperlink r:id="rId165" ref="C83"/>
    <hyperlink r:id="rId166" ref="D83"/>
    <hyperlink r:id="rId167" ref="C84"/>
    <hyperlink r:id="rId168" ref="D84"/>
    <hyperlink r:id="rId169" ref="C85"/>
    <hyperlink r:id="rId170" ref="D85"/>
    <hyperlink r:id="rId171" ref="C86"/>
    <hyperlink r:id="rId172" ref="D86"/>
    <hyperlink r:id="rId173" ref="C87"/>
    <hyperlink r:id="rId174" ref="D87"/>
    <hyperlink r:id="rId175" ref="C88"/>
    <hyperlink r:id="rId176" ref="D88"/>
    <hyperlink r:id="rId177" ref="C89"/>
    <hyperlink r:id="rId178" ref="D89"/>
    <hyperlink r:id="rId179" ref="C90"/>
    <hyperlink r:id="rId180" ref="D90"/>
    <hyperlink r:id="rId181" ref="C91"/>
    <hyperlink r:id="rId182" ref="D91"/>
    <hyperlink r:id="rId183" ref="C92"/>
    <hyperlink r:id="rId184" ref="D92"/>
    <hyperlink r:id="rId185" ref="C93"/>
    <hyperlink r:id="rId186" ref="D93"/>
    <hyperlink r:id="rId187" ref="C94"/>
    <hyperlink r:id="rId188" ref="D94"/>
    <hyperlink r:id="rId189" ref="C95"/>
    <hyperlink r:id="rId190" ref="D95"/>
    <hyperlink r:id="rId191" ref="C96"/>
    <hyperlink r:id="rId192" ref="D96"/>
    <hyperlink r:id="rId193" ref="C97"/>
    <hyperlink r:id="rId194" ref="D97"/>
    <hyperlink r:id="rId195" ref="C98"/>
    <hyperlink r:id="rId196" ref="D98"/>
    <hyperlink r:id="rId197" ref="C99"/>
    <hyperlink r:id="rId198" ref="D99"/>
    <hyperlink r:id="rId199" ref="C100"/>
    <hyperlink r:id="rId200" ref="D100"/>
    <hyperlink r:id="rId201" ref="C101"/>
    <hyperlink r:id="rId202" ref="D101"/>
    <hyperlink r:id="rId203" ref="C102"/>
    <hyperlink r:id="rId204" ref="D102"/>
    <hyperlink r:id="rId205" ref="C103"/>
    <hyperlink r:id="rId206" ref="D103"/>
    <hyperlink r:id="rId207" ref="C104"/>
    <hyperlink r:id="rId208" ref="D104"/>
    <hyperlink r:id="rId209" ref="C105"/>
    <hyperlink r:id="rId210" ref="D105"/>
    <hyperlink r:id="rId211" ref="C106"/>
    <hyperlink r:id="rId212" ref="D106"/>
    <hyperlink r:id="rId213" ref="C107"/>
    <hyperlink r:id="rId214" ref="D107"/>
    <hyperlink r:id="rId215" ref="C108"/>
    <hyperlink r:id="rId216" ref="D108"/>
    <hyperlink r:id="rId217" ref="C109"/>
    <hyperlink r:id="rId218" ref="D109"/>
    <hyperlink r:id="rId219" ref="C110"/>
    <hyperlink r:id="rId220" ref="D110"/>
    <hyperlink r:id="rId221" ref="C111"/>
    <hyperlink r:id="rId222" ref="D111"/>
    <hyperlink r:id="rId223" ref="C112"/>
    <hyperlink r:id="rId224" ref="D112"/>
    <hyperlink r:id="rId225" ref="C113"/>
    <hyperlink r:id="rId226" ref="D113"/>
    <hyperlink r:id="rId227" ref="C114"/>
    <hyperlink r:id="rId228" ref="D114"/>
    <hyperlink r:id="rId229" ref="C115"/>
    <hyperlink r:id="rId230" ref="D115"/>
    <hyperlink r:id="rId231" ref="C116"/>
    <hyperlink r:id="rId232" ref="D116"/>
    <hyperlink r:id="rId233" ref="C117"/>
    <hyperlink r:id="rId234" ref="D117"/>
    <hyperlink r:id="rId235" ref="C118"/>
    <hyperlink r:id="rId236" ref="D118"/>
    <hyperlink r:id="rId237" ref="C119"/>
    <hyperlink r:id="rId238" ref="D119"/>
    <hyperlink r:id="rId239" ref="C120"/>
    <hyperlink r:id="rId240" ref="D120"/>
    <hyperlink r:id="rId241" ref="C121"/>
    <hyperlink r:id="rId242" ref="D121"/>
    <hyperlink r:id="rId243" ref="C122"/>
    <hyperlink r:id="rId244" ref="D122"/>
    <hyperlink r:id="rId245" ref="C123"/>
    <hyperlink r:id="rId246" ref="D123"/>
    <hyperlink r:id="rId247" ref="C124"/>
    <hyperlink r:id="rId248" ref="D124"/>
    <hyperlink r:id="rId249" ref="C125"/>
    <hyperlink r:id="rId250" ref="D125"/>
    <hyperlink r:id="rId251" ref="C126"/>
    <hyperlink r:id="rId252" ref="D126"/>
    <hyperlink r:id="rId253" ref="C127"/>
    <hyperlink r:id="rId254" ref="D127"/>
    <hyperlink r:id="rId255" ref="C128"/>
    <hyperlink r:id="rId256" ref="D128"/>
    <hyperlink r:id="rId257" ref="C129"/>
    <hyperlink r:id="rId258" ref="D129"/>
    <hyperlink r:id="rId259" ref="C130"/>
    <hyperlink r:id="rId260" ref="D130"/>
    <hyperlink r:id="rId261" ref="C131"/>
    <hyperlink r:id="rId262" ref="D131"/>
    <hyperlink r:id="rId263" ref="C132"/>
    <hyperlink r:id="rId264" ref="D132"/>
    <hyperlink r:id="rId265" ref="C133"/>
    <hyperlink r:id="rId266" ref="D133"/>
    <hyperlink r:id="rId267" ref="C134"/>
    <hyperlink r:id="rId268" ref="D134"/>
    <hyperlink r:id="rId269" ref="C135"/>
    <hyperlink r:id="rId270" ref="D135"/>
    <hyperlink r:id="rId271" ref="C136"/>
    <hyperlink r:id="rId272" ref="D136"/>
    <hyperlink r:id="rId273" ref="C137"/>
    <hyperlink r:id="rId274" ref="D137"/>
    <hyperlink r:id="rId275" ref="C138"/>
    <hyperlink r:id="rId276" ref="D138"/>
    <hyperlink r:id="rId277" ref="C139"/>
    <hyperlink r:id="rId278" ref="D139"/>
    <hyperlink r:id="rId279" ref="C140"/>
    <hyperlink r:id="rId280" ref="D140"/>
    <hyperlink r:id="rId281" ref="C141"/>
    <hyperlink r:id="rId282" ref="D141"/>
    <hyperlink r:id="rId283" ref="C142"/>
    <hyperlink r:id="rId284" ref="D142"/>
    <hyperlink r:id="rId285" ref="C143"/>
    <hyperlink r:id="rId286" ref="D143"/>
    <hyperlink r:id="rId287" ref="C144"/>
    <hyperlink r:id="rId288" ref="D144"/>
    <hyperlink r:id="rId289" ref="C145"/>
    <hyperlink r:id="rId290" ref="D145"/>
    <hyperlink r:id="rId291" ref="C146"/>
    <hyperlink r:id="rId292" ref="D146"/>
    <hyperlink r:id="rId293" ref="C147"/>
    <hyperlink r:id="rId294" ref="D147"/>
    <hyperlink r:id="rId295" ref="C148"/>
    <hyperlink r:id="rId296" ref="D148"/>
    <hyperlink r:id="rId297" ref="C149"/>
    <hyperlink r:id="rId298" ref="D149"/>
    <hyperlink r:id="rId299" ref="C150"/>
    <hyperlink r:id="rId300" ref="D150"/>
    <hyperlink r:id="rId301" ref="C151"/>
    <hyperlink r:id="rId302" ref="D151"/>
    <hyperlink r:id="rId303" ref="C152"/>
    <hyperlink r:id="rId304" ref="D152"/>
    <hyperlink r:id="rId305" ref="C153"/>
    <hyperlink r:id="rId306" ref="D153"/>
    <hyperlink r:id="rId307" ref="C154"/>
    <hyperlink r:id="rId308" ref="D154"/>
    <hyperlink r:id="rId309" ref="C155"/>
    <hyperlink r:id="rId310" ref="D155"/>
    <hyperlink r:id="rId311" ref="C156"/>
    <hyperlink r:id="rId312" ref="D156"/>
    <hyperlink r:id="rId313" ref="C157"/>
    <hyperlink r:id="rId314" ref="D157"/>
    <hyperlink r:id="rId315" ref="C158"/>
    <hyperlink r:id="rId316" ref="D158"/>
    <hyperlink r:id="rId317" ref="C159"/>
    <hyperlink r:id="rId318" ref="D159"/>
    <hyperlink r:id="rId319" ref="C160"/>
    <hyperlink r:id="rId320" ref="D160"/>
    <hyperlink r:id="rId321" ref="C161"/>
    <hyperlink r:id="rId322" ref="D161"/>
    <hyperlink r:id="rId323" ref="C162"/>
    <hyperlink r:id="rId324" ref="D162"/>
    <hyperlink r:id="rId325" ref="C163"/>
    <hyperlink r:id="rId326" ref="D163"/>
    <hyperlink r:id="rId327" ref="C164"/>
    <hyperlink r:id="rId328" ref="D164"/>
    <hyperlink r:id="rId329" ref="C165"/>
    <hyperlink r:id="rId330" ref="D165"/>
    <hyperlink r:id="rId331" ref="C166"/>
    <hyperlink r:id="rId332" ref="D166"/>
    <hyperlink r:id="rId333" ref="C167"/>
    <hyperlink r:id="rId334" ref="D167"/>
    <hyperlink r:id="rId335" ref="C168"/>
    <hyperlink r:id="rId336" ref="D168"/>
    <hyperlink r:id="rId337" ref="C169"/>
    <hyperlink r:id="rId338" ref="D169"/>
    <hyperlink r:id="rId339" ref="C170"/>
    <hyperlink r:id="rId340" ref="D170"/>
    <hyperlink r:id="rId341" ref="C171"/>
    <hyperlink r:id="rId342" ref="D171"/>
    <hyperlink r:id="rId343" ref="C172"/>
    <hyperlink r:id="rId344" ref="D172"/>
    <hyperlink r:id="rId345" ref="C173"/>
    <hyperlink r:id="rId346" ref="D173"/>
    <hyperlink r:id="rId347" ref="C174"/>
    <hyperlink r:id="rId348" ref="D174"/>
    <hyperlink r:id="rId349" ref="C175"/>
    <hyperlink r:id="rId350" ref="D175"/>
    <hyperlink r:id="rId351" ref="C176"/>
    <hyperlink r:id="rId352" ref="D176"/>
    <hyperlink r:id="rId353" ref="C177"/>
    <hyperlink r:id="rId354" ref="D177"/>
    <hyperlink r:id="rId355" ref="C178"/>
    <hyperlink r:id="rId356" ref="D178"/>
    <hyperlink r:id="rId357" ref="C179"/>
    <hyperlink r:id="rId358" ref="D179"/>
    <hyperlink r:id="rId359" ref="C180"/>
    <hyperlink r:id="rId360" ref="D180"/>
    <hyperlink r:id="rId361" ref="C181"/>
    <hyperlink r:id="rId362" ref="D181"/>
    <hyperlink r:id="rId363" ref="C182"/>
    <hyperlink r:id="rId364" ref="D182"/>
    <hyperlink r:id="rId365" ref="C183"/>
    <hyperlink r:id="rId366" ref="D183"/>
    <hyperlink r:id="rId367" ref="C184"/>
    <hyperlink r:id="rId368" ref="D184"/>
    <hyperlink r:id="rId369" ref="C185"/>
    <hyperlink r:id="rId370" ref="D185"/>
    <hyperlink r:id="rId371" ref="C186"/>
    <hyperlink r:id="rId372" ref="D186"/>
    <hyperlink r:id="rId373" ref="C187"/>
    <hyperlink r:id="rId374" ref="D187"/>
    <hyperlink r:id="rId375" ref="C188"/>
    <hyperlink r:id="rId376" ref="D188"/>
    <hyperlink r:id="rId377" ref="C189"/>
    <hyperlink r:id="rId378" ref="D189"/>
    <hyperlink r:id="rId379" ref="C190"/>
    <hyperlink r:id="rId380" ref="D190"/>
    <hyperlink r:id="rId381" ref="C191"/>
    <hyperlink r:id="rId382" ref="D191"/>
    <hyperlink r:id="rId383" ref="C192"/>
    <hyperlink r:id="rId384" ref="D192"/>
    <hyperlink r:id="rId385" ref="C193"/>
    <hyperlink r:id="rId386" ref="D193"/>
    <hyperlink r:id="rId387" ref="C194"/>
    <hyperlink r:id="rId388" ref="D194"/>
    <hyperlink r:id="rId389" ref="C195"/>
    <hyperlink r:id="rId390" ref="D195"/>
    <hyperlink r:id="rId391" ref="C196"/>
    <hyperlink r:id="rId392" ref="D196"/>
    <hyperlink r:id="rId393" ref="C197"/>
    <hyperlink r:id="rId394" ref="D197"/>
    <hyperlink r:id="rId395" ref="C198"/>
    <hyperlink r:id="rId396" ref="D198"/>
    <hyperlink r:id="rId397" ref="C199"/>
    <hyperlink r:id="rId398" ref="D199"/>
    <hyperlink r:id="rId399" ref="D238"/>
    <hyperlink r:id="rId400" ref="H258"/>
    <hyperlink r:id="rId401" ref="D276"/>
  </hyperlinks>
  <drawing r:id="rId40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43.0"/>
  </cols>
  <sheetData>
    <row r="1">
      <c r="A1" s="86" t="s">
        <v>433</v>
      </c>
      <c r="B1" s="87" t="s">
        <v>434</v>
      </c>
      <c r="C1" s="86" t="s">
        <v>435</v>
      </c>
      <c r="D1" s="88"/>
      <c r="E1" s="89"/>
      <c r="F1" s="90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4"/>
      <c r="BN1" s="91" t="s">
        <v>436</v>
      </c>
      <c r="BO1" s="3"/>
      <c r="BP1" s="3"/>
      <c r="BQ1" s="3"/>
      <c r="BR1" s="3"/>
      <c r="BS1" s="3"/>
      <c r="BT1" s="3"/>
      <c r="BU1" s="4"/>
    </row>
    <row r="2">
      <c r="A2" s="92" t="s">
        <v>86</v>
      </c>
      <c r="B2" s="93" t="s">
        <v>65</v>
      </c>
      <c r="C2" s="88">
        <v>0.08064739</v>
      </c>
      <c r="D2" s="88"/>
      <c r="E2" s="94" t="s">
        <v>29</v>
      </c>
      <c r="F2" s="95" t="s">
        <v>31</v>
      </c>
      <c r="G2" s="94" t="s">
        <v>437</v>
      </c>
      <c r="H2" s="94" t="s">
        <v>32</v>
      </c>
      <c r="I2" s="95" t="s">
        <v>438</v>
      </c>
      <c r="J2" s="94" t="s">
        <v>33</v>
      </c>
      <c r="K2" s="94" t="s">
        <v>439</v>
      </c>
      <c r="L2" s="94" t="s">
        <v>34</v>
      </c>
      <c r="M2" s="94" t="s">
        <v>440</v>
      </c>
      <c r="N2" s="94" t="s">
        <v>35</v>
      </c>
      <c r="O2" s="94" t="s">
        <v>441</v>
      </c>
      <c r="P2" s="94" t="s">
        <v>36</v>
      </c>
      <c r="Q2" s="94" t="s">
        <v>442</v>
      </c>
      <c r="R2" s="94" t="s">
        <v>37</v>
      </c>
      <c r="S2" s="94" t="s">
        <v>443</v>
      </c>
      <c r="T2" s="94" t="s">
        <v>38</v>
      </c>
      <c r="U2" s="94" t="s">
        <v>444</v>
      </c>
      <c r="V2" s="94" t="s">
        <v>39</v>
      </c>
      <c r="W2" s="94" t="s">
        <v>445</v>
      </c>
      <c r="X2" s="94" t="s">
        <v>40</v>
      </c>
      <c r="Y2" s="94" t="s">
        <v>446</v>
      </c>
      <c r="Z2" s="94" t="s">
        <v>41</v>
      </c>
      <c r="AA2" s="94" t="s">
        <v>447</v>
      </c>
      <c r="AB2" s="94" t="s">
        <v>42</v>
      </c>
      <c r="AC2" s="94" t="s">
        <v>448</v>
      </c>
      <c r="AD2" s="94" t="s">
        <v>43</v>
      </c>
      <c r="AE2" s="94" t="s">
        <v>450</v>
      </c>
      <c r="AF2" s="94" t="s">
        <v>44</v>
      </c>
      <c r="AG2" s="94" t="s">
        <v>451</v>
      </c>
      <c r="AH2" s="94" t="s">
        <v>45</v>
      </c>
      <c r="AI2" s="94" t="s">
        <v>452</v>
      </c>
      <c r="AJ2" s="94" t="s">
        <v>46</v>
      </c>
      <c r="AK2" s="94" t="s">
        <v>453</v>
      </c>
      <c r="AL2" s="94" t="s">
        <v>47</v>
      </c>
      <c r="AM2" s="94" t="s">
        <v>454</v>
      </c>
      <c r="AN2" s="94" t="s">
        <v>48</v>
      </c>
      <c r="AO2" s="94" t="s">
        <v>455</v>
      </c>
      <c r="AP2" s="94" t="s">
        <v>49</v>
      </c>
      <c r="AQ2" s="94" t="s">
        <v>456</v>
      </c>
      <c r="AR2" s="94" t="s">
        <v>50</v>
      </c>
      <c r="AS2" s="94" t="s">
        <v>457</v>
      </c>
      <c r="AT2" s="94" t="s">
        <v>51</v>
      </c>
      <c r="AU2" s="94" t="s">
        <v>458</v>
      </c>
      <c r="AV2" s="94" t="s">
        <v>52</v>
      </c>
      <c r="AW2" s="94" t="s">
        <v>460</v>
      </c>
      <c r="AX2" s="94" t="s">
        <v>53</v>
      </c>
      <c r="AY2" s="94" t="s">
        <v>461</v>
      </c>
      <c r="AZ2" s="94" t="s">
        <v>54</v>
      </c>
      <c r="BA2" s="94" t="s">
        <v>462</v>
      </c>
      <c r="BB2" s="94" t="s">
        <v>55</v>
      </c>
      <c r="BC2" s="94" t="s">
        <v>463</v>
      </c>
      <c r="BD2" s="94" t="s">
        <v>58</v>
      </c>
      <c r="BE2" s="94" t="s">
        <v>464</v>
      </c>
      <c r="BF2" s="94" t="s">
        <v>59</v>
      </c>
      <c r="BG2" s="94" t="s">
        <v>466</v>
      </c>
      <c r="BH2" s="94" t="s">
        <v>61</v>
      </c>
      <c r="BI2" s="94" t="s">
        <v>467</v>
      </c>
      <c r="BJ2" s="94" t="s">
        <v>62</v>
      </c>
      <c r="BK2" s="94" t="s">
        <v>468</v>
      </c>
      <c r="BL2" s="94" t="s">
        <v>64</v>
      </c>
      <c r="BM2" s="94" t="s">
        <v>469</v>
      </c>
      <c r="BN2" s="95" t="s">
        <v>65</v>
      </c>
      <c r="BO2" s="95" t="s">
        <v>66</v>
      </c>
      <c r="BP2" s="95" t="s">
        <v>67</v>
      </c>
      <c r="BQ2" s="95" t="s">
        <v>68</v>
      </c>
      <c r="BR2" s="95" t="s">
        <v>69</v>
      </c>
      <c r="BS2" s="94" t="s">
        <v>70</v>
      </c>
      <c r="BT2" s="94" t="s">
        <v>71</v>
      </c>
      <c r="BU2" s="94" t="s">
        <v>72</v>
      </c>
    </row>
    <row r="3">
      <c r="A3" s="92" t="s">
        <v>86</v>
      </c>
      <c r="B3" s="93" t="s">
        <v>66</v>
      </c>
      <c r="C3" s="88">
        <v>1.23188142</v>
      </c>
      <c r="D3" s="88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</row>
    <row r="4">
      <c r="A4" s="92" t="s">
        <v>86</v>
      </c>
      <c r="B4" s="93" t="s">
        <v>67</v>
      </c>
      <c r="C4" s="88">
        <v>0.00111394</v>
      </c>
      <c r="D4" s="88"/>
      <c r="E4" s="86" t="s">
        <v>86</v>
      </c>
      <c r="F4" s="88">
        <v>99.9</v>
      </c>
      <c r="G4" s="97"/>
      <c r="H4" s="88">
        <v>802559.34</v>
      </c>
      <c r="I4" s="97"/>
      <c r="J4" s="88">
        <v>107763.4621</v>
      </c>
      <c r="K4" s="97"/>
      <c r="L4" s="88">
        <v>1.33</v>
      </c>
      <c r="M4" s="97"/>
      <c r="N4" s="88">
        <v>2.0</v>
      </c>
      <c r="O4" s="88">
        <v>0.0</v>
      </c>
      <c r="P4" s="88">
        <v>65.0</v>
      </c>
      <c r="Q4" s="88">
        <v>0.0</v>
      </c>
      <c r="R4" s="88">
        <v>38.0</v>
      </c>
      <c r="S4" s="88">
        <v>0.0</v>
      </c>
      <c r="T4" s="88">
        <v>13.0</v>
      </c>
      <c r="U4" s="88">
        <v>0.0</v>
      </c>
      <c r="V4" s="97"/>
      <c r="W4" s="97"/>
      <c r="X4" s="88">
        <v>178346.0</v>
      </c>
      <c r="Y4" s="97"/>
      <c r="Z4" s="88">
        <v>155000.0</v>
      </c>
      <c r="AA4" s="88">
        <v>9.5601</v>
      </c>
      <c r="AB4" s="88">
        <v>120080.0</v>
      </c>
      <c r="AC4" s="88">
        <v>7.4063</v>
      </c>
      <c r="AD4" s="88">
        <v>120080.0</v>
      </c>
      <c r="AE4" s="88">
        <v>0.0</v>
      </c>
      <c r="AF4" s="88">
        <v>58514.0</v>
      </c>
      <c r="AG4" s="88">
        <v>3.6091</v>
      </c>
      <c r="AH4" s="88">
        <v>36.60284</v>
      </c>
      <c r="AI4" s="97"/>
      <c r="AJ4" s="88">
        <v>1127280.0</v>
      </c>
      <c r="AK4" s="97"/>
      <c r="AL4" s="88">
        <v>341601.0</v>
      </c>
      <c r="AM4" s="97"/>
      <c r="AN4" s="88">
        <v>1.76</v>
      </c>
      <c r="AO4" s="97"/>
      <c r="AP4" s="88">
        <v>9.985</v>
      </c>
      <c r="AQ4" s="97"/>
      <c r="AR4" s="88">
        <v>0.4416</v>
      </c>
      <c r="AS4" s="97"/>
      <c r="AT4" s="88">
        <v>7.816133</v>
      </c>
      <c r="AU4" s="97"/>
      <c r="AV4" s="88">
        <v>12.44074</v>
      </c>
      <c r="AW4" s="97"/>
      <c r="AX4" s="88">
        <v>2880.0</v>
      </c>
      <c r="AY4" s="97"/>
      <c r="AZ4" s="88">
        <v>356.0</v>
      </c>
      <c r="BA4" s="97"/>
      <c r="BB4" s="88">
        <v>100.0</v>
      </c>
      <c r="BC4" s="97"/>
      <c r="BD4" s="88">
        <v>2.09</v>
      </c>
      <c r="BE4" s="97"/>
      <c r="BF4" s="88">
        <v>3.3</v>
      </c>
      <c r="BG4" s="97"/>
      <c r="BH4" s="88">
        <v>1.21</v>
      </c>
      <c r="BI4" s="88">
        <v>0.0</v>
      </c>
      <c r="BJ4" s="88">
        <v>8.573</v>
      </c>
      <c r="BK4" s="88">
        <v>0.0</v>
      </c>
      <c r="BL4" s="88">
        <v>2.75</v>
      </c>
      <c r="BM4" s="97"/>
      <c r="BN4" s="88">
        <v>0.080647395</v>
      </c>
      <c r="BO4" s="88">
        <v>1.231881416</v>
      </c>
      <c r="BP4" s="88">
        <v>0.001113939</v>
      </c>
      <c r="BQ4" s="88">
        <v>0.107036248</v>
      </c>
      <c r="BR4" s="88">
        <v>0.470665897</v>
      </c>
      <c r="BS4" s="88">
        <v>1.202951555</v>
      </c>
      <c r="BT4" s="88">
        <v>0.468426281</v>
      </c>
      <c r="BU4" s="88">
        <v>2.829517751</v>
      </c>
    </row>
    <row r="5">
      <c r="A5" s="92" t="s">
        <v>86</v>
      </c>
      <c r="B5" s="93" t="s">
        <v>68</v>
      </c>
      <c r="C5" s="88">
        <v>0.10703625</v>
      </c>
      <c r="D5" s="88"/>
      <c r="E5" s="86" t="s">
        <v>160</v>
      </c>
      <c r="F5" s="88">
        <v>14.6</v>
      </c>
      <c r="G5" s="88">
        <v>0.0</v>
      </c>
      <c r="H5" s="88">
        <v>295167.66</v>
      </c>
      <c r="I5" s="88">
        <v>0.0</v>
      </c>
      <c r="J5" s="88">
        <v>134241.3094</v>
      </c>
      <c r="K5" s="88">
        <v>0.0</v>
      </c>
      <c r="L5" s="88">
        <v>0.41</v>
      </c>
      <c r="M5" s="88">
        <v>0.0</v>
      </c>
      <c r="N5" s="88">
        <v>0.0</v>
      </c>
      <c r="O5" s="88">
        <v>0.0</v>
      </c>
      <c r="P5" s="88">
        <v>14.0</v>
      </c>
      <c r="Q5" s="88">
        <v>0.0</v>
      </c>
      <c r="R5" s="88">
        <v>7.0</v>
      </c>
      <c r="S5" s="88">
        <v>0.0</v>
      </c>
      <c r="T5" s="88">
        <v>16.0</v>
      </c>
      <c r="U5" s="88">
        <v>0.0</v>
      </c>
      <c r="V5" s="88">
        <v>0.0</v>
      </c>
      <c r="W5" s="88">
        <v>0.0</v>
      </c>
      <c r="X5" s="88">
        <v>65593.0</v>
      </c>
      <c r="Y5" s="88">
        <v>0.0</v>
      </c>
      <c r="Z5" s="88">
        <v>57007.0</v>
      </c>
      <c r="AA5" s="88">
        <v>3.4764</v>
      </c>
      <c r="AB5" s="88">
        <v>44164.0</v>
      </c>
      <c r="AC5" s="88">
        <v>2.6932</v>
      </c>
      <c r="AD5" s="88">
        <v>44164.0</v>
      </c>
      <c r="AE5" s="88">
        <v>0.0</v>
      </c>
      <c r="AF5" s="88">
        <v>21522.0</v>
      </c>
      <c r="AG5" s="88">
        <v>1.3124</v>
      </c>
      <c r="AH5" s="88">
        <v>50.79405</v>
      </c>
      <c r="AI5" s="88">
        <v>0.0</v>
      </c>
      <c r="AJ5" s="88">
        <v>409552.3</v>
      </c>
      <c r="AK5" s="88">
        <v>0.0</v>
      </c>
      <c r="AL5" s="88">
        <v>127501.0</v>
      </c>
      <c r="AM5" s="88">
        <v>0.0</v>
      </c>
      <c r="AN5" s="88">
        <v>0.64</v>
      </c>
      <c r="AO5" s="88">
        <v>0.0</v>
      </c>
      <c r="AP5" s="88">
        <v>3.559</v>
      </c>
      <c r="AQ5" s="88">
        <v>0.0</v>
      </c>
      <c r="AR5" s="88">
        <v>0.1438</v>
      </c>
      <c r="AS5" s="88">
        <v>0.0</v>
      </c>
      <c r="AT5" s="88">
        <v>3.061115</v>
      </c>
      <c r="AU5" s="88">
        <v>0.0</v>
      </c>
      <c r="AV5" s="88">
        <v>4.523904</v>
      </c>
      <c r="AW5" s="88">
        <v>0.0</v>
      </c>
      <c r="AX5" s="88">
        <v>424.0</v>
      </c>
      <c r="AY5" s="88">
        <v>0.0</v>
      </c>
      <c r="AZ5" s="88">
        <v>130.0</v>
      </c>
      <c r="BA5" s="88">
        <v>0.0</v>
      </c>
      <c r="BB5" s="88">
        <v>37.0</v>
      </c>
      <c r="BC5" s="88">
        <v>0.0</v>
      </c>
      <c r="BD5" s="88">
        <v>0.76</v>
      </c>
      <c r="BE5" s="88">
        <v>0.0</v>
      </c>
      <c r="BF5" s="88">
        <v>1.2</v>
      </c>
      <c r="BG5" s="88">
        <v>0.0</v>
      </c>
      <c r="BH5" s="88">
        <v>0.44</v>
      </c>
      <c r="BI5" s="88">
        <v>0.0</v>
      </c>
      <c r="BJ5" s="88">
        <v>3.231</v>
      </c>
      <c r="BK5" s="88">
        <v>0.0</v>
      </c>
      <c r="BL5" s="88">
        <v>1.0</v>
      </c>
      <c r="BM5" s="88">
        <v>0.0</v>
      </c>
      <c r="BN5" s="88">
        <v>0.029660739</v>
      </c>
      <c r="BO5" s="88">
        <v>0.45306501</v>
      </c>
      <c r="BP5" s="88">
        <v>4.09688E-4</v>
      </c>
      <c r="BQ5" s="88">
        <v>0.039366109</v>
      </c>
      <c r="BR5" s="88">
        <v>0.173102903</v>
      </c>
      <c r="BS5" s="88">
        <v>0.442425099</v>
      </c>
      <c r="BT5" s="88">
        <v>0.17227921</v>
      </c>
      <c r="BU5" s="88">
        <v>1.04064845</v>
      </c>
    </row>
    <row r="6">
      <c r="A6" s="92" t="s">
        <v>86</v>
      </c>
      <c r="B6" s="93" t="s">
        <v>69</v>
      </c>
      <c r="C6" s="88">
        <v>0.4706659</v>
      </c>
      <c r="D6" s="88"/>
      <c r="E6" s="86" t="s">
        <v>187</v>
      </c>
      <c r="F6" s="88">
        <v>110.7</v>
      </c>
      <c r="G6" s="88">
        <v>0.0</v>
      </c>
      <c r="H6" s="88">
        <v>1091760.06</v>
      </c>
      <c r="I6" s="88">
        <v>0.0</v>
      </c>
      <c r="J6" s="88">
        <v>303548.747</v>
      </c>
      <c r="K6" s="88">
        <v>0.0</v>
      </c>
      <c r="L6" s="88">
        <v>1.64</v>
      </c>
      <c r="M6" s="88">
        <v>0.0</v>
      </c>
      <c r="N6" s="88">
        <v>5.0</v>
      </c>
      <c r="O6" s="88">
        <v>0.0</v>
      </c>
      <c r="P6" s="88">
        <v>49.0</v>
      </c>
      <c r="Q6" s="88">
        <v>0.0</v>
      </c>
      <c r="R6" s="88">
        <v>28.0</v>
      </c>
      <c r="S6" s="88">
        <v>0.0</v>
      </c>
      <c r="T6" s="88">
        <v>34.0</v>
      </c>
      <c r="U6" s="88">
        <v>0.0</v>
      </c>
      <c r="V6" s="88">
        <v>0.0</v>
      </c>
      <c r="W6" s="88">
        <v>0.0</v>
      </c>
      <c r="X6" s="88">
        <v>242612.0</v>
      </c>
      <c r="Y6" s="88">
        <v>0.0</v>
      </c>
      <c r="Z6" s="88">
        <v>209747.0</v>
      </c>
      <c r="AA6" s="88">
        <v>12.1008</v>
      </c>
      <c r="AB6" s="88">
        <v>169814.0</v>
      </c>
      <c r="AC6" s="88">
        <v>9.815</v>
      </c>
      <c r="AD6" s="88">
        <v>169814.0</v>
      </c>
      <c r="AE6" s="88">
        <v>0.0</v>
      </c>
      <c r="AF6" s="88">
        <v>88180.0</v>
      </c>
      <c r="AG6" s="88">
        <v>5.1068</v>
      </c>
      <c r="AH6" s="88">
        <v>401.8599</v>
      </c>
      <c r="AI6" s="88">
        <v>0.0</v>
      </c>
      <c r="AJ6" s="88">
        <v>824322.1</v>
      </c>
      <c r="AK6" s="88">
        <v>0.0</v>
      </c>
      <c r="AL6" s="88">
        <v>471620.0</v>
      </c>
      <c r="AM6" s="88">
        <v>0.0</v>
      </c>
      <c r="AN6" s="88">
        <v>2.24</v>
      </c>
      <c r="AO6" s="88">
        <v>0.0</v>
      </c>
      <c r="AP6" s="88">
        <v>12.823</v>
      </c>
      <c r="AQ6" s="88">
        <v>0.0</v>
      </c>
      <c r="AR6" s="88">
        <v>0.5317</v>
      </c>
      <c r="AS6" s="88">
        <v>0.0</v>
      </c>
      <c r="AT6" s="88">
        <v>10.27613</v>
      </c>
      <c r="AU6" s="88">
        <v>0.0</v>
      </c>
      <c r="AV6" s="88">
        <v>15.83366</v>
      </c>
      <c r="AW6" s="88">
        <v>0.0</v>
      </c>
      <c r="AX6" s="88">
        <v>3193.0</v>
      </c>
      <c r="AY6" s="88">
        <v>0.0</v>
      </c>
      <c r="AZ6" s="88">
        <v>482.0</v>
      </c>
      <c r="BA6" s="88">
        <v>0.0</v>
      </c>
      <c r="BB6" s="88">
        <v>134.0</v>
      </c>
      <c r="BC6" s="88">
        <v>0.0</v>
      </c>
      <c r="BD6" s="88">
        <v>2.66</v>
      </c>
      <c r="BE6" s="88">
        <v>0.0</v>
      </c>
      <c r="BF6" s="88">
        <v>4.2</v>
      </c>
      <c r="BG6" s="88">
        <v>0.0</v>
      </c>
      <c r="BH6" s="88">
        <v>1.54</v>
      </c>
      <c r="BI6" s="88">
        <v>0.0</v>
      </c>
      <c r="BJ6" s="88">
        <v>10.92</v>
      </c>
      <c r="BK6" s="88">
        <v>0.0</v>
      </c>
      <c r="BL6" s="88">
        <v>3.5</v>
      </c>
      <c r="BM6" s="88">
        <v>0.0</v>
      </c>
      <c r="BN6" s="88">
        <v>0.109708529</v>
      </c>
      <c r="BO6" s="88">
        <v>1.675787524</v>
      </c>
      <c r="BP6" s="88">
        <v>0.001515345</v>
      </c>
      <c r="BQ6" s="88">
        <v>0.145606554</v>
      </c>
      <c r="BR6" s="88">
        <v>0.640269451</v>
      </c>
      <c r="BS6" s="88">
        <v>1.636432842</v>
      </c>
      <c r="BT6" s="88">
        <v>0.637222793</v>
      </c>
      <c r="BU6" s="88">
        <v>3.84912905</v>
      </c>
    </row>
    <row r="7">
      <c r="A7" s="92" t="s">
        <v>86</v>
      </c>
      <c r="B7" s="98" t="s">
        <v>70</v>
      </c>
      <c r="C7" s="88">
        <v>1.20295155</v>
      </c>
      <c r="D7" s="88"/>
      <c r="E7" s="86" t="s">
        <v>205</v>
      </c>
      <c r="F7" s="88">
        <v>91.7</v>
      </c>
      <c r="G7" s="88">
        <v>0.0</v>
      </c>
      <c r="H7" s="88">
        <v>2476616.78</v>
      </c>
      <c r="I7" s="88">
        <v>0.0</v>
      </c>
      <c r="J7" s="88">
        <v>1942193.62</v>
      </c>
      <c r="K7" s="88">
        <v>0.0</v>
      </c>
      <c r="L7" s="88">
        <v>6.82</v>
      </c>
      <c r="M7" s="88">
        <v>0.0</v>
      </c>
      <c r="N7" s="88">
        <v>19.0</v>
      </c>
      <c r="O7" s="88">
        <v>0.0</v>
      </c>
      <c r="P7" s="88">
        <v>142.0</v>
      </c>
      <c r="Q7" s="88">
        <v>0.0</v>
      </c>
      <c r="R7" s="88">
        <v>61.0</v>
      </c>
      <c r="S7" s="88">
        <v>0.0</v>
      </c>
      <c r="T7" s="88">
        <v>229.0</v>
      </c>
      <c r="U7" s="88">
        <v>0.0</v>
      </c>
      <c r="V7" s="88">
        <v>0.0</v>
      </c>
      <c r="W7" s="88">
        <v>0.0</v>
      </c>
      <c r="X7" s="88">
        <v>550362.0</v>
      </c>
      <c r="Y7" s="88">
        <v>0.0</v>
      </c>
      <c r="Z7" s="88">
        <v>471356.0</v>
      </c>
      <c r="AA7" s="88">
        <v>37.6981</v>
      </c>
      <c r="AB7" s="88">
        <v>346754.0</v>
      </c>
      <c r="AC7" s="88">
        <v>27.7721</v>
      </c>
      <c r="AD7" s="88">
        <v>346754.0</v>
      </c>
      <c r="AE7" s="88">
        <v>0.0</v>
      </c>
      <c r="AF7" s="88">
        <v>218722.0</v>
      </c>
      <c r="AG7" s="88">
        <v>17.406</v>
      </c>
      <c r="AH7" s="88">
        <v>498.0821</v>
      </c>
      <c r="AI7" s="88">
        <v>0.0</v>
      </c>
      <c r="AJ7" s="88">
        <v>2335327.0</v>
      </c>
      <c r="AK7" s="88">
        <v>0.0</v>
      </c>
      <c r="AL7" s="88">
        <v>1069875.0</v>
      </c>
      <c r="AM7" s="88">
        <v>0.0</v>
      </c>
      <c r="AN7" s="88">
        <v>7.04</v>
      </c>
      <c r="AO7" s="88">
        <v>0.0</v>
      </c>
      <c r="AP7" s="88">
        <v>42.04</v>
      </c>
      <c r="AQ7" s="88">
        <v>0.0</v>
      </c>
      <c r="AR7" s="88">
        <v>1.6528</v>
      </c>
      <c r="AS7" s="88">
        <v>0.0</v>
      </c>
      <c r="AT7" s="88">
        <v>32.57784</v>
      </c>
      <c r="AU7" s="88">
        <v>0.0</v>
      </c>
      <c r="AV7" s="88">
        <v>49.76294</v>
      </c>
      <c r="AW7" s="88">
        <v>0.0</v>
      </c>
      <c r="AX7" s="88">
        <v>2660.0</v>
      </c>
      <c r="AY7" s="88">
        <v>0.0</v>
      </c>
      <c r="AZ7" s="88">
        <v>1093.0</v>
      </c>
      <c r="BA7" s="88">
        <v>0.0</v>
      </c>
      <c r="BB7" s="88">
        <v>307.0</v>
      </c>
      <c r="BC7" s="88">
        <v>0.0</v>
      </c>
      <c r="BD7" s="88">
        <v>8.36</v>
      </c>
      <c r="BE7" s="88">
        <v>0.0</v>
      </c>
      <c r="BF7" s="88">
        <v>13.2</v>
      </c>
      <c r="BG7" s="88">
        <v>0.0</v>
      </c>
      <c r="BH7" s="88">
        <v>4.84</v>
      </c>
      <c r="BI7" s="88">
        <v>0.0</v>
      </c>
      <c r="BJ7" s="88">
        <v>35.302</v>
      </c>
      <c r="BK7" s="88">
        <v>0.0</v>
      </c>
      <c r="BL7" s="88">
        <v>11.0</v>
      </c>
      <c r="BM7" s="88">
        <v>0.0</v>
      </c>
      <c r="BN7" s="88">
        <v>0.248869685</v>
      </c>
      <c r="BO7" s="88">
        <v>3.801461194</v>
      </c>
      <c r="BP7" s="88">
        <v>0.003437504</v>
      </c>
      <c r="BQ7" s="88">
        <v>0.330303012</v>
      </c>
      <c r="BR7" s="88">
        <v>1.452427255</v>
      </c>
      <c r="BS7" s="88">
        <v>3.712186573</v>
      </c>
      <c r="BT7" s="88">
        <v>1.445516025</v>
      </c>
      <c r="BU7" s="88">
        <v>8.731604995</v>
      </c>
    </row>
    <row r="8">
      <c r="A8" s="92" t="s">
        <v>86</v>
      </c>
      <c r="B8" s="98" t="s">
        <v>71</v>
      </c>
      <c r="C8" s="88">
        <v>0.46842628</v>
      </c>
      <c r="D8" s="88"/>
      <c r="E8" s="86" t="s">
        <v>277</v>
      </c>
      <c r="F8" s="88">
        <v>171.5</v>
      </c>
      <c r="G8" s="88">
        <v>0.0</v>
      </c>
      <c r="H8" s="88">
        <v>1292513.97</v>
      </c>
      <c r="I8" s="88">
        <v>0.0</v>
      </c>
      <c r="J8" s="88">
        <v>201045.7032</v>
      </c>
      <c r="K8" s="88">
        <v>0.0</v>
      </c>
      <c r="L8" s="88">
        <v>2.43</v>
      </c>
      <c r="M8" s="88">
        <v>0.0</v>
      </c>
      <c r="N8" s="88">
        <v>9.0</v>
      </c>
      <c r="O8" s="88">
        <v>0.0</v>
      </c>
      <c r="P8" s="88">
        <v>94.0</v>
      </c>
      <c r="Q8" s="88">
        <v>0.0</v>
      </c>
      <c r="R8" s="88">
        <v>33.0</v>
      </c>
      <c r="S8" s="88">
        <v>0.0</v>
      </c>
      <c r="T8" s="88">
        <v>25.0</v>
      </c>
      <c r="U8" s="88">
        <v>0.0</v>
      </c>
      <c r="V8" s="88">
        <v>0.0</v>
      </c>
      <c r="W8" s="88">
        <v>0.0</v>
      </c>
      <c r="X8" s="88">
        <v>287225.0</v>
      </c>
      <c r="Y8" s="88">
        <v>0.0</v>
      </c>
      <c r="Z8" s="88">
        <v>246988.0</v>
      </c>
      <c r="AA8" s="88">
        <v>14.6251</v>
      </c>
      <c r="AB8" s="88">
        <v>184366.0</v>
      </c>
      <c r="AC8" s="88">
        <v>10.9349</v>
      </c>
      <c r="AD8" s="88">
        <v>184366.0</v>
      </c>
      <c r="AE8" s="88">
        <v>0.0</v>
      </c>
      <c r="AF8" s="88">
        <v>108692.0</v>
      </c>
      <c r="AG8" s="88">
        <v>6.3969</v>
      </c>
      <c r="AH8" s="88">
        <v>616.7695</v>
      </c>
      <c r="AI8" s="88">
        <v>0.0</v>
      </c>
      <c r="AJ8" s="88">
        <v>995434.6</v>
      </c>
      <c r="AK8" s="88">
        <v>0.0</v>
      </c>
      <c r="AL8" s="88">
        <v>558375.0</v>
      </c>
      <c r="AM8" s="88">
        <v>0.0</v>
      </c>
      <c r="AN8" s="88">
        <v>2.72</v>
      </c>
      <c r="AO8" s="88">
        <v>0.0</v>
      </c>
      <c r="AP8" s="88">
        <v>15.021</v>
      </c>
      <c r="AQ8" s="88">
        <v>0.0</v>
      </c>
      <c r="AR8" s="88">
        <v>0.6715</v>
      </c>
      <c r="AS8" s="88">
        <v>0.0</v>
      </c>
      <c r="AT8" s="88">
        <v>12.07948</v>
      </c>
      <c r="AU8" s="88">
        <v>0.0</v>
      </c>
      <c r="AV8" s="88">
        <v>19.22659</v>
      </c>
      <c r="AW8" s="88">
        <v>0.0</v>
      </c>
      <c r="AX8" s="88">
        <v>4975.0</v>
      </c>
      <c r="AY8" s="88">
        <v>0.0</v>
      </c>
      <c r="AZ8" s="88">
        <v>572.0</v>
      </c>
      <c r="BA8" s="88">
        <v>0.0</v>
      </c>
      <c r="BB8" s="88">
        <v>158.0</v>
      </c>
      <c r="BC8" s="88">
        <v>0.0</v>
      </c>
      <c r="BD8" s="88">
        <v>3.23</v>
      </c>
      <c r="BE8" s="88">
        <v>0.0</v>
      </c>
      <c r="BF8" s="88">
        <v>5.1</v>
      </c>
      <c r="BG8" s="88">
        <v>0.0</v>
      </c>
      <c r="BH8" s="88">
        <v>1.87</v>
      </c>
      <c r="BI8" s="88">
        <v>0.0</v>
      </c>
      <c r="BJ8" s="88">
        <v>13.248</v>
      </c>
      <c r="BK8" s="88">
        <v>0.0</v>
      </c>
      <c r="BL8" s="88">
        <v>4.25</v>
      </c>
      <c r="BM8" s="88">
        <v>0.0</v>
      </c>
      <c r="BN8" s="88">
        <v>0.12988184</v>
      </c>
      <c r="BO8" s="88">
        <v>1.983932976</v>
      </c>
      <c r="BP8" s="88">
        <v>0.001793988</v>
      </c>
      <c r="BQ8" s="88">
        <v>0.17238083</v>
      </c>
      <c r="BR8" s="88">
        <v>0.758002826</v>
      </c>
      <c r="BS8" s="88">
        <v>1.937341717</v>
      </c>
      <c r="BT8" s="88">
        <v>0.754395945</v>
      </c>
      <c r="BU8" s="88">
        <v>4.556910673</v>
      </c>
    </row>
    <row r="9">
      <c r="A9" s="92" t="s">
        <v>86</v>
      </c>
      <c r="B9" s="98" t="s">
        <v>72</v>
      </c>
      <c r="C9" s="88">
        <v>2.82951775</v>
      </c>
      <c r="D9" s="88"/>
      <c r="E9" s="86" t="s">
        <v>325</v>
      </c>
      <c r="F9" s="88">
        <v>49.9</v>
      </c>
      <c r="G9" s="88">
        <v>0.0</v>
      </c>
      <c r="H9" s="88">
        <v>2325856.45</v>
      </c>
      <c r="I9" s="88">
        <v>0.0</v>
      </c>
      <c r="J9" s="88">
        <v>2746567.494</v>
      </c>
      <c r="K9" s="88">
        <v>0.0</v>
      </c>
      <c r="L9" s="88">
        <v>5.22</v>
      </c>
      <c r="M9" s="88">
        <v>0.0</v>
      </c>
      <c r="N9" s="88">
        <v>44.0</v>
      </c>
      <c r="O9" s="88">
        <v>0.0</v>
      </c>
      <c r="P9" s="88">
        <v>116.0</v>
      </c>
      <c r="Q9" s="88">
        <v>0.0</v>
      </c>
      <c r="R9" s="88">
        <v>51.0</v>
      </c>
      <c r="S9" s="88">
        <v>0.0</v>
      </c>
      <c r="T9" s="88">
        <v>326.0</v>
      </c>
      <c r="U9" s="88">
        <v>0.0</v>
      </c>
      <c r="V9" s="88">
        <v>0.0</v>
      </c>
      <c r="W9" s="88">
        <v>0.0</v>
      </c>
      <c r="X9" s="88">
        <v>516857.0</v>
      </c>
      <c r="Y9" s="88">
        <v>0.0</v>
      </c>
      <c r="Z9" s="88">
        <v>442433.0</v>
      </c>
      <c r="AA9" s="88">
        <v>37.6335</v>
      </c>
      <c r="AB9" s="88">
        <v>327907.0</v>
      </c>
      <c r="AC9" s="88">
        <v>27.8243</v>
      </c>
      <c r="AD9" s="88">
        <v>327907.0</v>
      </c>
      <c r="AE9" s="88">
        <v>0.0</v>
      </c>
      <c r="AF9" s="88">
        <v>192415.0</v>
      </c>
      <c r="AG9" s="88">
        <v>16.4788</v>
      </c>
      <c r="AH9" s="88">
        <v>274.9321</v>
      </c>
      <c r="AI9" s="88">
        <v>0.0</v>
      </c>
      <c r="AJ9" s="88">
        <v>2298304.0</v>
      </c>
      <c r="AK9" s="88">
        <v>0.0</v>
      </c>
      <c r="AL9" s="88">
        <v>999378.0</v>
      </c>
      <c r="AM9" s="88">
        <v>0.0</v>
      </c>
      <c r="AN9" s="88">
        <v>7.04</v>
      </c>
      <c r="AO9" s="88">
        <v>0.0</v>
      </c>
      <c r="AP9" s="88">
        <v>41.476</v>
      </c>
      <c r="AQ9" s="88">
        <v>0.0</v>
      </c>
      <c r="AR9" s="88">
        <v>1.738</v>
      </c>
      <c r="AS9" s="88">
        <v>0.0</v>
      </c>
      <c r="AT9" s="88">
        <v>31.37397</v>
      </c>
      <c r="AU9" s="88">
        <v>0.0</v>
      </c>
      <c r="AV9" s="88">
        <v>49.76294</v>
      </c>
      <c r="AW9" s="88">
        <v>0.0</v>
      </c>
      <c r="AX9" s="88">
        <v>1444.0</v>
      </c>
      <c r="AY9" s="88">
        <v>0.0</v>
      </c>
      <c r="AZ9" s="88">
        <v>1024.0</v>
      </c>
      <c r="BA9" s="88">
        <v>0.0</v>
      </c>
      <c r="BB9" s="88">
        <v>288.0</v>
      </c>
      <c r="BC9" s="88">
        <v>0.0</v>
      </c>
      <c r="BD9" s="88">
        <v>8.36</v>
      </c>
      <c r="BE9" s="88">
        <v>0.0</v>
      </c>
      <c r="BF9" s="88">
        <v>13.2</v>
      </c>
      <c r="BG9" s="88">
        <v>0.0</v>
      </c>
      <c r="BH9" s="88">
        <v>4.84</v>
      </c>
      <c r="BI9" s="88">
        <v>0.0</v>
      </c>
      <c r="BJ9" s="88">
        <v>35.237</v>
      </c>
      <c r="BK9" s="88">
        <v>0.0</v>
      </c>
      <c r="BL9" s="88">
        <v>11.0</v>
      </c>
      <c r="BM9" s="88">
        <v>0.0</v>
      </c>
      <c r="BN9" s="88">
        <v>0.233720117</v>
      </c>
      <c r="BO9" s="88">
        <v>3.570052948</v>
      </c>
      <c r="BP9" s="88">
        <v>0.003228251</v>
      </c>
      <c r="BQ9" s="88">
        <v>0.310196311</v>
      </c>
      <c r="BR9" s="88">
        <v>1.364012925</v>
      </c>
      <c r="BS9" s="88">
        <v>3.486212786</v>
      </c>
      <c r="BT9" s="88">
        <v>1.357522407</v>
      </c>
      <c r="BU9" s="88">
        <v>8.200081644</v>
      </c>
    </row>
    <row r="10">
      <c r="A10" s="92" t="s">
        <v>160</v>
      </c>
      <c r="B10" s="93" t="s">
        <v>65</v>
      </c>
      <c r="C10" s="88">
        <v>0.02966074</v>
      </c>
      <c r="D10" s="88"/>
      <c r="E10" s="86" t="s">
        <v>493</v>
      </c>
      <c r="F10" s="88">
        <v>61.0</v>
      </c>
      <c r="G10" s="88">
        <v>0.0</v>
      </c>
      <c r="H10" s="88">
        <v>2435317.17</v>
      </c>
      <c r="I10" s="88">
        <v>0.0</v>
      </c>
      <c r="J10" s="88">
        <v>2109693.168</v>
      </c>
      <c r="K10" s="88">
        <v>0.0</v>
      </c>
      <c r="L10" s="88">
        <v>3.82</v>
      </c>
      <c r="M10" s="88">
        <v>0.0</v>
      </c>
      <c r="N10" s="88">
        <v>20.0</v>
      </c>
      <c r="O10" s="88">
        <v>0.0</v>
      </c>
      <c r="P10" s="88">
        <v>111.0</v>
      </c>
      <c r="Q10" s="88">
        <v>0.0</v>
      </c>
      <c r="R10" s="88">
        <v>71.0</v>
      </c>
      <c r="S10" s="88">
        <v>0.0</v>
      </c>
      <c r="T10" s="88">
        <v>247.0</v>
      </c>
      <c r="U10" s="88">
        <v>0.0</v>
      </c>
      <c r="V10" s="88">
        <v>0.0</v>
      </c>
      <c r="W10" s="88">
        <v>0.0</v>
      </c>
      <c r="X10" s="88">
        <v>541183.0</v>
      </c>
      <c r="Y10" s="88">
        <v>0.0</v>
      </c>
      <c r="Z10" s="88">
        <v>457466.0</v>
      </c>
      <c r="AA10" s="88">
        <v>37.1932</v>
      </c>
      <c r="AB10" s="88">
        <v>336778.0</v>
      </c>
      <c r="AC10" s="88">
        <v>27.3812</v>
      </c>
      <c r="AD10" s="88">
        <v>336778.0</v>
      </c>
      <c r="AE10" s="88">
        <v>0.0</v>
      </c>
      <c r="AF10" s="88">
        <v>171070.0</v>
      </c>
      <c r="AG10" s="88">
        <v>13.9084</v>
      </c>
      <c r="AH10" s="88">
        <v>331.8745</v>
      </c>
      <c r="AI10" s="88">
        <v>0.0</v>
      </c>
      <c r="AJ10" s="88">
        <v>1491954.0</v>
      </c>
      <c r="AK10" s="88">
        <v>0.0</v>
      </c>
      <c r="AL10" s="88">
        <v>1052028.0</v>
      </c>
      <c r="AM10" s="88">
        <v>0.0</v>
      </c>
      <c r="AN10" s="88">
        <v>7.04</v>
      </c>
      <c r="AO10" s="88">
        <v>0.0</v>
      </c>
      <c r="AP10" s="88">
        <v>41.597</v>
      </c>
      <c r="AQ10" s="88">
        <v>0.0</v>
      </c>
      <c r="AR10" s="88">
        <v>1.738</v>
      </c>
      <c r="AS10" s="88">
        <v>0.0</v>
      </c>
      <c r="AT10" s="88">
        <v>31.26453</v>
      </c>
      <c r="AU10" s="88">
        <v>0.0</v>
      </c>
      <c r="AV10" s="88">
        <v>49.76294</v>
      </c>
      <c r="AW10" s="88">
        <v>0.0</v>
      </c>
      <c r="AX10" s="88">
        <v>1770.0</v>
      </c>
      <c r="AY10" s="88">
        <v>0.0</v>
      </c>
      <c r="AZ10" s="88">
        <v>1077.0</v>
      </c>
      <c r="BA10" s="88">
        <v>0.0</v>
      </c>
      <c r="BB10" s="88">
        <v>303.0</v>
      </c>
      <c r="BC10" s="88">
        <v>0.0</v>
      </c>
      <c r="BD10" s="88">
        <v>8.36</v>
      </c>
      <c r="BE10" s="88">
        <v>0.0</v>
      </c>
      <c r="BF10" s="88">
        <v>13.2</v>
      </c>
      <c r="BG10" s="88">
        <v>0.0</v>
      </c>
      <c r="BH10" s="88">
        <v>4.84</v>
      </c>
      <c r="BI10" s="88">
        <v>0.0</v>
      </c>
      <c r="BJ10" s="88">
        <v>35.419</v>
      </c>
      <c r="BK10" s="88">
        <v>0.0</v>
      </c>
      <c r="BL10" s="88">
        <v>11.0</v>
      </c>
      <c r="BM10" s="88">
        <v>0.0</v>
      </c>
      <c r="BN10" s="88">
        <v>0.24471958</v>
      </c>
      <c r="BO10" s="88">
        <v>3.73806872</v>
      </c>
      <c r="BP10" s="88">
        <v>0.003380181</v>
      </c>
      <c r="BQ10" s="88">
        <v>0.324794939</v>
      </c>
      <c r="BR10" s="88">
        <v>1.428206843</v>
      </c>
      <c r="BS10" s="88">
        <v>3.650282826</v>
      </c>
      <c r="BT10" s="88">
        <v>1.421410864</v>
      </c>
      <c r="BU10" s="88">
        <v>8.585998342</v>
      </c>
    </row>
    <row r="11">
      <c r="A11" s="92" t="s">
        <v>160</v>
      </c>
      <c r="B11" s="93" t="s">
        <v>66</v>
      </c>
      <c r="C11" s="88">
        <v>0.45306501</v>
      </c>
      <c r="D11" s="88"/>
      <c r="E11" s="86" t="s">
        <v>356</v>
      </c>
      <c r="F11" s="88">
        <v>97.3</v>
      </c>
      <c r="G11" s="88">
        <v>0.0</v>
      </c>
      <c r="H11" s="88">
        <v>1336542.85</v>
      </c>
      <c r="I11" s="88">
        <v>0.0</v>
      </c>
      <c r="J11" s="88">
        <v>348467.4814</v>
      </c>
      <c r="K11" s="88">
        <v>0.0</v>
      </c>
      <c r="L11" s="88">
        <v>1.34</v>
      </c>
      <c r="M11" s="88">
        <v>0.0</v>
      </c>
      <c r="N11" s="88">
        <v>37.0</v>
      </c>
      <c r="O11" s="88">
        <v>0.0</v>
      </c>
      <c r="P11" s="88">
        <v>70.0</v>
      </c>
      <c r="Q11" s="88">
        <v>0.0</v>
      </c>
      <c r="R11" s="88">
        <v>31.0</v>
      </c>
      <c r="S11" s="88">
        <v>0.0</v>
      </c>
      <c r="T11" s="88">
        <v>42.0</v>
      </c>
      <c r="U11" s="88">
        <v>0.0</v>
      </c>
      <c r="V11" s="88">
        <v>0.0</v>
      </c>
      <c r="W11" s="88">
        <v>0.0</v>
      </c>
      <c r="X11" s="88">
        <v>297011.0</v>
      </c>
      <c r="Y11" s="88">
        <v>0.0</v>
      </c>
      <c r="Z11" s="88">
        <v>253592.0</v>
      </c>
      <c r="AA11" s="88">
        <v>13.656</v>
      </c>
      <c r="AB11" s="88">
        <v>199362.0</v>
      </c>
      <c r="AC11" s="88">
        <v>10.7104</v>
      </c>
      <c r="AD11" s="88">
        <v>199362.0</v>
      </c>
      <c r="AE11" s="88">
        <v>0.0</v>
      </c>
      <c r="AF11" s="88">
        <v>110161.0</v>
      </c>
      <c r="AG11" s="88">
        <v>5.9016</v>
      </c>
      <c r="AH11" s="88">
        <v>326.3879</v>
      </c>
      <c r="AI11" s="88">
        <v>0.0</v>
      </c>
      <c r="AJ11" s="88">
        <v>480733.3</v>
      </c>
      <c r="AK11" s="88">
        <v>0.0</v>
      </c>
      <c r="AL11" s="88">
        <v>577381.0</v>
      </c>
      <c r="AM11" s="88">
        <v>0.0</v>
      </c>
      <c r="AN11" s="88">
        <v>2.56</v>
      </c>
      <c r="AO11" s="88">
        <v>0.0</v>
      </c>
      <c r="AP11" s="88">
        <v>14.429</v>
      </c>
      <c r="AQ11" s="88">
        <v>0.0</v>
      </c>
      <c r="AR11" s="88">
        <v>0.632</v>
      </c>
      <c r="AS11" s="88">
        <v>0.0</v>
      </c>
      <c r="AT11" s="88">
        <v>11.36892</v>
      </c>
      <c r="AU11" s="88">
        <v>0.0</v>
      </c>
      <c r="AV11" s="88">
        <v>18.09562</v>
      </c>
      <c r="AW11" s="88">
        <v>0.0</v>
      </c>
      <c r="AX11" s="88">
        <v>2834.0</v>
      </c>
      <c r="AY11" s="88">
        <v>0.0</v>
      </c>
      <c r="AZ11" s="88">
        <v>589.0</v>
      </c>
      <c r="BA11" s="88">
        <v>0.0</v>
      </c>
      <c r="BB11" s="88">
        <v>164.0</v>
      </c>
      <c r="BC11" s="88">
        <v>0.0</v>
      </c>
      <c r="BD11" s="88">
        <v>3.04</v>
      </c>
      <c r="BE11" s="88">
        <v>0.0</v>
      </c>
      <c r="BF11" s="88">
        <v>4.8</v>
      </c>
      <c r="BG11" s="88">
        <v>0.0</v>
      </c>
      <c r="BH11" s="88">
        <v>1.76</v>
      </c>
      <c r="BI11" s="88">
        <v>0.0</v>
      </c>
      <c r="BJ11" s="88">
        <v>12.329</v>
      </c>
      <c r="BK11" s="88">
        <v>0.0</v>
      </c>
      <c r="BL11" s="88">
        <v>4.0</v>
      </c>
      <c r="BM11" s="88">
        <v>0.0</v>
      </c>
      <c r="BN11" s="88">
        <v>0.134306204</v>
      </c>
      <c r="BO11" s="88">
        <v>2.051514719</v>
      </c>
      <c r="BP11" s="88">
        <v>0.0018551</v>
      </c>
      <c r="BQ11" s="88">
        <v>0.178252902</v>
      </c>
      <c r="BR11" s="88">
        <v>0.783823835</v>
      </c>
      <c r="BS11" s="88">
        <v>2.00333635</v>
      </c>
      <c r="BT11" s="88">
        <v>0.780094088</v>
      </c>
      <c r="BU11" s="88">
        <v>4.71213969</v>
      </c>
    </row>
    <row r="12">
      <c r="A12" s="92" t="s">
        <v>160</v>
      </c>
      <c r="B12" s="93" t="s">
        <v>67</v>
      </c>
      <c r="C12" s="88">
        <v>4.0969E-4</v>
      </c>
      <c r="D12" s="88"/>
    </row>
    <row r="13">
      <c r="A13" s="92" t="s">
        <v>160</v>
      </c>
      <c r="B13" s="93" t="s">
        <v>68</v>
      </c>
      <c r="C13" s="88">
        <v>0.03936611</v>
      </c>
      <c r="D13" s="88"/>
    </row>
    <row r="14">
      <c r="A14" s="92" t="s">
        <v>160</v>
      </c>
      <c r="B14" s="93" t="s">
        <v>69</v>
      </c>
      <c r="C14" s="88">
        <v>0.1731029</v>
      </c>
      <c r="D14" s="88"/>
    </row>
    <row r="15">
      <c r="A15" s="92" t="s">
        <v>160</v>
      </c>
      <c r="B15" s="98" t="s">
        <v>70</v>
      </c>
      <c r="C15" s="88">
        <v>0.4424251</v>
      </c>
      <c r="D15" s="88"/>
    </row>
    <row r="16">
      <c r="A16" s="92" t="s">
        <v>160</v>
      </c>
      <c r="B16" s="98" t="s">
        <v>71</v>
      </c>
      <c r="C16" s="88">
        <v>0.17227921</v>
      </c>
      <c r="D16" s="88"/>
    </row>
    <row r="17">
      <c r="A17" s="92" t="s">
        <v>160</v>
      </c>
      <c r="B17" s="98" t="s">
        <v>72</v>
      </c>
      <c r="C17" s="88">
        <v>1.04064845</v>
      </c>
      <c r="D17" s="88"/>
    </row>
    <row r="18">
      <c r="A18" s="92" t="s">
        <v>187</v>
      </c>
      <c r="B18" s="93" t="s">
        <v>65</v>
      </c>
      <c r="C18" s="88">
        <v>0.10970853</v>
      </c>
      <c r="D18" s="88"/>
    </row>
    <row r="19">
      <c r="A19" s="92" t="s">
        <v>187</v>
      </c>
      <c r="B19" s="93" t="s">
        <v>66</v>
      </c>
      <c r="C19" s="88">
        <v>1.67578752</v>
      </c>
      <c r="D19" s="88"/>
    </row>
    <row r="20">
      <c r="A20" s="92" t="s">
        <v>187</v>
      </c>
      <c r="B20" s="93" t="s">
        <v>67</v>
      </c>
      <c r="C20" s="88">
        <v>0.00151535</v>
      </c>
      <c r="D20" s="88"/>
    </row>
    <row r="21">
      <c r="A21" s="92" t="s">
        <v>187</v>
      </c>
      <c r="B21" s="93" t="s">
        <v>68</v>
      </c>
      <c r="C21" s="88">
        <v>0.14560655</v>
      </c>
      <c r="D21" s="88"/>
    </row>
    <row r="22">
      <c r="A22" s="92" t="s">
        <v>187</v>
      </c>
      <c r="B22" s="93" t="s">
        <v>69</v>
      </c>
      <c r="C22" s="88">
        <v>0.64026945</v>
      </c>
      <c r="D22" s="88"/>
    </row>
    <row r="23">
      <c r="A23" s="92" t="s">
        <v>187</v>
      </c>
      <c r="B23" s="98" t="s">
        <v>70</v>
      </c>
      <c r="C23" s="88">
        <v>1.63643284</v>
      </c>
      <c r="D23" s="88"/>
    </row>
    <row r="24">
      <c r="A24" s="92" t="s">
        <v>187</v>
      </c>
      <c r="B24" s="98" t="s">
        <v>71</v>
      </c>
      <c r="C24" s="88">
        <v>0.63722279</v>
      </c>
      <c r="D24" s="88"/>
    </row>
    <row r="25">
      <c r="A25" s="92" t="s">
        <v>187</v>
      </c>
      <c r="B25" s="98" t="s">
        <v>72</v>
      </c>
      <c r="C25" s="88">
        <v>3.84912905</v>
      </c>
      <c r="D25" s="88"/>
    </row>
    <row r="26">
      <c r="A26" s="92" t="s">
        <v>205</v>
      </c>
      <c r="B26" s="93" t="s">
        <v>65</v>
      </c>
      <c r="C26" s="88">
        <v>0.24886969</v>
      </c>
      <c r="D26" s="88"/>
    </row>
    <row r="27">
      <c r="A27" s="92" t="s">
        <v>205</v>
      </c>
      <c r="B27" s="93" t="s">
        <v>66</v>
      </c>
      <c r="C27" s="88">
        <v>3.80146119</v>
      </c>
      <c r="D27" s="88"/>
    </row>
    <row r="28">
      <c r="A28" s="92" t="s">
        <v>205</v>
      </c>
      <c r="B28" s="93" t="s">
        <v>67</v>
      </c>
      <c r="C28" s="88">
        <v>0.0034375</v>
      </c>
      <c r="D28" s="88"/>
    </row>
    <row r="29">
      <c r="A29" s="92" t="s">
        <v>205</v>
      </c>
      <c r="B29" s="93" t="s">
        <v>68</v>
      </c>
      <c r="C29" s="88">
        <v>0.33030301</v>
      </c>
      <c r="D29" s="88"/>
    </row>
    <row r="30">
      <c r="A30" s="92" t="s">
        <v>205</v>
      </c>
      <c r="B30" s="93" t="s">
        <v>69</v>
      </c>
      <c r="C30" s="88">
        <v>1.45242725</v>
      </c>
      <c r="D30" s="88"/>
    </row>
    <row r="31">
      <c r="A31" s="92" t="s">
        <v>205</v>
      </c>
      <c r="B31" s="98" t="s">
        <v>70</v>
      </c>
      <c r="C31" s="88">
        <v>3.71218657</v>
      </c>
      <c r="D31" s="88"/>
    </row>
    <row r="32">
      <c r="A32" s="92" t="s">
        <v>205</v>
      </c>
      <c r="B32" s="98" t="s">
        <v>71</v>
      </c>
      <c r="C32" s="88">
        <v>1.44551603</v>
      </c>
      <c r="D32" s="88"/>
    </row>
    <row r="33">
      <c r="A33" s="92" t="s">
        <v>205</v>
      </c>
      <c r="B33" s="98" t="s">
        <v>72</v>
      </c>
      <c r="C33" s="88">
        <v>8.731605</v>
      </c>
      <c r="D33" s="88"/>
    </row>
    <row r="34">
      <c r="A34" s="92" t="s">
        <v>277</v>
      </c>
      <c r="B34" s="93" t="s">
        <v>65</v>
      </c>
      <c r="C34" s="88">
        <v>0.12988184</v>
      </c>
      <c r="D34" s="88"/>
    </row>
    <row r="35">
      <c r="A35" s="92" t="s">
        <v>277</v>
      </c>
      <c r="B35" s="93" t="s">
        <v>66</v>
      </c>
      <c r="C35" s="88">
        <v>1.98393298</v>
      </c>
      <c r="D35" s="88"/>
    </row>
    <row r="36">
      <c r="A36" s="92" t="s">
        <v>277</v>
      </c>
      <c r="B36" s="93" t="s">
        <v>67</v>
      </c>
      <c r="C36" s="88">
        <v>0.00179399</v>
      </c>
      <c r="D36" s="88"/>
    </row>
    <row r="37">
      <c r="A37" s="92" t="s">
        <v>277</v>
      </c>
      <c r="B37" s="93" t="s">
        <v>68</v>
      </c>
      <c r="C37" s="88">
        <v>0.17238083</v>
      </c>
      <c r="D37" s="88"/>
    </row>
    <row r="38">
      <c r="A38" s="92" t="s">
        <v>277</v>
      </c>
      <c r="B38" s="93" t="s">
        <v>69</v>
      </c>
      <c r="C38" s="88">
        <v>0.75800283</v>
      </c>
      <c r="D38" s="88"/>
    </row>
    <row r="39">
      <c r="A39" s="92" t="s">
        <v>277</v>
      </c>
      <c r="B39" s="98" t="s">
        <v>70</v>
      </c>
      <c r="C39" s="88">
        <v>1.93734172</v>
      </c>
      <c r="D39" s="88"/>
    </row>
    <row r="40">
      <c r="A40" s="92" t="s">
        <v>277</v>
      </c>
      <c r="B40" s="98" t="s">
        <v>71</v>
      </c>
      <c r="C40" s="88">
        <v>0.75439595</v>
      </c>
      <c r="D40" s="88"/>
    </row>
    <row r="41">
      <c r="A41" s="92" t="s">
        <v>277</v>
      </c>
      <c r="B41" s="98" t="s">
        <v>72</v>
      </c>
      <c r="C41" s="88">
        <v>4.55691067</v>
      </c>
      <c r="D41" s="88"/>
    </row>
    <row r="42">
      <c r="A42" s="92" t="s">
        <v>325</v>
      </c>
      <c r="B42" s="93" t="s">
        <v>65</v>
      </c>
      <c r="C42" s="88">
        <v>0.23372012</v>
      </c>
      <c r="D42" s="88"/>
    </row>
    <row r="43">
      <c r="A43" s="92" t="s">
        <v>325</v>
      </c>
      <c r="B43" s="93" t="s">
        <v>66</v>
      </c>
      <c r="C43" s="88">
        <v>3.57005295</v>
      </c>
      <c r="D43" s="88"/>
    </row>
    <row r="44">
      <c r="A44" s="92" t="s">
        <v>325</v>
      </c>
      <c r="B44" s="93" t="s">
        <v>67</v>
      </c>
      <c r="C44" s="88">
        <v>0.00322825</v>
      </c>
      <c r="D44" s="88"/>
    </row>
    <row r="45">
      <c r="A45" s="92" t="s">
        <v>325</v>
      </c>
      <c r="B45" s="93" t="s">
        <v>68</v>
      </c>
      <c r="C45" s="88">
        <v>0.31019631</v>
      </c>
      <c r="D45" s="88"/>
    </row>
    <row r="46">
      <c r="A46" s="92" t="s">
        <v>325</v>
      </c>
      <c r="B46" s="93" t="s">
        <v>69</v>
      </c>
      <c r="C46" s="88">
        <v>1.36401293</v>
      </c>
      <c r="D46" s="88"/>
    </row>
    <row r="47">
      <c r="A47" s="92" t="s">
        <v>325</v>
      </c>
      <c r="B47" s="98" t="s">
        <v>70</v>
      </c>
      <c r="C47" s="88">
        <v>3.48621279</v>
      </c>
      <c r="D47" s="88"/>
    </row>
    <row r="48">
      <c r="A48" s="92" t="s">
        <v>325</v>
      </c>
      <c r="B48" s="98" t="s">
        <v>71</v>
      </c>
      <c r="C48" s="88">
        <v>1.35752241</v>
      </c>
      <c r="D48" s="88"/>
    </row>
    <row r="49">
      <c r="A49" s="92" t="s">
        <v>325</v>
      </c>
      <c r="B49" s="98" t="s">
        <v>72</v>
      </c>
      <c r="C49" s="88">
        <v>8.20008164</v>
      </c>
      <c r="D49" s="88"/>
    </row>
    <row r="50">
      <c r="A50" s="92" t="s">
        <v>493</v>
      </c>
      <c r="B50" s="93" t="s">
        <v>65</v>
      </c>
      <c r="C50" s="88">
        <v>0.24471958</v>
      </c>
      <c r="D50" s="88"/>
    </row>
    <row r="51">
      <c r="A51" s="92" t="s">
        <v>493</v>
      </c>
      <c r="B51" s="93" t="s">
        <v>66</v>
      </c>
      <c r="C51" s="88">
        <v>3.73806872</v>
      </c>
      <c r="D51" s="88"/>
    </row>
    <row r="52">
      <c r="A52" s="92" t="s">
        <v>493</v>
      </c>
      <c r="B52" s="93" t="s">
        <v>67</v>
      </c>
      <c r="C52" s="88">
        <v>0.00338018</v>
      </c>
      <c r="D52" s="88"/>
    </row>
    <row r="53">
      <c r="A53" s="92" t="s">
        <v>493</v>
      </c>
      <c r="B53" s="93" t="s">
        <v>68</v>
      </c>
      <c r="C53" s="88">
        <v>0.32479494</v>
      </c>
      <c r="D53" s="88"/>
    </row>
    <row r="54">
      <c r="A54" s="92" t="s">
        <v>493</v>
      </c>
      <c r="B54" s="93" t="s">
        <v>69</v>
      </c>
      <c r="C54" s="88">
        <v>1.42820684</v>
      </c>
      <c r="D54" s="88"/>
    </row>
    <row r="55">
      <c r="A55" s="92" t="s">
        <v>493</v>
      </c>
      <c r="B55" s="98" t="s">
        <v>70</v>
      </c>
      <c r="C55" s="88">
        <v>3.65028283</v>
      </c>
      <c r="D55" s="88"/>
    </row>
    <row r="56">
      <c r="A56" s="92" t="s">
        <v>493</v>
      </c>
      <c r="B56" s="98" t="s">
        <v>71</v>
      </c>
      <c r="C56" s="88">
        <v>1.42141086</v>
      </c>
      <c r="D56" s="88"/>
    </row>
    <row r="57">
      <c r="A57" s="92" t="s">
        <v>493</v>
      </c>
      <c r="B57" s="98" t="s">
        <v>72</v>
      </c>
      <c r="C57" s="88">
        <v>8.58599834</v>
      </c>
      <c r="D57" s="88"/>
    </row>
    <row r="58">
      <c r="A58" s="92" t="s">
        <v>356</v>
      </c>
      <c r="B58" s="93" t="s">
        <v>65</v>
      </c>
      <c r="C58" s="88">
        <v>0.1343062</v>
      </c>
      <c r="D58" s="88"/>
    </row>
    <row r="59">
      <c r="A59" s="92" t="s">
        <v>356</v>
      </c>
      <c r="B59" s="93" t="s">
        <v>66</v>
      </c>
      <c r="C59" s="88">
        <v>2.05151472</v>
      </c>
      <c r="D59" s="88"/>
    </row>
    <row r="60">
      <c r="A60" s="92" t="s">
        <v>356</v>
      </c>
      <c r="B60" s="93" t="s">
        <v>67</v>
      </c>
      <c r="C60" s="88">
        <v>0.0018551</v>
      </c>
      <c r="D60" s="88"/>
    </row>
    <row r="61">
      <c r="A61" s="92" t="s">
        <v>356</v>
      </c>
      <c r="B61" s="93" t="s">
        <v>68</v>
      </c>
      <c r="C61" s="88">
        <v>0.1782529</v>
      </c>
      <c r="D61" s="88"/>
    </row>
    <row r="62">
      <c r="A62" s="92" t="s">
        <v>356</v>
      </c>
      <c r="B62" s="93" t="s">
        <v>69</v>
      </c>
      <c r="C62" s="88">
        <v>0.78382384</v>
      </c>
      <c r="D62" s="88"/>
    </row>
    <row r="63">
      <c r="A63" s="92" t="s">
        <v>356</v>
      </c>
      <c r="B63" s="98" t="s">
        <v>70</v>
      </c>
      <c r="C63" s="88">
        <v>2.00333635</v>
      </c>
      <c r="D63" s="88"/>
    </row>
    <row r="64">
      <c r="A64" s="92" t="s">
        <v>356</v>
      </c>
      <c r="B64" s="98" t="s">
        <v>71</v>
      </c>
      <c r="C64" s="88">
        <v>0.78009409</v>
      </c>
      <c r="D64" s="88"/>
    </row>
    <row r="65">
      <c r="A65" s="92" t="s">
        <v>356</v>
      </c>
      <c r="B65" s="98" t="s">
        <v>72</v>
      </c>
      <c r="C65" s="88">
        <v>4.71213969</v>
      </c>
    </row>
  </sheetData>
  <mergeCells count="71"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BN2:BN3"/>
    <mergeCell ref="BO2:BO3"/>
    <mergeCell ref="BP2:BP3"/>
    <mergeCell ref="BQ2:BQ3"/>
    <mergeCell ref="BR2:BR3"/>
    <mergeCell ref="BS2:BS3"/>
    <mergeCell ref="BT2:BT3"/>
    <mergeCell ref="BU2:BU3"/>
    <mergeCell ref="F1:BM1"/>
    <mergeCell ref="BN1:BU1"/>
    <mergeCell ref="E2:E3"/>
    <mergeCell ref="F2:F3"/>
    <mergeCell ref="G2:G3"/>
    <mergeCell ref="H2:H3"/>
    <mergeCell ref="I2:I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9"/>
    </row>
    <row r="2">
      <c r="A2" s="100" t="s">
        <v>521</v>
      </c>
      <c r="B2" s="63" t="s">
        <v>522</v>
      </c>
      <c r="C2" s="63" t="s">
        <v>523</v>
      </c>
      <c r="D2" s="63" t="s">
        <v>524</v>
      </c>
      <c r="E2" s="63" t="s">
        <v>525</v>
      </c>
    </row>
    <row r="3">
      <c r="A3" s="101" t="s">
        <v>89</v>
      </c>
      <c r="B3" s="63">
        <v>69.06</v>
      </c>
      <c r="C3" s="63">
        <v>62.0</v>
      </c>
      <c r="D3" s="70">
        <f t="shared" ref="D3:D200" si="1">B3/C3</f>
        <v>1.113870968</v>
      </c>
      <c r="E3" s="41">
        <v>33.21089</v>
      </c>
    </row>
    <row r="4">
      <c r="A4" s="101" t="s">
        <v>89</v>
      </c>
      <c r="B4" s="63">
        <v>69.06</v>
      </c>
      <c r="C4" s="63">
        <v>62.0</v>
      </c>
      <c r="D4" s="70">
        <f t="shared" si="1"/>
        <v>1.113870968</v>
      </c>
      <c r="E4" s="102">
        <v>33.18831</v>
      </c>
    </row>
    <row r="5">
      <c r="A5" s="101" t="s">
        <v>89</v>
      </c>
      <c r="B5" s="63">
        <v>69.06</v>
      </c>
      <c r="C5" s="63">
        <v>62.0</v>
      </c>
      <c r="D5" s="70">
        <f t="shared" si="1"/>
        <v>1.113870968</v>
      </c>
      <c r="E5" s="102">
        <v>33.21074</v>
      </c>
    </row>
    <row r="6">
      <c r="A6" s="101" t="s">
        <v>89</v>
      </c>
      <c r="B6" s="63">
        <v>69.06</v>
      </c>
      <c r="C6" s="63">
        <v>62.0</v>
      </c>
      <c r="D6" s="70">
        <f t="shared" si="1"/>
        <v>1.113870968</v>
      </c>
      <c r="E6" s="102">
        <v>33.1883</v>
      </c>
    </row>
    <row r="7">
      <c r="A7" s="101" t="s">
        <v>89</v>
      </c>
      <c r="B7" s="63">
        <v>69.06</v>
      </c>
      <c r="C7" s="63">
        <v>62.0</v>
      </c>
      <c r="D7" s="70">
        <f t="shared" si="1"/>
        <v>1.113870968</v>
      </c>
      <c r="E7" s="102">
        <v>33.21078</v>
      </c>
    </row>
    <row r="8">
      <c r="A8" s="101" t="s">
        <v>89</v>
      </c>
      <c r="B8" s="63">
        <v>69.06</v>
      </c>
      <c r="C8" s="63">
        <v>62.0</v>
      </c>
      <c r="D8" s="70">
        <f t="shared" si="1"/>
        <v>1.113870968</v>
      </c>
      <c r="E8" s="102">
        <v>33.18831</v>
      </c>
    </row>
    <row r="9">
      <c r="A9" s="101" t="s">
        <v>89</v>
      </c>
      <c r="B9" s="63">
        <v>69.06</v>
      </c>
      <c r="C9" s="63">
        <v>62.0</v>
      </c>
      <c r="D9" s="70">
        <f t="shared" si="1"/>
        <v>1.113870968</v>
      </c>
      <c r="E9" s="102">
        <v>33.211</v>
      </c>
    </row>
    <row r="10">
      <c r="A10" s="101" t="s">
        <v>89</v>
      </c>
      <c r="B10" s="63">
        <v>69.06</v>
      </c>
      <c r="C10" s="63">
        <v>62.0</v>
      </c>
      <c r="D10" s="70">
        <f t="shared" si="1"/>
        <v>1.113870968</v>
      </c>
      <c r="E10" s="102">
        <v>33.18831</v>
      </c>
    </row>
    <row r="11">
      <c r="A11" s="101" t="s">
        <v>89</v>
      </c>
      <c r="B11" s="63">
        <v>69.06</v>
      </c>
      <c r="C11" s="63">
        <v>62.0</v>
      </c>
      <c r="D11" s="70">
        <f t="shared" si="1"/>
        <v>1.113870968</v>
      </c>
      <c r="E11" s="102">
        <v>33.21075</v>
      </c>
    </row>
    <row r="12">
      <c r="A12" s="101" t="s">
        <v>89</v>
      </c>
      <c r="B12" s="63">
        <v>69.06</v>
      </c>
      <c r="C12" s="63">
        <v>62.0</v>
      </c>
      <c r="D12" s="70">
        <f t="shared" si="1"/>
        <v>1.113870968</v>
      </c>
      <c r="E12" s="102">
        <v>33.1883</v>
      </c>
    </row>
    <row r="13">
      <c r="A13" s="101" t="s">
        <v>89</v>
      </c>
      <c r="B13" s="63">
        <v>69.06</v>
      </c>
      <c r="C13" s="63">
        <v>62.0</v>
      </c>
      <c r="D13" s="70">
        <f t="shared" si="1"/>
        <v>1.113870968</v>
      </c>
      <c r="E13" s="102">
        <v>33.21098</v>
      </c>
    </row>
    <row r="14">
      <c r="A14" s="101" t="s">
        <v>89</v>
      </c>
      <c r="B14" s="63">
        <v>69.06</v>
      </c>
      <c r="C14" s="63">
        <v>62.0</v>
      </c>
      <c r="D14" s="70">
        <f t="shared" si="1"/>
        <v>1.113870968</v>
      </c>
      <c r="E14" s="102">
        <v>33.18831</v>
      </c>
    </row>
    <row r="15">
      <c r="A15" s="101" t="s">
        <v>89</v>
      </c>
      <c r="B15" s="63">
        <v>69.06</v>
      </c>
      <c r="C15" s="63">
        <v>62.0</v>
      </c>
      <c r="D15" s="70">
        <f t="shared" si="1"/>
        <v>1.113870968</v>
      </c>
      <c r="E15" s="102">
        <v>33.21063</v>
      </c>
    </row>
    <row r="16">
      <c r="A16" s="101" t="s">
        <v>89</v>
      </c>
      <c r="B16" s="63">
        <v>69.06</v>
      </c>
      <c r="C16" s="63">
        <v>62.0</v>
      </c>
      <c r="D16" s="70">
        <f t="shared" si="1"/>
        <v>1.113870968</v>
      </c>
      <c r="E16" s="102">
        <v>33.18831</v>
      </c>
    </row>
    <row r="17">
      <c r="A17" s="101" t="s">
        <v>89</v>
      </c>
      <c r="B17" s="63">
        <v>69.06</v>
      </c>
      <c r="C17" s="63">
        <v>62.0</v>
      </c>
      <c r="D17" s="70">
        <f t="shared" si="1"/>
        <v>1.113870968</v>
      </c>
      <c r="E17" s="102">
        <v>33.21071</v>
      </c>
    </row>
    <row r="18">
      <c r="A18" s="101" t="s">
        <v>190</v>
      </c>
      <c r="B18" s="63">
        <v>8.33</v>
      </c>
      <c r="C18" s="63">
        <v>17.0</v>
      </c>
      <c r="D18" s="70">
        <f t="shared" si="1"/>
        <v>0.49</v>
      </c>
      <c r="E18" s="102">
        <v>33.18831</v>
      </c>
    </row>
    <row r="19">
      <c r="A19" s="101" t="s">
        <v>190</v>
      </c>
      <c r="B19" s="63">
        <v>8.33</v>
      </c>
      <c r="C19" s="63">
        <v>17.0</v>
      </c>
      <c r="D19" s="70">
        <f t="shared" si="1"/>
        <v>0.49</v>
      </c>
      <c r="E19" s="102">
        <v>33.21075</v>
      </c>
    </row>
    <row r="20">
      <c r="A20" s="101" t="s">
        <v>89</v>
      </c>
      <c r="B20" s="63">
        <v>69.06</v>
      </c>
      <c r="C20" s="63">
        <v>62.0</v>
      </c>
      <c r="D20" s="70">
        <f t="shared" si="1"/>
        <v>1.113870968</v>
      </c>
      <c r="E20" s="102">
        <v>33.18831</v>
      </c>
    </row>
    <row r="21">
      <c r="A21" s="101" t="s">
        <v>89</v>
      </c>
      <c r="B21" s="63">
        <v>69.06</v>
      </c>
      <c r="C21" s="63">
        <v>62.0</v>
      </c>
      <c r="D21" s="70">
        <f t="shared" si="1"/>
        <v>1.113870968</v>
      </c>
      <c r="E21" s="102">
        <v>33.21072</v>
      </c>
    </row>
    <row r="22">
      <c r="A22" s="101" t="s">
        <v>89</v>
      </c>
      <c r="B22" s="63">
        <v>69.06</v>
      </c>
      <c r="C22" s="63">
        <v>62.0</v>
      </c>
      <c r="D22" s="70">
        <f t="shared" si="1"/>
        <v>1.113870968</v>
      </c>
      <c r="E22" s="102">
        <v>33.18831</v>
      </c>
    </row>
    <row r="23">
      <c r="A23" s="101" t="s">
        <v>89</v>
      </c>
      <c r="B23" s="63">
        <v>69.06</v>
      </c>
      <c r="C23" s="63">
        <v>62.0</v>
      </c>
      <c r="D23" s="70">
        <f t="shared" si="1"/>
        <v>1.113870968</v>
      </c>
      <c r="E23" s="102">
        <v>33.21055</v>
      </c>
    </row>
    <row r="24">
      <c r="A24" s="101" t="s">
        <v>89</v>
      </c>
      <c r="B24" s="63">
        <v>69.06</v>
      </c>
      <c r="C24" s="63">
        <v>62.0</v>
      </c>
      <c r="D24" s="70">
        <f t="shared" si="1"/>
        <v>1.113870968</v>
      </c>
      <c r="E24" s="102">
        <v>33.18831</v>
      </c>
    </row>
    <row r="25">
      <c r="A25" s="101" t="s">
        <v>254</v>
      </c>
      <c r="B25" s="63">
        <v>5.0</v>
      </c>
      <c r="C25" s="63">
        <v>58.0</v>
      </c>
      <c r="D25" s="70">
        <f t="shared" si="1"/>
        <v>0.08620689655</v>
      </c>
      <c r="E25" s="102">
        <v>33.21089</v>
      </c>
    </row>
    <row r="26">
      <c r="A26" s="101" t="s">
        <v>254</v>
      </c>
      <c r="B26" s="63">
        <v>5.0</v>
      </c>
      <c r="C26" s="63">
        <v>58.0</v>
      </c>
      <c r="D26" s="70">
        <f t="shared" si="1"/>
        <v>0.08620689655</v>
      </c>
      <c r="E26" s="102">
        <v>33.18831</v>
      </c>
    </row>
    <row r="27">
      <c r="A27" s="101" t="s">
        <v>89</v>
      </c>
      <c r="B27" s="63">
        <v>69.06</v>
      </c>
      <c r="C27" s="63">
        <v>62.0</v>
      </c>
      <c r="D27" s="70">
        <f t="shared" si="1"/>
        <v>1.113870968</v>
      </c>
      <c r="E27" s="102">
        <v>33.21088</v>
      </c>
    </row>
    <row r="28">
      <c r="A28" s="101" t="s">
        <v>89</v>
      </c>
      <c r="B28" s="63">
        <v>69.06</v>
      </c>
      <c r="C28" s="63">
        <v>62.0</v>
      </c>
      <c r="D28" s="70">
        <f t="shared" si="1"/>
        <v>1.113870968</v>
      </c>
      <c r="E28" s="102">
        <v>33.18831</v>
      </c>
    </row>
    <row r="29">
      <c r="A29" s="101" t="s">
        <v>254</v>
      </c>
      <c r="B29" s="63">
        <v>5.0</v>
      </c>
      <c r="C29" s="63">
        <v>58.0</v>
      </c>
      <c r="D29" s="70">
        <f t="shared" si="1"/>
        <v>0.08620689655</v>
      </c>
      <c r="E29" s="102">
        <v>33.21087</v>
      </c>
    </row>
    <row r="30">
      <c r="A30" s="101" t="s">
        <v>254</v>
      </c>
      <c r="B30" s="63">
        <v>5.0</v>
      </c>
      <c r="C30" s="63">
        <v>58.0</v>
      </c>
      <c r="D30" s="70">
        <f t="shared" si="1"/>
        <v>0.08620689655</v>
      </c>
      <c r="E30" s="102">
        <v>33.18831</v>
      </c>
    </row>
    <row r="31">
      <c r="A31" s="101" t="s">
        <v>254</v>
      </c>
      <c r="B31" s="63">
        <v>5.0</v>
      </c>
      <c r="C31" s="63">
        <v>58.0</v>
      </c>
      <c r="D31" s="70">
        <f t="shared" si="1"/>
        <v>0.08620689655</v>
      </c>
      <c r="E31" s="102">
        <v>33.21113</v>
      </c>
    </row>
    <row r="32">
      <c r="A32" s="101" t="s">
        <v>254</v>
      </c>
      <c r="B32" s="63">
        <v>5.0</v>
      </c>
      <c r="C32" s="63">
        <v>58.0</v>
      </c>
      <c r="D32" s="70">
        <f t="shared" si="1"/>
        <v>0.08620689655</v>
      </c>
      <c r="E32" s="102">
        <v>33.18831</v>
      </c>
    </row>
    <row r="33">
      <c r="A33" s="101" t="s">
        <v>89</v>
      </c>
      <c r="B33" s="63">
        <v>69.06</v>
      </c>
      <c r="C33" s="63">
        <v>62.0</v>
      </c>
      <c r="D33" s="70">
        <f t="shared" si="1"/>
        <v>1.113870968</v>
      </c>
      <c r="E33" s="102">
        <v>33.21084</v>
      </c>
    </row>
    <row r="34">
      <c r="A34" s="101" t="s">
        <v>89</v>
      </c>
      <c r="B34" s="63">
        <v>69.06</v>
      </c>
      <c r="C34" s="63">
        <v>62.0</v>
      </c>
      <c r="D34" s="70">
        <f t="shared" si="1"/>
        <v>1.113870968</v>
      </c>
      <c r="E34" s="102">
        <v>33.18831</v>
      </c>
    </row>
    <row r="35">
      <c r="A35" s="101" t="s">
        <v>89</v>
      </c>
      <c r="B35" s="63">
        <v>69.06</v>
      </c>
      <c r="C35" s="63">
        <v>62.0</v>
      </c>
      <c r="D35" s="70">
        <f t="shared" si="1"/>
        <v>1.113870968</v>
      </c>
      <c r="E35" s="102">
        <v>33.21099</v>
      </c>
    </row>
    <row r="36">
      <c r="A36" s="101" t="s">
        <v>89</v>
      </c>
      <c r="B36" s="63">
        <v>69.06</v>
      </c>
      <c r="C36" s="63">
        <v>62.0</v>
      </c>
      <c r="D36" s="70">
        <f t="shared" si="1"/>
        <v>1.113870968</v>
      </c>
      <c r="E36" s="102">
        <v>33.18831</v>
      </c>
    </row>
    <row r="37">
      <c r="A37" s="101" t="s">
        <v>89</v>
      </c>
      <c r="B37" s="63">
        <v>69.06</v>
      </c>
      <c r="C37" s="63">
        <v>62.0</v>
      </c>
      <c r="D37" s="70">
        <f t="shared" si="1"/>
        <v>1.113870968</v>
      </c>
      <c r="E37" s="102">
        <v>33.2108</v>
      </c>
    </row>
    <row r="38">
      <c r="A38" s="101" t="s">
        <v>89</v>
      </c>
      <c r="B38" s="63">
        <v>69.06</v>
      </c>
      <c r="C38" s="63">
        <v>62.0</v>
      </c>
      <c r="D38" s="70">
        <f t="shared" si="1"/>
        <v>1.113870968</v>
      </c>
      <c r="E38" s="102">
        <v>33.1883</v>
      </c>
    </row>
    <row r="39">
      <c r="A39" s="101" t="s">
        <v>190</v>
      </c>
      <c r="B39" s="63">
        <v>8.33</v>
      </c>
      <c r="C39" s="63">
        <v>17.0</v>
      </c>
      <c r="D39" s="70">
        <f t="shared" si="1"/>
        <v>0.49</v>
      </c>
      <c r="E39" s="102">
        <v>33.21104</v>
      </c>
    </row>
    <row r="40">
      <c r="A40" s="101" t="s">
        <v>190</v>
      </c>
      <c r="B40" s="63">
        <v>8.33</v>
      </c>
      <c r="C40" s="63">
        <v>17.0</v>
      </c>
      <c r="D40" s="70">
        <f t="shared" si="1"/>
        <v>0.49</v>
      </c>
      <c r="E40" s="102">
        <v>33.18831</v>
      </c>
    </row>
    <row r="41">
      <c r="A41" s="101" t="s">
        <v>89</v>
      </c>
      <c r="B41" s="63">
        <v>69.06</v>
      </c>
      <c r="C41" s="63">
        <v>62.0</v>
      </c>
      <c r="D41" s="70">
        <f t="shared" si="1"/>
        <v>1.113870968</v>
      </c>
      <c r="E41" s="102">
        <v>33.21082</v>
      </c>
    </row>
    <row r="42">
      <c r="A42" s="101" t="s">
        <v>89</v>
      </c>
      <c r="B42" s="63">
        <v>69.06</v>
      </c>
      <c r="C42" s="63">
        <v>62.0</v>
      </c>
      <c r="D42" s="70">
        <f t="shared" si="1"/>
        <v>1.113870968</v>
      </c>
      <c r="E42" s="102">
        <v>33.1883</v>
      </c>
    </row>
    <row r="43">
      <c r="A43" s="101" t="s">
        <v>89</v>
      </c>
      <c r="B43" s="63">
        <v>69.06</v>
      </c>
      <c r="C43" s="63">
        <v>62.0</v>
      </c>
      <c r="D43" s="70">
        <f t="shared" si="1"/>
        <v>1.113870968</v>
      </c>
      <c r="E43" s="102">
        <v>33.21072</v>
      </c>
    </row>
    <row r="44">
      <c r="A44" s="101" t="s">
        <v>190</v>
      </c>
      <c r="B44" s="63">
        <v>8.33</v>
      </c>
      <c r="C44" s="63">
        <v>17.0</v>
      </c>
      <c r="D44" s="70">
        <f t="shared" si="1"/>
        <v>0.49</v>
      </c>
      <c r="E44" s="102">
        <v>33.18831</v>
      </c>
    </row>
    <row r="45">
      <c r="A45" s="101" t="s">
        <v>89</v>
      </c>
      <c r="B45" s="63">
        <v>69.06</v>
      </c>
      <c r="C45" s="63">
        <v>62.0</v>
      </c>
      <c r="D45" s="70">
        <f t="shared" si="1"/>
        <v>1.113870968</v>
      </c>
      <c r="E45" s="102">
        <v>33.21088</v>
      </c>
    </row>
    <row r="46">
      <c r="A46" s="101" t="s">
        <v>89</v>
      </c>
      <c r="B46" s="63">
        <v>69.06</v>
      </c>
      <c r="C46" s="63">
        <v>62.0</v>
      </c>
      <c r="D46" s="70">
        <f t="shared" si="1"/>
        <v>1.113870968</v>
      </c>
      <c r="E46" s="102">
        <v>33.18831</v>
      </c>
    </row>
    <row r="47">
      <c r="A47" s="101" t="s">
        <v>89</v>
      </c>
      <c r="B47" s="63">
        <v>69.06</v>
      </c>
      <c r="C47" s="63">
        <v>62.0</v>
      </c>
      <c r="D47" s="70">
        <f t="shared" si="1"/>
        <v>1.113870968</v>
      </c>
      <c r="E47" s="102">
        <v>33.21096</v>
      </c>
    </row>
    <row r="48">
      <c r="A48" s="101" t="s">
        <v>89</v>
      </c>
      <c r="B48" s="63">
        <v>69.06</v>
      </c>
      <c r="C48" s="63">
        <v>62.0</v>
      </c>
      <c r="D48" s="70">
        <f t="shared" si="1"/>
        <v>1.113870968</v>
      </c>
      <c r="E48" s="102">
        <v>33.18831</v>
      </c>
    </row>
    <row r="49">
      <c r="A49" s="101" t="s">
        <v>89</v>
      </c>
      <c r="B49" s="63">
        <v>69.06</v>
      </c>
      <c r="C49" s="63">
        <v>62.0</v>
      </c>
      <c r="D49" s="70">
        <f t="shared" si="1"/>
        <v>1.113870968</v>
      </c>
      <c r="E49" s="102">
        <v>33.21113</v>
      </c>
    </row>
    <row r="50">
      <c r="A50" s="101" t="s">
        <v>89</v>
      </c>
      <c r="B50" s="63">
        <v>69.06</v>
      </c>
      <c r="C50" s="63">
        <v>62.0</v>
      </c>
      <c r="D50" s="70">
        <f t="shared" si="1"/>
        <v>1.113870968</v>
      </c>
      <c r="E50" s="102">
        <v>33.18831</v>
      </c>
    </row>
    <row r="51">
      <c r="A51" s="101" t="s">
        <v>254</v>
      </c>
      <c r="B51" s="63">
        <v>5.0</v>
      </c>
      <c r="C51" s="63">
        <v>58.0</v>
      </c>
      <c r="D51" s="70">
        <f t="shared" si="1"/>
        <v>0.08620689655</v>
      </c>
      <c r="E51" s="102">
        <v>33.2108</v>
      </c>
    </row>
    <row r="52">
      <c r="A52" s="101" t="s">
        <v>254</v>
      </c>
      <c r="B52" s="63">
        <v>5.0</v>
      </c>
      <c r="C52" s="63">
        <v>58.0</v>
      </c>
      <c r="D52" s="70">
        <f t="shared" si="1"/>
        <v>0.08620689655</v>
      </c>
      <c r="E52" s="102">
        <v>33.18831</v>
      </c>
    </row>
    <row r="53">
      <c r="A53" s="101" t="s">
        <v>89</v>
      </c>
      <c r="B53" s="63">
        <v>69.06</v>
      </c>
      <c r="C53" s="63">
        <v>62.0</v>
      </c>
      <c r="D53" s="70">
        <f t="shared" si="1"/>
        <v>1.113870968</v>
      </c>
      <c r="E53" s="102">
        <v>33.21075</v>
      </c>
    </row>
    <row r="54">
      <c r="A54" s="101" t="s">
        <v>89</v>
      </c>
      <c r="B54" s="63">
        <v>69.06</v>
      </c>
      <c r="C54" s="63">
        <v>62.0</v>
      </c>
      <c r="D54" s="70">
        <f t="shared" si="1"/>
        <v>1.113870968</v>
      </c>
      <c r="E54" s="102">
        <v>33.18831</v>
      </c>
    </row>
    <row r="55">
      <c r="A55" s="101" t="s">
        <v>89</v>
      </c>
      <c r="B55" s="63">
        <v>69.06</v>
      </c>
      <c r="C55" s="63">
        <v>62.0</v>
      </c>
      <c r="D55" s="70">
        <f t="shared" si="1"/>
        <v>1.113870968</v>
      </c>
      <c r="E55" s="102">
        <v>33.21086</v>
      </c>
    </row>
    <row r="56">
      <c r="A56" s="101" t="s">
        <v>254</v>
      </c>
      <c r="B56" s="63">
        <v>5.0</v>
      </c>
      <c r="C56" s="63">
        <v>58.0</v>
      </c>
      <c r="D56" s="70">
        <f t="shared" si="1"/>
        <v>0.08620689655</v>
      </c>
      <c r="E56" s="102">
        <v>33.18831</v>
      </c>
    </row>
    <row r="57">
      <c r="A57" s="101" t="s">
        <v>89</v>
      </c>
      <c r="B57" s="63">
        <v>69.06</v>
      </c>
      <c r="C57" s="63">
        <v>62.0</v>
      </c>
      <c r="D57" s="70">
        <f t="shared" si="1"/>
        <v>1.113870968</v>
      </c>
      <c r="E57" s="102">
        <v>33.21063</v>
      </c>
    </row>
    <row r="58">
      <c r="A58" s="101" t="s">
        <v>89</v>
      </c>
      <c r="B58" s="63">
        <v>69.06</v>
      </c>
      <c r="C58" s="63">
        <v>62.0</v>
      </c>
      <c r="D58" s="70">
        <f t="shared" si="1"/>
        <v>1.113870968</v>
      </c>
      <c r="E58" s="102">
        <v>33.18831</v>
      </c>
    </row>
    <row r="59">
      <c r="A59" s="101" t="s">
        <v>254</v>
      </c>
      <c r="B59" s="63">
        <v>5.0</v>
      </c>
      <c r="C59" s="63">
        <v>58.0</v>
      </c>
      <c r="D59" s="70">
        <f t="shared" si="1"/>
        <v>0.08620689655</v>
      </c>
      <c r="E59" s="102">
        <v>33.2109</v>
      </c>
    </row>
    <row r="60">
      <c r="A60" s="101" t="s">
        <v>254</v>
      </c>
      <c r="B60" s="63">
        <v>5.0</v>
      </c>
      <c r="C60" s="63">
        <v>58.0</v>
      </c>
      <c r="D60" s="70">
        <f t="shared" si="1"/>
        <v>0.08620689655</v>
      </c>
      <c r="E60" s="102">
        <v>33.18831</v>
      </c>
    </row>
    <row r="61">
      <c r="A61" s="101" t="s">
        <v>254</v>
      </c>
      <c r="B61" s="63">
        <v>5.0</v>
      </c>
      <c r="C61" s="63">
        <v>58.0</v>
      </c>
      <c r="D61" s="70">
        <f t="shared" si="1"/>
        <v>0.08620689655</v>
      </c>
      <c r="E61" s="102">
        <v>33.21096</v>
      </c>
    </row>
    <row r="62">
      <c r="A62" s="101" t="s">
        <v>89</v>
      </c>
      <c r="B62" s="63">
        <v>69.06</v>
      </c>
      <c r="C62" s="63">
        <v>62.0</v>
      </c>
      <c r="D62" s="70">
        <f t="shared" si="1"/>
        <v>1.113870968</v>
      </c>
      <c r="E62" s="102">
        <v>33.18831</v>
      </c>
    </row>
    <row r="63">
      <c r="A63" s="101" t="s">
        <v>89</v>
      </c>
      <c r="B63" s="63">
        <v>69.06</v>
      </c>
      <c r="C63" s="63">
        <v>62.0</v>
      </c>
      <c r="D63" s="70">
        <f t="shared" si="1"/>
        <v>1.113870968</v>
      </c>
      <c r="E63" s="102">
        <v>33.21059</v>
      </c>
    </row>
    <row r="64">
      <c r="A64" s="101" t="s">
        <v>254</v>
      </c>
      <c r="B64" s="63">
        <v>5.0</v>
      </c>
      <c r="C64" s="63">
        <v>58.0</v>
      </c>
      <c r="D64" s="70">
        <f t="shared" si="1"/>
        <v>0.08620689655</v>
      </c>
      <c r="E64" s="102">
        <v>33.18831</v>
      </c>
    </row>
    <row r="65">
      <c r="A65" s="101" t="s">
        <v>254</v>
      </c>
      <c r="B65" s="63">
        <v>5.0</v>
      </c>
      <c r="C65" s="63">
        <v>58.0</v>
      </c>
      <c r="D65" s="70">
        <f t="shared" si="1"/>
        <v>0.08620689655</v>
      </c>
      <c r="E65" s="102">
        <v>33.21105</v>
      </c>
    </row>
    <row r="66">
      <c r="A66" s="101" t="s">
        <v>89</v>
      </c>
      <c r="B66" s="63">
        <v>69.06</v>
      </c>
      <c r="C66" s="63">
        <v>62.0</v>
      </c>
      <c r="D66" s="70">
        <f t="shared" si="1"/>
        <v>1.113870968</v>
      </c>
      <c r="E66" s="102">
        <v>33.18831</v>
      </c>
    </row>
    <row r="67">
      <c r="A67" s="101" t="s">
        <v>89</v>
      </c>
      <c r="B67" s="63">
        <v>69.06</v>
      </c>
      <c r="C67" s="63">
        <v>62.0</v>
      </c>
      <c r="D67" s="70">
        <f t="shared" si="1"/>
        <v>1.113870968</v>
      </c>
      <c r="E67" s="102">
        <v>33.21103</v>
      </c>
    </row>
    <row r="68">
      <c r="A68" s="101" t="s">
        <v>89</v>
      </c>
      <c r="B68" s="63">
        <v>69.06</v>
      </c>
      <c r="C68" s="63">
        <v>62.0</v>
      </c>
      <c r="D68" s="70">
        <f t="shared" si="1"/>
        <v>1.113870968</v>
      </c>
      <c r="E68" s="102">
        <v>33.18831</v>
      </c>
    </row>
    <row r="69">
      <c r="A69" s="101" t="s">
        <v>89</v>
      </c>
      <c r="B69" s="63">
        <v>69.06</v>
      </c>
      <c r="C69" s="63">
        <v>62.0</v>
      </c>
      <c r="D69" s="70">
        <f t="shared" si="1"/>
        <v>1.113870968</v>
      </c>
      <c r="E69" s="102">
        <v>33.21074</v>
      </c>
    </row>
    <row r="70">
      <c r="A70" s="101" t="s">
        <v>89</v>
      </c>
      <c r="B70" s="63">
        <v>69.06</v>
      </c>
      <c r="C70" s="63">
        <v>62.0</v>
      </c>
      <c r="D70" s="70">
        <f t="shared" si="1"/>
        <v>1.113870968</v>
      </c>
      <c r="E70" s="102">
        <v>33.1883</v>
      </c>
    </row>
    <row r="71">
      <c r="A71" s="101" t="s">
        <v>190</v>
      </c>
      <c r="B71" s="63">
        <v>8.33</v>
      </c>
      <c r="C71" s="63">
        <v>17.0</v>
      </c>
      <c r="D71" s="70">
        <f t="shared" si="1"/>
        <v>0.49</v>
      </c>
      <c r="E71" s="102">
        <v>33.21096</v>
      </c>
    </row>
    <row r="72">
      <c r="A72" s="101" t="s">
        <v>89</v>
      </c>
      <c r="B72" s="63">
        <v>69.06</v>
      </c>
      <c r="C72" s="63">
        <v>62.0</v>
      </c>
      <c r="D72" s="70">
        <f t="shared" si="1"/>
        <v>1.113870968</v>
      </c>
      <c r="E72" s="102">
        <v>33.18831</v>
      </c>
    </row>
    <row r="73">
      <c r="A73" s="101" t="s">
        <v>89</v>
      </c>
      <c r="B73" s="63">
        <v>69.06</v>
      </c>
      <c r="C73" s="63">
        <v>62.0</v>
      </c>
      <c r="D73" s="70">
        <f t="shared" si="1"/>
        <v>1.113870968</v>
      </c>
      <c r="E73" s="102">
        <v>33.21074</v>
      </c>
    </row>
    <row r="74">
      <c r="A74" s="101" t="s">
        <v>89</v>
      </c>
      <c r="B74" s="63">
        <v>69.06</v>
      </c>
      <c r="C74" s="63">
        <v>62.0</v>
      </c>
      <c r="D74" s="70">
        <f t="shared" si="1"/>
        <v>1.113870968</v>
      </c>
      <c r="E74" s="102">
        <v>33.18831</v>
      </c>
    </row>
    <row r="75">
      <c r="A75" s="101" t="s">
        <v>190</v>
      </c>
      <c r="B75" s="63">
        <v>8.33</v>
      </c>
      <c r="C75" s="63">
        <v>17.0</v>
      </c>
      <c r="D75" s="70">
        <f t="shared" si="1"/>
        <v>0.49</v>
      </c>
      <c r="E75" s="102">
        <v>33.211</v>
      </c>
    </row>
    <row r="76">
      <c r="A76" s="101" t="s">
        <v>89</v>
      </c>
      <c r="B76" s="63">
        <v>69.06</v>
      </c>
      <c r="C76" s="63">
        <v>62.0</v>
      </c>
      <c r="D76" s="70">
        <f t="shared" si="1"/>
        <v>1.113870968</v>
      </c>
      <c r="E76" s="102">
        <v>33.18831</v>
      </c>
    </row>
    <row r="77">
      <c r="A77" s="101" t="s">
        <v>89</v>
      </c>
      <c r="B77" s="63">
        <v>69.06</v>
      </c>
      <c r="C77" s="63">
        <v>62.0</v>
      </c>
      <c r="D77" s="70">
        <f t="shared" si="1"/>
        <v>1.113870968</v>
      </c>
      <c r="E77" s="102">
        <v>33.21088</v>
      </c>
    </row>
    <row r="78">
      <c r="A78" s="101" t="s">
        <v>89</v>
      </c>
      <c r="B78" s="63">
        <v>69.06</v>
      </c>
      <c r="C78" s="63">
        <v>62.0</v>
      </c>
      <c r="D78" s="70">
        <f t="shared" si="1"/>
        <v>1.113870968</v>
      </c>
      <c r="E78" s="102">
        <v>33.1883</v>
      </c>
    </row>
    <row r="79">
      <c r="A79" s="101" t="s">
        <v>254</v>
      </c>
      <c r="B79" s="63">
        <v>5.0</v>
      </c>
      <c r="C79" s="63">
        <v>58.0</v>
      </c>
      <c r="D79" s="70">
        <f t="shared" si="1"/>
        <v>0.08620689655</v>
      </c>
      <c r="E79" s="102">
        <v>33.21113</v>
      </c>
    </row>
    <row r="80">
      <c r="A80" s="101" t="s">
        <v>89</v>
      </c>
      <c r="B80" s="63">
        <v>69.06</v>
      </c>
      <c r="C80" s="63">
        <v>62.0</v>
      </c>
      <c r="D80" s="70">
        <f t="shared" si="1"/>
        <v>1.113870968</v>
      </c>
      <c r="E80" s="102">
        <v>33.1883</v>
      </c>
    </row>
    <row r="81">
      <c r="A81" s="101" t="s">
        <v>254</v>
      </c>
      <c r="B81" s="63">
        <v>5.0</v>
      </c>
      <c r="C81" s="63">
        <v>58.0</v>
      </c>
      <c r="D81" s="70">
        <f t="shared" si="1"/>
        <v>0.08620689655</v>
      </c>
      <c r="E81" s="102">
        <v>33.21074</v>
      </c>
    </row>
    <row r="82">
      <c r="A82" s="101" t="s">
        <v>254</v>
      </c>
      <c r="B82" s="63">
        <v>5.0</v>
      </c>
      <c r="C82" s="63">
        <v>58.0</v>
      </c>
      <c r="D82" s="70">
        <f t="shared" si="1"/>
        <v>0.08620689655</v>
      </c>
      <c r="E82" s="102">
        <v>33.18831</v>
      </c>
    </row>
    <row r="83">
      <c r="A83" s="101" t="s">
        <v>89</v>
      </c>
      <c r="B83" s="63">
        <v>69.06</v>
      </c>
      <c r="C83" s="63">
        <v>62.0</v>
      </c>
      <c r="D83" s="70">
        <f t="shared" si="1"/>
        <v>1.113870968</v>
      </c>
      <c r="E83" s="102">
        <v>33.21094</v>
      </c>
    </row>
    <row r="84">
      <c r="A84" s="101" t="s">
        <v>254</v>
      </c>
      <c r="B84" s="63">
        <v>5.0</v>
      </c>
      <c r="C84" s="63">
        <v>58.0</v>
      </c>
      <c r="D84" s="70">
        <f t="shared" si="1"/>
        <v>0.08620689655</v>
      </c>
      <c r="E84" s="102">
        <v>33.18831</v>
      </c>
    </row>
    <row r="85">
      <c r="A85" s="101" t="s">
        <v>254</v>
      </c>
      <c r="B85" s="63">
        <v>5.0</v>
      </c>
      <c r="C85" s="63">
        <v>58.0</v>
      </c>
      <c r="D85" s="70">
        <f t="shared" si="1"/>
        <v>0.08620689655</v>
      </c>
      <c r="E85" s="102">
        <v>33.21075</v>
      </c>
    </row>
    <row r="86">
      <c r="A86" s="101" t="s">
        <v>254</v>
      </c>
      <c r="B86" s="63">
        <v>5.0</v>
      </c>
      <c r="C86" s="63">
        <v>58.0</v>
      </c>
      <c r="D86" s="70">
        <f t="shared" si="1"/>
        <v>0.08620689655</v>
      </c>
      <c r="E86" s="102">
        <v>33.18831</v>
      </c>
    </row>
    <row r="87">
      <c r="A87" s="101" t="s">
        <v>254</v>
      </c>
      <c r="B87" s="63">
        <v>5.0</v>
      </c>
      <c r="C87" s="63">
        <v>58.0</v>
      </c>
      <c r="D87" s="70">
        <f t="shared" si="1"/>
        <v>0.08620689655</v>
      </c>
      <c r="E87" s="102">
        <v>33.21089</v>
      </c>
    </row>
    <row r="88">
      <c r="A88" s="101" t="s">
        <v>254</v>
      </c>
      <c r="B88" s="63">
        <v>5.0</v>
      </c>
      <c r="C88" s="63">
        <v>58.0</v>
      </c>
      <c r="D88" s="70">
        <f t="shared" si="1"/>
        <v>0.08620689655</v>
      </c>
      <c r="E88" s="102">
        <v>33.18831</v>
      </c>
    </row>
    <row r="89">
      <c r="A89" s="101" t="s">
        <v>89</v>
      </c>
      <c r="B89" s="63">
        <v>69.06</v>
      </c>
      <c r="C89" s="63">
        <v>62.0</v>
      </c>
      <c r="D89" s="70">
        <f t="shared" si="1"/>
        <v>1.113870968</v>
      </c>
      <c r="E89" s="102">
        <v>33.21101</v>
      </c>
    </row>
    <row r="90">
      <c r="A90" s="101" t="s">
        <v>254</v>
      </c>
      <c r="B90" s="63">
        <v>5.0</v>
      </c>
      <c r="C90" s="63">
        <v>58.0</v>
      </c>
      <c r="D90" s="70">
        <f t="shared" si="1"/>
        <v>0.08620689655</v>
      </c>
      <c r="E90" s="102">
        <v>33.18831</v>
      </c>
    </row>
    <row r="91">
      <c r="A91" s="101" t="s">
        <v>254</v>
      </c>
      <c r="B91" s="63">
        <v>5.0</v>
      </c>
      <c r="C91" s="63">
        <v>58.0</v>
      </c>
      <c r="D91" s="70">
        <f t="shared" si="1"/>
        <v>0.08620689655</v>
      </c>
      <c r="E91" s="102">
        <v>33.21069</v>
      </c>
    </row>
    <row r="92">
      <c r="A92" s="101" t="s">
        <v>254</v>
      </c>
      <c r="B92" s="63">
        <v>5.0</v>
      </c>
      <c r="C92" s="63">
        <v>58.0</v>
      </c>
      <c r="D92" s="70">
        <f t="shared" si="1"/>
        <v>0.08620689655</v>
      </c>
      <c r="E92" s="102">
        <v>33.18831</v>
      </c>
    </row>
    <row r="93">
      <c r="A93" s="101" t="s">
        <v>254</v>
      </c>
      <c r="B93" s="63">
        <v>5.0</v>
      </c>
      <c r="C93" s="63">
        <v>58.0</v>
      </c>
      <c r="D93" s="70">
        <f t="shared" si="1"/>
        <v>0.08620689655</v>
      </c>
      <c r="E93" s="102">
        <v>33.21077</v>
      </c>
    </row>
    <row r="94">
      <c r="A94" s="101" t="s">
        <v>254</v>
      </c>
      <c r="B94" s="63">
        <v>5.0</v>
      </c>
      <c r="C94" s="63">
        <v>58.0</v>
      </c>
      <c r="D94" s="70">
        <f t="shared" si="1"/>
        <v>0.08620689655</v>
      </c>
      <c r="E94" s="102">
        <v>33.1883</v>
      </c>
    </row>
    <row r="95">
      <c r="A95" s="101" t="s">
        <v>254</v>
      </c>
      <c r="B95" s="63">
        <v>5.0</v>
      </c>
      <c r="C95" s="63">
        <v>58.0</v>
      </c>
      <c r="D95" s="70">
        <f t="shared" si="1"/>
        <v>0.08620689655</v>
      </c>
      <c r="E95" s="102">
        <v>33.21093</v>
      </c>
    </row>
    <row r="96">
      <c r="A96" s="101" t="s">
        <v>254</v>
      </c>
      <c r="B96" s="63">
        <v>5.0</v>
      </c>
      <c r="C96" s="63">
        <v>58.0</v>
      </c>
      <c r="D96" s="70">
        <f t="shared" si="1"/>
        <v>0.08620689655</v>
      </c>
      <c r="E96" s="102">
        <v>33.18831</v>
      </c>
    </row>
    <row r="97">
      <c r="A97" s="101" t="s">
        <v>254</v>
      </c>
      <c r="B97" s="63">
        <v>5.0</v>
      </c>
      <c r="C97" s="63">
        <v>58.0</v>
      </c>
      <c r="D97" s="70">
        <f t="shared" si="1"/>
        <v>0.08620689655</v>
      </c>
      <c r="E97" s="102">
        <v>33.21071</v>
      </c>
    </row>
    <row r="98">
      <c r="A98" s="101" t="s">
        <v>254</v>
      </c>
      <c r="B98" s="63">
        <v>5.0</v>
      </c>
      <c r="C98" s="63">
        <v>58.0</v>
      </c>
      <c r="D98" s="70">
        <f t="shared" si="1"/>
        <v>0.08620689655</v>
      </c>
      <c r="E98" s="102">
        <v>33.18831</v>
      </c>
    </row>
    <row r="99">
      <c r="A99" s="101" t="s">
        <v>254</v>
      </c>
      <c r="B99" s="63">
        <v>5.0</v>
      </c>
      <c r="C99" s="63">
        <v>58.0</v>
      </c>
      <c r="D99" s="70">
        <f t="shared" si="1"/>
        <v>0.08620689655</v>
      </c>
      <c r="E99" s="102">
        <v>33.2108</v>
      </c>
    </row>
    <row r="100">
      <c r="A100" s="101" t="s">
        <v>254</v>
      </c>
      <c r="B100" s="63">
        <v>5.0</v>
      </c>
      <c r="C100" s="63">
        <v>58.0</v>
      </c>
      <c r="D100" s="70">
        <f t="shared" si="1"/>
        <v>0.08620689655</v>
      </c>
      <c r="E100" s="102">
        <v>33.18831</v>
      </c>
    </row>
    <row r="101">
      <c r="A101" s="101" t="s">
        <v>254</v>
      </c>
      <c r="B101" s="63">
        <v>5.0</v>
      </c>
      <c r="C101" s="63">
        <v>58.0</v>
      </c>
      <c r="D101" s="70">
        <f t="shared" si="1"/>
        <v>0.08620689655</v>
      </c>
      <c r="E101" s="102">
        <v>33.21121</v>
      </c>
    </row>
    <row r="102">
      <c r="A102" s="101" t="s">
        <v>254</v>
      </c>
      <c r="B102" s="63">
        <v>5.0</v>
      </c>
      <c r="C102" s="63">
        <v>58.0</v>
      </c>
      <c r="D102" s="70">
        <f t="shared" si="1"/>
        <v>0.08620689655</v>
      </c>
      <c r="E102" s="102">
        <v>33.18831</v>
      </c>
    </row>
    <row r="103">
      <c r="A103" s="101" t="s">
        <v>254</v>
      </c>
      <c r="B103" s="63">
        <v>5.0</v>
      </c>
      <c r="C103" s="63">
        <v>58.0</v>
      </c>
      <c r="D103" s="70">
        <f t="shared" si="1"/>
        <v>0.08620689655</v>
      </c>
      <c r="E103" s="102">
        <v>33.21086</v>
      </c>
    </row>
    <row r="104">
      <c r="A104" s="101" t="s">
        <v>89</v>
      </c>
      <c r="B104" s="63">
        <v>69.06</v>
      </c>
      <c r="C104" s="63">
        <v>62.0</v>
      </c>
      <c r="D104" s="70">
        <f t="shared" si="1"/>
        <v>1.113870968</v>
      </c>
      <c r="E104" s="102">
        <v>33.18831</v>
      </c>
    </row>
    <row r="105">
      <c r="A105" s="101" t="s">
        <v>332</v>
      </c>
      <c r="B105" s="63">
        <v>17.61</v>
      </c>
      <c r="C105" s="63">
        <v>61.0</v>
      </c>
      <c r="D105" s="70">
        <f t="shared" si="1"/>
        <v>0.2886885246</v>
      </c>
      <c r="E105" s="102">
        <v>33.2109</v>
      </c>
    </row>
    <row r="106">
      <c r="A106" s="101" t="s">
        <v>332</v>
      </c>
      <c r="B106" s="63">
        <v>17.61</v>
      </c>
      <c r="C106" s="63">
        <v>61.0</v>
      </c>
      <c r="D106" s="70">
        <f t="shared" si="1"/>
        <v>0.2886885246</v>
      </c>
      <c r="E106" s="102">
        <v>33.18831</v>
      </c>
    </row>
    <row r="107">
      <c r="A107" s="101" t="s">
        <v>332</v>
      </c>
      <c r="B107" s="63">
        <v>17.61</v>
      </c>
      <c r="C107" s="63">
        <v>61.0</v>
      </c>
      <c r="D107" s="70">
        <f t="shared" si="1"/>
        <v>0.2886885246</v>
      </c>
      <c r="E107" s="102">
        <v>33.21076</v>
      </c>
    </row>
    <row r="108">
      <c r="A108" s="101" t="s">
        <v>332</v>
      </c>
      <c r="B108" s="63">
        <v>17.61</v>
      </c>
      <c r="C108" s="63">
        <v>61.0</v>
      </c>
      <c r="D108" s="70">
        <f t="shared" si="1"/>
        <v>0.2886885246</v>
      </c>
      <c r="E108" s="102">
        <v>33.18831</v>
      </c>
    </row>
    <row r="109">
      <c r="A109" s="101" t="s">
        <v>254</v>
      </c>
      <c r="B109" s="63">
        <v>5.0</v>
      </c>
      <c r="C109" s="63">
        <v>58.0</v>
      </c>
      <c r="D109" s="70">
        <f t="shared" si="1"/>
        <v>0.08620689655</v>
      </c>
      <c r="E109" s="102">
        <v>33.21068</v>
      </c>
    </row>
    <row r="110">
      <c r="A110" s="101" t="s">
        <v>254</v>
      </c>
      <c r="B110" s="63">
        <v>5.0</v>
      </c>
      <c r="C110" s="63">
        <v>58.0</v>
      </c>
      <c r="D110" s="70">
        <f t="shared" si="1"/>
        <v>0.08620689655</v>
      </c>
      <c r="E110" s="102">
        <v>33.1883</v>
      </c>
    </row>
    <row r="111">
      <c r="A111" s="101" t="s">
        <v>254</v>
      </c>
      <c r="B111" s="63">
        <v>5.0</v>
      </c>
      <c r="C111" s="63">
        <v>58.0</v>
      </c>
      <c r="D111" s="70">
        <f t="shared" si="1"/>
        <v>0.08620689655</v>
      </c>
      <c r="E111" s="102">
        <v>33.21105</v>
      </c>
    </row>
    <row r="112">
      <c r="A112" s="101" t="s">
        <v>254</v>
      </c>
      <c r="B112" s="63">
        <v>5.0</v>
      </c>
      <c r="C112" s="63">
        <v>58.0</v>
      </c>
      <c r="D112" s="70">
        <f t="shared" si="1"/>
        <v>0.08620689655</v>
      </c>
      <c r="E112" s="102">
        <v>33.18831</v>
      </c>
    </row>
    <row r="113">
      <c r="A113" s="101" t="s">
        <v>254</v>
      </c>
      <c r="B113" s="63">
        <v>5.0</v>
      </c>
      <c r="C113" s="63">
        <v>58.0</v>
      </c>
      <c r="D113" s="70">
        <f t="shared" si="1"/>
        <v>0.08620689655</v>
      </c>
      <c r="E113" s="102">
        <v>33.21054</v>
      </c>
    </row>
    <row r="114">
      <c r="A114" s="101" t="s">
        <v>254</v>
      </c>
      <c r="B114" s="63">
        <v>5.0</v>
      </c>
      <c r="C114" s="63">
        <v>58.0</v>
      </c>
      <c r="D114" s="70">
        <f t="shared" si="1"/>
        <v>0.08620689655</v>
      </c>
      <c r="E114" s="102">
        <v>33.18831</v>
      </c>
    </row>
    <row r="115">
      <c r="A115" s="101" t="s">
        <v>254</v>
      </c>
      <c r="B115" s="63">
        <v>5.0</v>
      </c>
      <c r="C115" s="63">
        <v>58.0</v>
      </c>
      <c r="D115" s="70">
        <f t="shared" si="1"/>
        <v>0.08620689655</v>
      </c>
      <c r="E115" s="102">
        <v>33.21074</v>
      </c>
    </row>
    <row r="116">
      <c r="A116" s="101" t="s">
        <v>254</v>
      </c>
      <c r="B116" s="63">
        <v>5.0</v>
      </c>
      <c r="C116" s="63">
        <v>58.0</v>
      </c>
      <c r="D116" s="70">
        <f t="shared" si="1"/>
        <v>0.08620689655</v>
      </c>
      <c r="E116" s="102">
        <v>33.1883</v>
      </c>
    </row>
    <row r="117">
      <c r="A117" s="101" t="s">
        <v>254</v>
      </c>
      <c r="B117" s="63">
        <v>5.0</v>
      </c>
      <c r="C117" s="63">
        <v>58.0</v>
      </c>
      <c r="D117" s="70">
        <f t="shared" si="1"/>
        <v>0.08620689655</v>
      </c>
      <c r="E117" s="102">
        <v>33.21101</v>
      </c>
    </row>
    <row r="118">
      <c r="A118" s="101" t="s">
        <v>254</v>
      </c>
      <c r="B118" s="63">
        <v>5.0</v>
      </c>
      <c r="C118" s="63">
        <v>58.0</v>
      </c>
      <c r="D118" s="70">
        <f t="shared" si="1"/>
        <v>0.08620689655</v>
      </c>
      <c r="E118" s="102">
        <v>33.18831</v>
      </c>
    </row>
    <row r="119">
      <c r="A119" s="101" t="s">
        <v>254</v>
      </c>
      <c r="B119" s="63">
        <v>5.0</v>
      </c>
      <c r="C119" s="63">
        <v>58.0</v>
      </c>
      <c r="D119" s="70">
        <f t="shared" si="1"/>
        <v>0.08620689655</v>
      </c>
      <c r="E119" s="102">
        <v>33.2107</v>
      </c>
    </row>
    <row r="120">
      <c r="A120" s="101" t="s">
        <v>332</v>
      </c>
      <c r="B120" s="63">
        <v>17.61</v>
      </c>
      <c r="C120" s="63">
        <v>61.0</v>
      </c>
      <c r="D120" s="70">
        <f t="shared" si="1"/>
        <v>0.2886885246</v>
      </c>
      <c r="E120" s="102">
        <v>33.18831</v>
      </c>
    </row>
    <row r="121">
      <c r="A121" s="101" t="s">
        <v>332</v>
      </c>
      <c r="B121" s="63">
        <v>17.61</v>
      </c>
      <c r="C121" s="63">
        <v>61.0</v>
      </c>
      <c r="D121" s="70">
        <f t="shared" si="1"/>
        <v>0.2886885246</v>
      </c>
      <c r="E121" s="102">
        <v>33.21065</v>
      </c>
    </row>
    <row r="122">
      <c r="A122" s="101" t="s">
        <v>254</v>
      </c>
      <c r="B122" s="63">
        <v>5.0</v>
      </c>
      <c r="C122" s="63">
        <v>58.0</v>
      </c>
      <c r="D122" s="70">
        <f t="shared" si="1"/>
        <v>0.08620689655</v>
      </c>
      <c r="E122" s="102">
        <v>33.18831</v>
      </c>
    </row>
    <row r="123">
      <c r="A123" s="101" t="s">
        <v>254</v>
      </c>
      <c r="B123" s="63">
        <v>5.0</v>
      </c>
      <c r="C123" s="63">
        <v>58.0</v>
      </c>
      <c r="D123" s="70">
        <f t="shared" si="1"/>
        <v>0.08620689655</v>
      </c>
      <c r="E123" s="102">
        <v>33.21111</v>
      </c>
    </row>
    <row r="124">
      <c r="A124" s="101" t="s">
        <v>332</v>
      </c>
      <c r="B124" s="63">
        <v>17.61</v>
      </c>
      <c r="C124" s="63">
        <v>61.0</v>
      </c>
      <c r="D124" s="70">
        <f t="shared" si="1"/>
        <v>0.2886885246</v>
      </c>
      <c r="E124" s="102">
        <v>33.18831</v>
      </c>
    </row>
    <row r="125">
      <c r="A125" s="101" t="s">
        <v>332</v>
      </c>
      <c r="B125" s="63">
        <v>17.61</v>
      </c>
      <c r="C125" s="63">
        <v>61.0</v>
      </c>
      <c r="D125" s="70">
        <f t="shared" si="1"/>
        <v>0.2886885246</v>
      </c>
      <c r="E125" s="102">
        <v>33.21064</v>
      </c>
    </row>
    <row r="126">
      <c r="A126" s="101" t="s">
        <v>332</v>
      </c>
      <c r="B126" s="63">
        <v>17.61</v>
      </c>
      <c r="C126" s="63">
        <v>61.0</v>
      </c>
      <c r="D126" s="70">
        <f t="shared" si="1"/>
        <v>0.2886885246</v>
      </c>
      <c r="E126" s="102">
        <v>33.1883</v>
      </c>
    </row>
    <row r="127">
      <c r="A127" s="101" t="s">
        <v>332</v>
      </c>
      <c r="B127" s="63">
        <v>17.61</v>
      </c>
      <c r="C127" s="63">
        <v>61.0</v>
      </c>
      <c r="D127" s="70">
        <f t="shared" si="1"/>
        <v>0.2886885246</v>
      </c>
      <c r="E127" s="102">
        <v>33.21128</v>
      </c>
    </row>
    <row r="128">
      <c r="A128" s="101" t="s">
        <v>332</v>
      </c>
      <c r="B128" s="63">
        <v>17.61</v>
      </c>
      <c r="C128" s="63">
        <v>61.0</v>
      </c>
      <c r="D128" s="70">
        <f t="shared" si="1"/>
        <v>0.2886885246</v>
      </c>
      <c r="E128" s="102">
        <v>33.18831</v>
      </c>
    </row>
    <row r="129">
      <c r="A129" s="101" t="s">
        <v>332</v>
      </c>
      <c r="B129" s="63">
        <v>17.61</v>
      </c>
      <c r="C129" s="63">
        <v>61.0</v>
      </c>
      <c r="D129" s="70">
        <f t="shared" si="1"/>
        <v>0.2886885246</v>
      </c>
      <c r="E129" s="102">
        <v>33.21069</v>
      </c>
    </row>
    <row r="130">
      <c r="A130" s="101" t="s">
        <v>332</v>
      </c>
      <c r="B130" s="63">
        <v>17.61</v>
      </c>
      <c r="C130" s="63">
        <v>61.0</v>
      </c>
      <c r="D130" s="70">
        <f t="shared" si="1"/>
        <v>0.2886885246</v>
      </c>
      <c r="E130" s="102">
        <v>33.18831</v>
      </c>
    </row>
    <row r="131">
      <c r="A131" s="101" t="s">
        <v>190</v>
      </c>
      <c r="B131" s="63">
        <v>8.33</v>
      </c>
      <c r="C131" s="63">
        <v>17.0</v>
      </c>
      <c r="D131" s="70">
        <f t="shared" si="1"/>
        <v>0.49</v>
      </c>
      <c r="E131" s="102">
        <v>33.2109</v>
      </c>
    </row>
    <row r="132">
      <c r="A132" s="101" t="s">
        <v>89</v>
      </c>
      <c r="B132" s="63">
        <v>69.06</v>
      </c>
      <c r="C132" s="63">
        <v>62.0</v>
      </c>
      <c r="D132" s="70">
        <f t="shared" si="1"/>
        <v>1.113870968</v>
      </c>
      <c r="E132" s="102">
        <v>33.18831</v>
      </c>
    </row>
    <row r="133">
      <c r="A133" s="101" t="s">
        <v>332</v>
      </c>
      <c r="B133" s="63">
        <v>17.61</v>
      </c>
      <c r="C133" s="63">
        <v>61.0</v>
      </c>
      <c r="D133" s="70">
        <f t="shared" si="1"/>
        <v>0.2886885246</v>
      </c>
      <c r="E133" s="102">
        <v>33.21086</v>
      </c>
    </row>
    <row r="134">
      <c r="A134" s="101" t="s">
        <v>332</v>
      </c>
      <c r="B134" s="63">
        <v>17.61</v>
      </c>
      <c r="C134" s="63">
        <v>61.0</v>
      </c>
      <c r="D134" s="70">
        <f t="shared" si="1"/>
        <v>0.2886885246</v>
      </c>
      <c r="E134" s="102">
        <v>33.1883</v>
      </c>
    </row>
    <row r="135">
      <c r="A135" s="101" t="s">
        <v>332</v>
      </c>
      <c r="B135" s="63">
        <v>17.61</v>
      </c>
      <c r="C135" s="63">
        <v>61.0</v>
      </c>
      <c r="D135" s="70">
        <f t="shared" si="1"/>
        <v>0.2886885246</v>
      </c>
      <c r="E135" s="102">
        <v>33.21096</v>
      </c>
    </row>
    <row r="136">
      <c r="A136" s="101" t="s">
        <v>332</v>
      </c>
      <c r="B136" s="63">
        <v>17.61</v>
      </c>
      <c r="C136" s="63">
        <v>61.0</v>
      </c>
      <c r="D136" s="70">
        <f t="shared" si="1"/>
        <v>0.2886885246</v>
      </c>
      <c r="E136" s="102">
        <v>33.18831</v>
      </c>
    </row>
    <row r="137">
      <c r="A137" s="101" t="s">
        <v>254</v>
      </c>
      <c r="B137" s="63">
        <v>5.0</v>
      </c>
      <c r="C137" s="63">
        <v>58.0</v>
      </c>
      <c r="D137" s="70">
        <f t="shared" si="1"/>
        <v>0.08620689655</v>
      </c>
      <c r="E137" s="102">
        <v>33.2106</v>
      </c>
    </row>
    <row r="138">
      <c r="A138" s="101" t="s">
        <v>254</v>
      </c>
      <c r="B138" s="63">
        <v>5.0</v>
      </c>
      <c r="C138" s="63">
        <v>58.0</v>
      </c>
      <c r="D138" s="70">
        <f t="shared" si="1"/>
        <v>0.08620689655</v>
      </c>
      <c r="E138" s="102">
        <v>33.18831</v>
      </c>
    </row>
    <row r="139">
      <c r="A139" s="101" t="s">
        <v>254</v>
      </c>
      <c r="B139" s="63">
        <v>5.0</v>
      </c>
      <c r="C139" s="63">
        <v>58.0</v>
      </c>
      <c r="D139" s="70">
        <f t="shared" si="1"/>
        <v>0.08620689655</v>
      </c>
      <c r="E139" s="102">
        <v>33.21109</v>
      </c>
    </row>
    <row r="140">
      <c r="A140" s="101" t="s">
        <v>254</v>
      </c>
      <c r="B140" s="63">
        <v>5.0</v>
      </c>
      <c r="C140" s="63">
        <v>58.0</v>
      </c>
      <c r="D140" s="70">
        <f t="shared" si="1"/>
        <v>0.08620689655</v>
      </c>
      <c r="E140" s="102">
        <v>33.18831</v>
      </c>
    </row>
    <row r="141">
      <c r="A141" s="101" t="s">
        <v>254</v>
      </c>
      <c r="B141" s="63">
        <v>5.0</v>
      </c>
      <c r="C141" s="63">
        <v>58.0</v>
      </c>
      <c r="D141" s="70">
        <f t="shared" si="1"/>
        <v>0.08620689655</v>
      </c>
      <c r="E141" s="102">
        <v>33.21064</v>
      </c>
    </row>
    <row r="142">
      <c r="A142" s="101" t="s">
        <v>254</v>
      </c>
      <c r="B142" s="63">
        <v>5.0</v>
      </c>
      <c r="C142" s="63">
        <v>58.0</v>
      </c>
      <c r="D142" s="70">
        <f t="shared" si="1"/>
        <v>0.08620689655</v>
      </c>
      <c r="E142" s="102">
        <v>33.18831</v>
      </c>
    </row>
    <row r="143">
      <c r="A143" s="101" t="s">
        <v>254</v>
      </c>
      <c r="B143" s="63">
        <v>5.0</v>
      </c>
      <c r="C143" s="63">
        <v>58.0</v>
      </c>
      <c r="D143" s="70">
        <f t="shared" si="1"/>
        <v>0.08620689655</v>
      </c>
      <c r="E143" s="102">
        <v>33.21074</v>
      </c>
    </row>
    <row r="144">
      <c r="A144" s="101" t="s">
        <v>332</v>
      </c>
      <c r="B144" s="63">
        <v>17.61</v>
      </c>
      <c r="C144" s="63">
        <v>61.0</v>
      </c>
      <c r="D144" s="70">
        <f t="shared" si="1"/>
        <v>0.2886885246</v>
      </c>
      <c r="E144" s="102">
        <v>33.1883</v>
      </c>
    </row>
    <row r="145">
      <c r="A145" s="101" t="s">
        <v>332</v>
      </c>
      <c r="B145" s="63">
        <v>17.61</v>
      </c>
      <c r="C145" s="63">
        <v>61.0</v>
      </c>
      <c r="D145" s="70">
        <f t="shared" si="1"/>
        <v>0.2886885246</v>
      </c>
      <c r="E145" s="102">
        <v>33.21098</v>
      </c>
    </row>
    <row r="146">
      <c r="A146" s="101" t="s">
        <v>332</v>
      </c>
      <c r="B146" s="63">
        <v>17.61</v>
      </c>
      <c r="C146" s="63">
        <v>61.0</v>
      </c>
      <c r="D146" s="70">
        <f t="shared" si="1"/>
        <v>0.2886885246</v>
      </c>
      <c r="E146" s="102">
        <v>33.18831</v>
      </c>
    </row>
    <row r="147">
      <c r="A147" s="101" t="s">
        <v>332</v>
      </c>
      <c r="B147" s="63">
        <v>17.61</v>
      </c>
      <c r="C147" s="63">
        <v>61.0</v>
      </c>
      <c r="D147" s="70">
        <f t="shared" si="1"/>
        <v>0.2886885246</v>
      </c>
      <c r="E147" s="102">
        <v>33.21102</v>
      </c>
    </row>
    <row r="148">
      <c r="A148" s="101" t="s">
        <v>332</v>
      </c>
      <c r="B148" s="63">
        <v>17.61</v>
      </c>
      <c r="C148" s="63">
        <v>61.0</v>
      </c>
      <c r="D148" s="70">
        <f t="shared" si="1"/>
        <v>0.2886885246</v>
      </c>
      <c r="E148" s="102">
        <v>33.1883</v>
      </c>
    </row>
    <row r="149">
      <c r="A149" s="101" t="s">
        <v>332</v>
      </c>
      <c r="B149" s="63">
        <v>17.61</v>
      </c>
      <c r="C149" s="63">
        <v>61.0</v>
      </c>
      <c r="D149" s="70">
        <f t="shared" si="1"/>
        <v>0.2886885246</v>
      </c>
      <c r="E149" s="102">
        <v>33.21058</v>
      </c>
    </row>
    <row r="150">
      <c r="A150" s="101" t="s">
        <v>332</v>
      </c>
      <c r="B150" s="63">
        <v>17.61</v>
      </c>
      <c r="C150" s="63">
        <v>61.0</v>
      </c>
      <c r="D150" s="70">
        <f t="shared" si="1"/>
        <v>0.2886885246</v>
      </c>
      <c r="E150" s="102">
        <v>33.18831</v>
      </c>
    </row>
    <row r="151">
      <c r="A151" s="101" t="s">
        <v>254</v>
      </c>
      <c r="B151" s="63">
        <v>5.0</v>
      </c>
      <c r="C151" s="63">
        <v>58.0</v>
      </c>
      <c r="D151" s="70">
        <f t="shared" si="1"/>
        <v>0.08620689655</v>
      </c>
      <c r="E151" s="102">
        <v>33.21078</v>
      </c>
    </row>
    <row r="152">
      <c r="A152" s="101" t="s">
        <v>254</v>
      </c>
      <c r="B152" s="63">
        <v>5.0</v>
      </c>
      <c r="C152" s="63">
        <v>58.0</v>
      </c>
      <c r="D152" s="70">
        <f t="shared" si="1"/>
        <v>0.08620689655</v>
      </c>
      <c r="E152" s="102">
        <v>33.1883</v>
      </c>
    </row>
    <row r="153">
      <c r="A153" s="101" t="s">
        <v>332</v>
      </c>
      <c r="B153" s="63">
        <v>17.61</v>
      </c>
      <c r="C153" s="63">
        <v>61.0</v>
      </c>
      <c r="D153" s="70">
        <f t="shared" si="1"/>
        <v>0.2886885246</v>
      </c>
      <c r="E153" s="102">
        <v>33.2106</v>
      </c>
    </row>
    <row r="154">
      <c r="A154" s="101" t="s">
        <v>332</v>
      </c>
      <c r="B154" s="63">
        <v>17.61</v>
      </c>
      <c r="C154" s="63">
        <v>61.0</v>
      </c>
      <c r="D154" s="70">
        <f t="shared" si="1"/>
        <v>0.2886885246</v>
      </c>
      <c r="E154" s="102">
        <v>33.1883</v>
      </c>
    </row>
    <row r="155">
      <c r="A155" s="101" t="s">
        <v>332</v>
      </c>
      <c r="B155" s="63">
        <v>17.61</v>
      </c>
      <c r="C155" s="63">
        <v>61.0</v>
      </c>
      <c r="D155" s="70">
        <f t="shared" si="1"/>
        <v>0.2886885246</v>
      </c>
      <c r="E155" s="102">
        <v>33.21087</v>
      </c>
    </row>
    <row r="156">
      <c r="A156" s="101" t="s">
        <v>332</v>
      </c>
      <c r="B156" s="63">
        <v>17.61</v>
      </c>
      <c r="C156" s="63">
        <v>61.0</v>
      </c>
      <c r="D156" s="70">
        <f t="shared" si="1"/>
        <v>0.2886885246</v>
      </c>
      <c r="E156" s="102">
        <v>33.18831</v>
      </c>
    </row>
    <row r="157">
      <c r="A157" s="101" t="s">
        <v>332</v>
      </c>
      <c r="B157" s="63">
        <v>17.61</v>
      </c>
      <c r="C157" s="63">
        <v>61.0</v>
      </c>
      <c r="D157" s="70">
        <f t="shared" si="1"/>
        <v>0.2886885246</v>
      </c>
      <c r="E157" s="102">
        <v>33.2106</v>
      </c>
    </row>
    <row r="158">
      <c r="A158" s="101" t="s">
        <v>332</v>
      </c>
      <c r="B158" s="63">
        <v>17.61</v>
      </c>
      <c r="C158" s="63">
        <v>61.0</v>
      </c>
      <c r="D158" s="70">
        <f t="shared" si="1"/>
        <v>0.2886885246</v>
      </c>
      <c r="E158" s="102">
        <v>33.18831</v>
      </c>
    </row>
    <row r="159">
      <c r="A159" s="101" t="s">
        <v>332</v>
      </c>
      <c r="B159" s="63">
        <v>17.61</v>
      </c>
      <c r="C159" s="63">
        <v>61.0</v>
      </c>
      <c r="D159" s="70">
        <f t="shared" si="1"/>
        <v>0.2886885246</v>
      </c>
      <c r="E159" s="102">
        <v>33.21083</v>
      </c>
    </row>
    <row r="160">
      <c r="A160" s="101" t="s">
        <v>332</v>
      </c>
      <c r="B160" s="63">
        <v>17.61</v>
      </c>
      <c r="C160" s="63">
        <v>61.0</v>
      </c>
      <c r="D160" s="70">
        <f t="shared" si="1"/>
        <v>0.2886885246</v>
      </c>
      <c r="E160" s="102">
        <v>33.18831</v>
      </c>
    </row>
    <row r="161">
      <c r="A161" s="101" t="s">
        <v>89</v>
      </c>
      <c r="B161" s="63">
        <v>69.06</v>
      </c>
      <c r="C161" s="63">
        <v>62.0</v>
      </c>
      <c r="D161" s="70">
        <f t="shared" si="1"/>
        <v>1.113870968</v>
      </c>
      <c r="E161" s="102">
        <v>33.21109</v>
      </c>
    </row>
    <row r="162">
      <c r="A162" s="101" t="s">
        <v>190</v>
      </c>
      <c r="B162" s="63">
        <v>8.33</v>
      </c>
      <c r="C162" s="63">
        <v>17.0</v>
      </c>
      <c r="D162" s="70">
        <f t="shared" si="1"/>
        <v>0.49</v>
      </c>
      <c r="E162" s="102">
        <v>33.18831</v>
      </c>
    </row>
    <row r="163">
      <c r="A163" s="101" t="s">
        <v>332</v>
      </c>
      <c r="B163" s="63">
        <v>17.61</v>
      </c>
      <c r="C163" s="63">
        <v>61.0</v>
      </c>
      <c r="D163" s="70">
        <f t="shared" si="1"/>
        <v>0.2886885246</v>
      </c>
      <c r="E163" s="102">
        <v>33.21105</v>
      </c>
    </row>
    <row r="164">
      <c r="A164" s="101" t="s">
        <v>332</v>
      </c>
      <c r="B164" s="63">
        <v>17.61</v>
      </c>
      <c r="C164" s="63">
        <v>61.0</v>
      </c>
      <c r="D164" s="70">
        <f t="shared" si="1"/>
        <v>0.2886885246</v>
      </c>
      <c r="E164" s="102">
        <v>33.1883</v>
      </c>
    </row>
    <row r="165">
      <c r="A165" s="101" t="s">
        <v>332</v>
      </c>
      <c r="B165" s="63">
        <v>17.61</v>
      </c>
      <c r="C165" s="63">
        <v>61.0</v>
      </c>
      <c r="D165" s="70">
        <f t="shared" si="1"/>
        <v>0.2886885246</v>
      </c>
      <c r="E165" s="102">
        <v>33.2108</v>
      </c>
    </row>
    <row r="166">
      <c r="A166" s="101" t="s">
        <v>332</v>
      </c>
      <c r="B166" s="63">
        <v>17.61</v>
      </c>
      <c r="C166" s="63">
        <v>61.0</v>
      </c>
      <c r="D166" s="70">
        <f t="shared" si="1"/>
        <v>0.2886885246</v>
      </c>
      <c r="E166" s="102">
        <v>33.18831</v>
      </c>
    </row>
    <row r="167">
      <c r="A167" s="101" t="s">
        <v>332</v>
      </c>
      <c r="B167" s="63">
        <v>17.61</v>
      </c>
      <c r="C167" s="63">
        <v>61.0</v>
      </c>
      <c r="D167" s="70">
        <f t="shared" si="1"/>
        <v>0.2886885246</v>
      </c>
      <c r="E167" s="102">
        <v>33.21094</v>
      </c>
    </row>
    <row r="168">
      <c r="A168" s="101" t="s">
        <v>332</v>
      </c>
      <c r="B168" s="63">
        <v>17.61</v>
      </c>
      <c r="C168" s="63">
        <v>61.0</v>
      </c>
      <c r="D168" s="70">
        <f t="shared" si="1"/>
        <v>0.2886885246</v>
      </c>
      <c r="E168" s="102">
        <v>33.18831</v>
      </c>
    </row>
    <row r="169">
      <c r="A169" s="101" t="s">
        <v>332</v>
      </c>
      <c r="B169" s="63">
        <v>17.61</v>
      </c>
      <c r="C169" s="63">
        <v>61.0</v>
      </c>
      <c r="D169" s="70">
        <f t="shared" si="1"/>
        <v>0.2886885246</v>
      </c>
      <c r="E169" s="102">
        <v>33.2111</v>
      </c>
    </row>
    <row r="170">
      <c r="A170" s="101" t="s">
        <v>332</v>
      </c>
      <c r="B170" s="63">
        <v>17.61</v>
      </c>
      <c r="C170" s="63">
        <v>61.0</v>
      </c>
      <c r="D170" s="70">
        <f t="shared" si="1"/>
        <v>0.2886885246</v>
      </c>
      <c r="E170" s="102">
        <v>33.18831</v>
      </c>
    </row>
    <row r="171">
      <c r="A171" s="101" t="s">
        <v>332</v>
      </c>
      <c r="B171" s="63">
        <v>17.61</v>
      </c>
      <c r="C171" s="63">
        <v>61.0</v>
      </c>
      <c r="D171" s="70">
        <f t="shared" si="1"/>
        <v>0.2886885246</v>
      </c>
      <c r="E171" s="102">
        <v>33.2109</v>
      </c>
    </row>
    <row r="172">
      <c r="A172" s="101" t="s">
        <v>332</v>
      </c>
      <c r="B172" s="63">
        <v>17.61</v>
      </c>
      <c r="C172" s="63">
        <v>61.0</v>
      </c>
      <c r="D172" s="70">
        <f t="shared" si="1"/>
        <v>0.2886885246</v>
      </c>
      <c r="E172" s="102">
        <v>33.1883</v>
      </c>
    </row>
    <row r="173">
      <c r="A173" s="101" t="s">
        <v>332</v>
      </c>
      <c r="B173" s="63">
        <v>17.61</v>
      </c>
      <c r="C173" s="63">
        <v>61.0</v>
      </c>
      <c r="D173" s="70">
        <f t="shared" si="1"/>
        <v>0.2886885246</v>
      </c>
      <c r="E173" s="102">
        <v>33.21078</v>
      </c>
    </row>
    <row r="174">
      <c r="A174" s="101" t="s">
        <v>332</v>
      </c>
      <c r="B174" s="63">
        <v>17.61</v>
      </c>
      <c r="C174" s="63">
        <v>61.0</v>
      </c>
      <c r="D174" s="70">
        <f t="shared" si="1"/>
        <v>0.2886885246</v>
      </c>
      <c r="E174" s="102">
        <v>33.18831</v>
      </c>
    </row>
    <row r="175">
      <c r="A175" s="101" t="s">
        <v>332</v>
      </c>
      <c r="B175" s="63">
        <v>17.61</v>
      </c>
      <c r="C175" s="63">
        <v>61.0</v>
      </c>
      <c r="D175" s="70">
        <f t="shared" si="1"/>
        <v>0.2886885246</v>
      </c>
      <c r="E175" s="102">
        <v>33.2108</v>
      </c>
    </row>
    <row r="176">
      <c r="A176" s="101" t="s">
        <v>332</v>
      </c>
      <c r="B176" s="63">
        <v>17.61</v>
      </c>
      <c r="C176" s="63">
        <v>61.0</v>
      </c>
      <c r="D176" s="70">
        <f t="shared" si="1"/>
        <v>0.2886885246</v>
      </c>
      <c r="E176" s="102">
        <v>33.18831</v>
      </c>
    </row>
    <row r="177">
      <c r="A177" s="101" t="s">
        <v>332</v>
      </c>
      <c r="B177" s="63">
        <v>17.61</v>
      </c>
      <c r="C177" s="63">
        <v>61.0</v>
      </c>
      <c r="D177" s="70">
        <f t="shared" si="1"/>
        <v>0.2886885246</v>
      </c>
      <c r="E177" s="102">
        <v>33.21086</v>
      </c>
    </row>
    <row r="178">
      <c r="A178" s="101" t="s">
        <v>332</v>
      </c>
      <c r="B178" s="63">
        <v>17.61</v>
      </c>
      <c r="C178" s="63">
        <v>61.0</v>
      </c>
      <c r="D178" s="70">
        <f t="shared" si="1"/>
        <v>0.2886885246</v>
      </c>
      <c r="E178" s="102">
        <v>33.18831</v>
      </c>
    </row>
    <row r="179">
      <c r="A179" s="101" t="s">
        <v>332</v>
      </c>
      <c r="B179" s="63">
        <v>17.61</v>
      </c>
      <c r="C179" s="63">
        <v>61.0</v>
      </c>
      <c r="D179" s="70">
        <f t="shared" si="1"/>
        <v>0.2886885246</v>
      </c>
      <c r="E179" s="102">
        <v>33.21059</v>
      </c>
    </row>
    <row r="180">
      <c r="A180" s="101" t="s">
        <v>332</v>
      </c>
      <c r="B180" s="63">
        <v>17.61</v>
      </c>
      <c r="C180" s="63">
        <v>61.0</v>
      </c>
      <c r="D180" s="70">
        <f t="shared" si="1"/>
        <v>0.2886885246</v>
      </c>
      <c r="E180" s="102">
        <v>33.18831</v>
      </c>
    </row>
    <row r="181">
      <c r="A181" s="101" t="s">
        <v>332</v>
      </c>
      <c r="B181" s="63">
        <v>17.61</v>
      </c>
      <c r="C181" s="63">
        <v>61.0</v>
      </c>
      <c r="D181" s="70">
        <f t="shared" si="1"/>
        <v>0.2886885246</v>
      </c>
      <c r="E181" s="102">
        <v>33.21121</v>
      </c>
    </row>
    <row r="182">
      <c r="A182" s="101" t="s">
        <v>332</v>
      </c>
      <c r="B182" s="63">
        <v>17.61</v>
      </c>
      <c r="C182" s="63">
        <v>61.0</v>
      </c>
      <c r="D182" s="70">
        <f t="shared" si="1"/>
        <v>0.2886885246</v>
      </c>
      <c r="E182" s="102">
        <v>33.18831</v>
      </c>
    </row>
    <row r="183">
      <c r="A183" s="101" t="s">
        <v>332</v>
      </c>
      <c r="B183" s="63">
        <v>17.61</v>
      </c>
      <c r="C183" s="63">
        <v>61.0</v>
      </c>
      <c r="D183" s="70">
        <f t="shared" si="1"/>
        <v>0.2886885246</v>
      </c>
      <c r="E183" s="102">
        <v>33.21066</v>
      </c>
    </row>
    <row r="184">
      <c r="A184" s="101" t="s">
        <v>332</v>
      </c>
      <c r="B184" s="63">
        <v>17.61</v>
      </c>
      <c r="C184" s="63">
        <v>61.0</v>
      </c>
      <c r="D184" s="70">
        <f t="shared" si="1"/>
        <v>0.2886885246</v>
      </c>
      <c r="E184" s="102">
        <v>33.1883</v>
      </c>
    </row>
    <row r="185">
      <c r="A185" s="101" t="s">
        <v>332</v>
      </c>
      <c r="B185" s="63">
        <v>17.61</v>
      </c>
      <c r="C185" s="63">
        <v>61.0</v>
      </c>
      <c r="D185" s="70">
        <f t="shared" si="1"/>
        <v>0.2886885246</v>
      </c>
      <c r="E185" s="102">
        <v>33.21093</v>
      </c>
    </row>
    <row r="186">
      <c r="A186" s="101" t="s">
        <v>190</v>
      </c>
      <c r="B186" s="63">
        <v>8.33</v>
      </c>
      <c r="C186" s="63">
        <v>17.0</v>
      </c>
      <c r="D186" s="70">
        <f t="shared" si="1"/>
        <v>0.49</v>
      </c>
      <c r="E186" s="102">
        <v>33.18831</v>
      </c>
    </row>
    <row r="187">
      <c r="A187" s="101" t="s">
        <v>190</v>
      </c>
      <c r="B187" s="63">
        <v>8.33</v>
      </c>
      <c r="C187" s="63">
        <v>17.0</v>
      </c>
      <c r="D187" s="70">
        <f t="shared" si="1"/>
        <v>0.49</v>
      </c>
      <c r="E187" s="102">
        <v>33.21099</v>
      </c>
    </row>
    <row r="188">
      <c r="A188" s="101" t="s">
        <v>332</v>
      </c>
      <c r="B188" s="63">
        <v>17.61</v>
      </c>
      <c r="C188" s="63">
        <v>61.0</v>
      </c>
      <c r="D188" s="70">
        <f t="shared" si="1"/>
        <v>0.2886885246</v>
      </c>
      <c r="E188" s="102">
        <v>33.18831</v>
      </c>
    </row>
    <row r="189">
      <c r="A189" s="101" t="s">
        <v>332</v>
      </c>
      <c r="B189" s="63">
        <v>17.61</v>
      </c>
      <c r="C189" s="63">
        <v>61.0</v>
      </c>
      <c r="D189" s="70">
        <f t="shared" si="1"/>
        <v>0.2886885246</v>
      </c>
      <c r="E189" s="102">
        <v>33.21102</v>
      </c>
    </row>
    <row r="190">
      <c r="A190" s="101" t="s">
        <v>332</v>
      </c>
      <c r="B190" s="63">
        <v>17.61</v>
      </c>
      <c r="C190" s="63">
        <v>61.0</v>
      </c>
      <c r="D190" s="70">
        <f t="shared" si="1"/>
        <v>0.2886885246</v>
      </c>
      <c r="E190" s="102">
        <v>33.18831</v>
      </c>
    </row>
    <row r="191">
      <c r="A191" s="101" t="s">
        <v>332</v>
      </c>
      <c r="B191" s="63">
        <v>17.61</v>
      </c>
      <c r="C191" s="63">
        <v>61.0</v>
      </c>
      <c r="D191" s="70">
        <f t="shared" si="1"/>
        <v>0.2886885246</v>
      </c>
      <c r="E191" s="102">
        <v>33.21101</v>
      </c>
    </row>
    <row r="192">
      <c r="A192" s="101" t="s">
        <v>332</v>
      </c>
      <c r="B192" s="63">
        <v>17.61</v>
      </c>
      <c r="C192" s="63">
        <v>61.0</v>
      </c>
      <c r="D192" s="70">
        <f t="shared" si="1"/>
        <v>0.2886885246</v>
      </c>
      <c r="E192" s="102">
        <v>33.18831</v>
      </c>
    </row>
    <row r="193">
      <c r="A193" s="101" t="s">
        <v>190</v>
      </c>
      <c r="B193" s="63">
        <v>8.33</v>
      </c>
      <c r="C193" s="63">
        <v>17.0</v>
      </c>
      <c r="D193" s="70">
        <f t="shared" si="1"/>
        <v>0.49</v>
      </c>
      <c r="E193" s="102">
        <v>33.21085</v>
      </c>
    </row>
    <row r="194">
      <c r="A194" s="101" t="s">
        <v>190</v>
      </c>
      <c r="B194" s="63">
        <v>8.33</v>
      </c>
      <c r="C194" s="63">
        <v>17.0</v>
      </c>
      <c r="D194" s="70">
        <f t="shared" si="1"/>
        <v>0.49</v>
      </c>
      <c r="E194" s="102">
        <v>33.18831</v>
      </c>
    </row>
    <row r="195">
      <c r="A195" s="101" t="s">
        <v>332</v>
      </c>
      <c r="B195" s="63">
        <v>17.61</v>
      </c>
      <c r="C195" s="63">
        <v>61.0</v>
      </c>
      <c r="D195" s="70">
        <f t="shared" si="1"/>
        <v>0.2886885246</v>
      </c>
      <c r="E195" s="102">
        <v>33.21083</v>
      </c>
    </row>
    <row r="196">
      <c r="A196" s="101" t="s">
        <v>190</v>
      </c>
      <c r="B196" s="63">
        <v>8.33</v>
      </c>
      <c r="C196" s="63">
        <v>17.0</v>
      </c>
      <c r="D196" s="70">
        <f t="shared" si="1"/>
        <v>0.49</v>
      </c>
      <c r="E196" s="102">
        <v>33.18831</v>
      </c>
    </row>
    <row r="197">
      <c r="A197" s="101" t="s">
        <v>190</v>
      </c>
      <c r="B197" s="63">
        <v>8.33</v>
      </c>
      <c r="C197" s="63">
        <v>17.0</v>
      </c>
      <c r="D197" s="70">
        <f t="shared" si="1"/>
        <v>0.49</v>
      </c>
      <c r="E197" s="102">
        <v>33.21106</v>
      </c>
    </row>
    <row r="198">
      <c r="A198" s="101" t="s">
        <v>190</v>
      </c>
      <c r="B198" s="63">
        <v>8.33</v>
      </c>
      <c r="C198" s="63">
        <v>17.0</v>
      </c>
      <c r="D198" s="70">
        <f t="shared" si="1"/>
        <v>0.49</v>
      </c>
      <c r="E198" s="102">
        <v>33.18831</v>
      </c>
    </row>
    <row r="199">
      <c r="A199" s="101" t="s">
        <v>190</v>
      </c>
      <c r="B199" s="63">
        <v>8.33</v>
      </c>
      <c r="C199" s="63">
        <v>17.0</v>
      </c>
      <c r="D199" s="70">
        <f t="shared" si="1"/>
        <v>0.49</v>
      </c>
      <c r="E199" s="102">
        <v>33.21081</v>
      </c>
    </row>
    <row r="200">
      <c r="A200" s="109" t="s">
        <v>89</v>
      </c>
      <c r="B200" s="63">
        <v>69.06</v>
      </c>
      <c r="C200" s="63">
        <v>62.0</v>
      </c>
      <c r="D200" s="70">
        <f t="shared" si="1"/>
        <v>1.113870968</v>
      </c>
      <c r="E200" s="102">
        <v>33.18831</v>
      </c>
    </row>
    <row r="201">
      <c r="A201" s="110"/>
    </row>
    <row r="202">
      <c r="A202" s="110"/>
    </row>
    <row r="203">
      <c r="A203" s="110"/>
    </row>
    <row r="204">
      <c r="A204" s="110"/>
    </row>
    <row r="205">
      <c r="A205" s="110"/>
    </row>
    <row r="206">
      <c r="A206" s="110"/>
    </row>
    <row r="207">
      <c r="A207" s="110"/>
    </row>
    <row r="208">
      <c r="A208" s="110"/>
    </row>
    <row r="209">
      <c r="A209" s="110"/>
    </row>
    <row r="210">
      <c r="A210" s="110"/>
    </row>
    <row r="211">
      <c r="A211" s="110"/>
    </row>
    <row r="212">
      <c r="A212" s="110"/>
    </row>
    <row r="213">
      <c r="A213" s="110"/>
    </row>
    <row r="214">
      <c r="A214" s="110"/>
    </row>
    <row r="215">
      <c r="A215" s="110"/>
    </row>
    <row r="216">
      <c r="A216" s="110"/>
    </row>
    <row r="217">
      <c r="A217" s="110"/>
    </row>
    <row r="218">
      <c r="A218" s="110"/>
    </row>
    <row r="219">
      <c r="A219" s="110"/>
    </row>
    <row r="220">
      <c r="A220" s="110"/>
    </row>
    <row r="221">
      <c r="A221" s="110"/>
    </row>
    <row r="222">
      <c r="A222" s="110"/>
    </row>
    <row r="223">
      <c r="A223" s="110"/>
    </row>
    <row r="224">
      <c r="A224" s="110"/>
    </row>
    <row r="225">
      <c r="A225" s="110"/>
    </row>
    <row r="226">
      <c r="A226" s="110"/>
    </row>
    <row r="227">
      <c r="A227" s="110"/>
    </row>
    <row r="228">
      <c r="A228" s="110"/>
    </row>
    <row r="229">
      <c r="A229" s="110"/>
    </row>
    <row r="230">
      <c r="A230" s="110"/>
    </row>
    <row r="231">
      <c r="A231" s="110"/>
    </row>
    <row r="232">
      <c r="A232" s="110"/>
    </row>
    <row r="233">
      <c r="A233" s="110"/>
    </row>
    <row r="234">
      <c r="A234" s="110"/>
    </row>
    <row r="235">
      <c r="A235" s="110"/>
    </row>
    <row r="236">
      <c r="A236" s="110"/>
    </row>
    <row r="237">
      <c r="A237" s="110"/>
    </row>
    <row r="238">
      <c r="A238" s="110"/>
    </row>
    <row r="239">
      <c r="A239" s="110"/>
    </row>
    <row r="240">
      <c r="A240" s="110"/>
    </row>
    <row r="241">
      <c r="A241" s="110"/>
    </row>
    <row r="242">
      <c r="A242" s="110"/>
    </row>
    <row r="243">
      <c r="A243" s="110"/>
    </row>
    <row r="244">
      <c r="A244" s="110"/>
    </row>
    <row r="245">
      <c r="A245" s="110"/>
    </row>
    <row r="246">
      <c r="A246" s="110"/>
    </row>
    <row r="247">
      <c r="A247" s="110"/>
    </row>
    <row r="248">
      <c r="A248" s="110"/>
    </row>
    <row r="249">
      <c r="A249" s="110"/>
    </row>
    <row r="250">
      <c r="A250" s="110"/>
    </row>
    <row r="251">
      <c r="A251" s="110"/>
    </row>
    <row r="252">
      <c r="A252" s="110"/>
    </row>
    <row r="253">
      <c r="A253" s="110"/>
    </row>
    <row r="254">
      <c r="A254" s="110"/>
    </row>
    <row r="255">
      <c r="A255" s="110"/>
    </row>
    <row r="256">
      <c r="A256" s="110"/>
    </row>
    <row r="257">
      <c r="A257" s="110"/>
    </row>
    <row r="258">
      <c r="A258" s="110"/>
    </row>
    <row r="259">
      <c r="A259" s="110"/>
    </row>
    <row r="260">
      <c r="A260" s="110"/>
    </row>
    <row r="261">
      <c r="A261" s="110"/>
    </row>
    <row r="262">
      <c r="A262" s="110"/>
    </row>
    <row r="263">
      <c r="A263" s="110"/>
    </row>
    <row r="264">
      <c r="A264" s="110"/>
    </row>
    <row r="265">
      <c r="A265" s="110"/>
    </row>
    <row r="266">
      <c r="A266" s="110"/>
    </row>
    <row r="267">
      <c r="A267" s="110"/>
    </row>
    <row r="268">
      <c r="A268" s="110"/>
    </row>
    <row r="269">
      <c r="A269" s="110"/>
    </row>
    <row r="270">
      <c r="A270" s="110"/>
    </row>
    <row r="271">
      <c r="A271" s="110"/>
    </row>
    <row r="272">
      <c r="A272" s="110"/>
    </row>
    <row r="273">
      <c r="A273" s="110"/>
    </row>
    <row r="274">
      <c r="A274" s="110"/>
    </row>
    <row r="275">
      <c r="A275" s="110"/>
    </row>
    <row r="276">
      <c r="A276" s="110"/>
    </row>
    <row r="277">
      <c r="A277" s="110"/>
    </row>
    <row r="278">
      <c r="A278" s="110"/>
    </row>
    <row r="279">
      <c r="A279" s="110"/>
    </row>
    <row r="280">
      <c r="A280" s="110"/>
    </row>
    <row r="281">
      <c r="A281" s="110"/>
    </row>
    <row r="282">
      <c r="A282" s="110"/>
    </row>
    <row r="283">
      <c r="A283" s="110"/>
    </row>
    <row r="284">
      <c r="A284" s="110"/>
    </row>
    <row r="285">
      <c r="A285" s="110"/>
    </row>
    <row r="286">
      <c r="A286" s="110"/>
    </row>
    <row r="287">
      <c r="A287" s="110"/>
    </row>
    <row r="288">
      <c r="A288" s="110"/>
    </row>
    <row r="289">
      <c r="A289" s="110"/>
    </row>
    <row r="290">
      <c r="A290" s="110"/>
    </row>
    <row r="291">
      <c r="A291" s="110"/>
    </row>
    <row r="292">
      <c r="A292" s="110"/>
    </row>
    <row r="293">
      <c r="A293" s="110"/>
    </row>
    <row r="294">
      <c r="A294" s="110"/>
    </row>
    <row r="295">
      <c r="A295" s="110"/>
    </row>
    <row r="296">
      <c r="A296" s="110"/>
    </row>
    <row r="297">
      <c r="A297" s="110"/>
    </row>
    <row r="298">
      <c r="A298" s="110"/>
    </row>
    <row r="299">
      <c r="A299" s="110"/>
    </row>
    <row r="300">
      <c r="A300" s="110"/>
    </row>
    <row r="301">
      <c r="A301" s="110"/>
    </row>
    <row r="302">
      <c r="A302" s="110"/>
    </row>
    <row r="303">
      <c r="A303" s="110"/>
    </row>
    <row r="304">
      <c r="A304" s="110"/>
    </row>
    <row r="305">
      <c r="A305" s="110"/>
    </row>
    <row r="306">
      <c r="A306" s="110"/>
    </row>
    <row r="307">
      <c r="A307" s="110"/>
    </row>
    <row r="308">
      <c r="A308" s="110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</sheetData>
  <autoFilter ref="$A$2:$B$200"/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</hyperlinks>
  <drawing r:id="rId199"/>
</worksheet>
</file>