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F30" i="1" l="1"/>
  <c r="G30" i="1"/>
  <c r="H30" i="1"/>
  <c r="E3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H2" i="1" l="1"/>
  <c r="G2" i="1"/>
  <c r="F2" i="1"/>
  <c r="F28" i="1"/>
  <c r="G28" i="1"/>
  <c r="H28" i="1"/>
  <c r="F26" i="1"/>
  <c r="G26" i="1"/>
  <c r="H26" i="1"/>
  <c r="F24" i="1"/>
  <c r="G24" i="1"/>
  <c r="H24" i="1"/>
  <c r="F22" i="1"/>
  <c r="G22" i="1"/>
  <c r="H22" i="1"/>
  <c r="F20" i="1"/>
  <c r="G20" i="1"/>
  <c r="H20" i="1"/>
  <c r="F18" i="1"/>
  <c r="G18" i="1"/>
  <c r="H18" i="1"/>
  <c r="F16" i="1"/>
  <c r="G16" i="1"/>
  <c r="H16" i="1"/>
  <c r="F14" i="1"/>
  <c r="G14" i="1"/>
  <c r="H14" i="1"/>
  <c r="F12" i="1"/>
  <c r="G12" i="1"/>
  <c r="H12" i="1"/>
  <c r="F10" i="1"/>
  <c r="G10" i="1"/>
  <c r="H10" i="1"/>
  <c r="F8" i="1"/>
  <c r="G8" i="1"/>
  <c r="H8" i="1"/>
  <c r="F6" i="1"/>
  <c r="G6" i="1"/>
  <c r="H6" i="1"/>
  <c r="F4" i="1"/>
  <c r="G4" i="1"/>
  <c r="H4" i="1"/>
  <c r="G29" i="1"/>
  <c r="F29" i="1"/>
  <c r="H29" i="1"/>
  <c r="G27" i="1"/>
  <c r="F27" i="1"/>
  <c r="H27" i="1"/>
  <c r="G25" i="1"/>
  <c r="F25" i="1"/>
  <c r="H25" i="1"/>
  <c r="G23" i="1"/>
  <c r="F23" i="1"/>
  <c r="H23" i="1"/>
  <c r="G21" i="1"/>
  <c r="F21" i="1"/>
  <c r="H21" i="1"/>
  <c r="G19" i="1"/>
  <c r="F19" i="1"/>
  <c r="H19" i="1"/>
  <c r="G17" i="1"/>
  <c r="F17" i="1"/>
  <c r="H17" i="1"/>
  <c r="G15" i="1"/>
  <c r="F15" i="1"/>
  <c r="H15" i="1"/>
  <c r="G13" i="1"/>
  <c r="F13" i="1"/>
  <c r="H13" i="1"/>
  <c r="G11" i="1"/>
  <c r="F11" i="1"/>
  <c r="H11" i="1"/>
  <c r="G9" i="1"/>
  <c r="F9" i="1"/>
  <c r="H9" i="1"/>
  <c r="G7" i="1"/>
  <c r="F7" i="1"/>
  <c r="H7" i="1"/>
  <c r="G5" i="1"/>
  <c r="F5" i="1"/>
  <c r="H5" i="1"/>
  <c r="G3" i="1"/>
  <c r="F3" i="1"/>
  <c r="H3" i="1"/>
</calcChain>
</file>

<file path=xl/sharedStrings.xml><?xml version="1.0" encoding="utf-8"?>
<sst xmlns="http://schemas.openxmlformats.org/spreadsheetml/2006/main" count="13" uniqueCount="13">
  <si>
    <t>Дата</t>
  </si>
  <si>
    <t>Б</t>
  </si>
  <si>
    <t>Ж</t>
  </si>
  <si>
    <t>У</t>
  </si>
  <si>
    <t>Кал</t>
  </si>
  <si>
    <t>%Б</t>
  </si>
  <si>
    <t>%Ж</t>
  </si>
  <si>
    <t>%У</t>
  </si>
  <si>
    <t>Вес,кг</t>
  </si>
  <si>
    <t>ΔБ</t>
  </si>
  <si>
    <t>ΔЖ</t>
  </si>
  <si>
    <t>ΔУ</t>
  </si>
  <si>
    <t>Δкал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</si>
</sst>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%Б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Лист1!$F$2:$F$29</c:f>
              <c:numCache>
                <c:formatCode>0</c:formatCode>
                <c:ptCount val="28"/>
                <c:pt idx="0">
                  <c:v>13.218645246979952</c:v>
                </c:pt>
                <c:pt idx="1">
                  <c:v>20.929259104227711</c:v>
                </c:pt>
                <c:pt idx="2">
                  <c:v>10.47708138447147</c:v>
                </c:pt>
                <c:pt idx="3">
                  <c:v>12.048192771084338</c:v>
                </c:pt>
                <c:pt idx="4">
                  <c:v>13.862289101687185</c:v>
                </c:pt>
                <c:pt idx="5">
                  <c:v>15.529411764705884</c:v>
                </c:pt>
                <c:pt idx="6">
                  <c:v>14.135021097046414</c:v>
                </c:pt>
                <c:pt idx="7">
                  <c:v>16.333622936576887</c:v>
                </c:pt>
                <c:pt idx="8">
                  <c:v>15.67732115677321</c:v>
                </c:pt>
                <c:pt idx="9">
                  <c:v>12.85097192224622</c:v>
                </c:pt>
                <c:pt idx="10">
                  <c:v>18.118869013271784</c:v>
                </c:pt>
                <c:pt idx="11">
                  <c:v>16.218012628780325</c:v>
                </c:pt>
                <c:pt idx="12">
                  <c:v>13.522650439486139</c:v>
                </c:pt>
                <c:pt idx="13">
                  <c:v>14.641842852634902</c:v>
                </c:pt>
                <c:pt idx="14">
                  <c:v>13.875917278185456</c:v>
                </c:pt>
                <c:pt idx="15">
                  <c:v>13.962508080155139</c:v>
                </c:pt>
                <c:pt idx="16">
                  <c:v>19.784656796769852</c:v>
                </c:pt>
                <c:pt idx="17">
                  <c:v>16.320885200553249</c:v>
                </c:pt>
                <c:pt idx="18">
                  <c:v>17.554858934169278</c:v>
                </c:pt>
                <c:pt idx="19">
                  <c:v>15.874101950051317</c:v>
                </c:pt>
                <c:pt idx="20">
                  <c:v>14.915966386554622</c:v>
                </c:pt>
                <c:pt idx="21">
                  <c:v>14.988290398126464</c:v>
                </c:pt>
                <c:pt idx="22">
                  <c:v>17.78496362166532</c:v>
                </c:pt>
                <c:pt idx="23">
                  <c:v>11.76470588235294</c:v>
                </c:pt>
                <c:pt idx="24">
                  <c:v>14.991482112436117</c:v>
                </c:pt>
                <c:pt idx="25">
                  <c:v>15.283842794759824</c:v>
                </c:pt>
                <c:pt idx="26">
                  <c:v>12.351945854483926</c:v>
                </c:pt>
                <c:pt idx="27">
                  <c:v>17.236662106703147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%Ж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Лист1!$G$2:$G$29</c:f>
              <c:numCache>
                <c:formatCode>0</c:formatCode>
                <c:ptCount val="28"/>
                <c:pt idx="0">
                  <c:v>34.551894250838025</c:v>
                </c:pt>
                <c:pt idx="1">
                  <c:v>41.063206362494768</c:v>
                </c:pt>
                <c:pt idx="2">
                  <c:v>36.202057998129092</c:v>
                </c:pt>
                <c:pt idx="3">
                  <c:v>25.753012048192769</c:v>
                </c:pt>
                <c:pt idx="4">
                  <c:v>21.751025991792066</c:v>
                </c:pt>
                <c:pt idx="5">
                  <c:v>40.235294117647058</c:v>
                </c:pt>
                <c:pt idx="6">
                  <c:v>26.582278481012654</c:v>
                </c:pt>
                <c:pt idx="7">
                  <c:v>43.006081668114682</c:v>
                </c:pt>
                <c:pt idx="8">
                  <c:v>31.506849315068493</c:v>
                </c:pt>
                <c:pt idx="9">
                  <c:v>26.241900647948164</c:v>
                </c:pt>
                <c:pt idx="10">
                  <c:v>22.33121754183497</c:v>
                </c:pt>
                <c:pt idx="11">
                  <c:v>21.834496510468593</c:v>
                </c:pt>
                <c:pt idx="12">
                  <c:v>33.468559837728193</c:v>
                </c:pt>
                <c:pt idx="13">
                  <c:v>27.548122436099714</c:v>
                </c:pt>
                <c:pt idx="14">
                  <c:v>31.821214142761839</c:v>
                </c:pt>
                <c:pt idx="15">
                  <c:v>20.361990950226243</c:v>
                </c:pt>
                <c:pt idx="16">
                  <c:v>29.071332436069987</c:v>
                </c:pt>
                <c:pt idx="17">
                  <c:v>26.141078838174277</c:v>
                </c:pt>
                <c:pt idx="18">
                  <c:v>22.570532915360502</c:v>
                </c:pt>
                <c:pt idx="19">
                  <c:v>28.019158398905237</c:v>
                </c:pt>
                <c:pt idx="20">
                  <c:v>47.268907563025209</c:v>
                </c:pt>
                <c:pt idx="21">
                  <c:v>23.185011709601874</c:v>
                </c:pt>
                <c:pt idx="22">
                  <c:v>32.740501212611157</c:v>
                </c:pt>
                <c:pt idx="23">
                  <c:v>23.684210526315788</c:v>
                </c:pt>
                <c:pt idx="24">
                  <c:v>29.131175468483818</c:v>
                </c:pt>
                <c:pt idx="25">
                  <c:v>23.580786026200872</c:v>
                </c:pt>
                <c:pt idx="26">
                  <c:v>30.456852791878177</c:v>
                </c:pt>
                <c:pt idx="27">
                  <c:v>27.086183310533517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%У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Лист1!$H$2:$H$29</c:f>
              <c:numCache>
                <c:formatCode>0</c:formatCode>
                <c:ptCount val="28"/>
                <c:pt idx="0">
                  <c:v>52.229460502182022</c:v>
                </c:pt>
                <c:pt idx="1">
                  <c:v>38.007534533277521</c:v>
                </c:pt>
                <c:pt idx="2">
                  <c:v>53.320860617399433</c:v>
                </c:pt>
                <c:pt idx="3">
                  <c:v>62.19879518072289</c:v>
                </c:pt>
                <c:pt idx="4">
                  <c:v>64.386684906520756</c:v>
                </c:pt>
                <c:pt idx="5">
                  <c:v>44.235294117647058</c:v>
                </c:pt>
                <c:pt idx="6">
                  <c:v>59.282700421940923</c:v>
                </c:pt>
                <c:pt idx="7">
                  <c:v>40.660295395308424</c:v>
                </c:pt>
                <c:pt idx="8">
                  <c:v>52.815829528158297</c:v>
                </c:pt>
                <c:pt idx="9">
                  <c:v>60.90712742980562</c:v>
                </c:pt>
                <c:pt idx="10">
                  <c:v>59.549913444893242</c:v>
                </c:pt>
                <c:pt idx="11">
                  <c:v>61.947490860751074</c:v>
                </c:pt>
                <c:pt idx="12">
                  <c:v>53.008789722785664</c:v>
                </c:pt>
                <c:pt idx="13">
                  <c:v>57.810034711265381</c:v>
                </c:pt>
                <c:pt idx="14">
                  <c:v>54.302868579052699</c:v>
                </c:pt>
                <c:pt idx="15">
                  <c:v>65.675500969618611</c:v>
                </c:pt>
                <c:pt idx="16">
                  <c:v>51.144010767160161</c:v>
                </c:pt>
                <c:pt idx="17">
                  <c:v>57.53803596127247</c:v>
                </c:pt>
                <c:pt idx="18">
                  <c:v>59.874608150470223</c:v>
                </c:pt>
                <c:pt idx="19">
                  <c:v>56.106739651043448</c:v>
                </c:pt>
                <c:pt idx="20">
                  <c:v>37.815126050420169</c:v>
                </c:pt>
                <c:pt idx="21">
                  <c:v>61.826697892271667</c:v>
                </c:pt>
                <c:pt idx="22">
                  <c:v>49.474535165723523</c:v>
                </c:pt>
                <c:pt idx="23">
                  <c:v>64.551083591331277</c:v>
                </c:pt>
                <c:pt idx="24">
                  <c:v>55.877342419080065</c:v>
                </c:pt>
                <c:pt idx="25">
                  <c:v>61.135371179039296</c:v>
                </c:pt>
                <c:pt idx="26">
                  <c:v>57.191201353637901</c:v>
                </c:pt>
                <c:pt idx="27">
                  <c:v>55.677154582763336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2512"/>
        <c:axId val="75882496"/>
      </c:lineChart>
      <c:dateAx>
        <c:axId val="7587251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75882496"/>
        <c:crosses val="autoZero"/>
        <c:auto val="1"/>
        <c:lblOffset val="100"/>
        <c:baseTimeUnit val="days"/>
      </c:dateAx>
      <c:valAx>
        <c:axId val="75882496"/>
        <c:scaling>
          <c:orientation val="minMax"/>
        </c:scaling>
        <c:delete val="0"/>
        <c:axPos val="l"/>
        <c:minorGridlines/>
        <c:numFmt formatCode="0" sourceLinked="1"/>
        <c:majorTickMark val="cross"/>
        <c:minorTickMark val="cross"/>
        <c:tickLblPos val="nextTo"/>
        <c:crossAx val="75872512"/>
        <c:crosses val="autoZero"/>
        <c:crossBetween val="between"/>
        <c:majorUnit val="10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Лист1!$F$1</c:f>
              <c:strCache>
                <c:ptCount val="1"/>
                <c:pt idx="0">
                  <c:v>%Б</c:v>
                </c:pt>
              </c:strCache>
            </c:strRef>
          </c:tx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Лист1!$F$2:$F$30</c:f>
              <c:numCache>
                <c:formatCode>0</c:formatCode>
                <c:ptCount val="29"/>
                <c:pt idx="0">
                  <c:v>13.218645246979952</c:v>
                </c:pt>
                <c:pt idx="1">
                  <c:v>20.929259104227711</c:v>
                </c:pt>
                <c:pt idx="2">
                  <c:v>10.47708138447147</c:v>
                </c:pt>
                <c:pt idx="3">
                  <c:v>12.048192771084338</c:v>
                </c:pt>
                <c:pt idx="4">
                  <c:v>13.862289101687185</c:v>
                </c:pt>
                <c:pt idx="5">
                  <c:v>15.529411764705884</c:v>
                </c:pt>
                <c:pt idx="6">
                  <c:v>14.135021097046414</c:v>
                </c:pt>
                <c:pt idx="7">
                  <c:v>16.333622936576887</c:v>
                </c:pt>
                <c:pt idx="8">
                  <c:v>15.67732115677321</c:v>
                </c:pt>
                <c:pt idx="9">
                  <c:v>12.85097192224622</c:v>
                </c:pt>
                <c:pt idx="10">
                  <c:v>18.118869013271784</c:v>
                </c:pt>
                <c:pt idx="11">
                  <c:v>16.218012628780325</c:v>
                </c:pt>
                <c:pt idx="12">
                  <c:v>13.522650439486139</c:v>
                </c:pt>
                <c:pt idx="13">
                  <c:v>14.641842852634902</c:v>
                </c:pt>
                <c:pt idx="14">
                  <c:v>13.875917278185456</c:v>
                </c:pt>
                <c:pt idx="15">
                  <c:v>13.962508080155139</c:v>
                </c:pt>
                <c:pt idx="16">
                  <c:v>19.784656796769852</c:v>
                </c:pt>
                <c:pt idx="17">
                  <c:v>16.320885200553249</c:v>
                </c:pt>
                <c:pt idx="18">
                  <c:v>17.554858934169278</c:v>
                </c:pt>
                <c:pt idx="19">
                  <c:v>15.874101950051317</c:v>
                </c:pt>
                <c:pt idx="20">
                  <c:v>14.915966386554622</c:v>
                </c:pt>
                <c:pt idx="21">
                  <c:v>14.988290398126464</c:v>
                </c:pt>
                <c:pt idx="22">
                  <c:v>17.78496362166532</c:v>
                </c:pt>
                <c:pt idx="23">
                  <c:v>11.76470588235294</c:v>
                </c:pt>
                <c:pt idx="24">
                  <c:v>14.991482112436117</c:v>
                </c:pt>
                <c:pt idx="25">
                  <c:v>15.283842794759824</c:v>
                </c:pt>
                <c:pt idx="26">
                  <c:v>12.351945854483926</c:v>
                </c:pt>
                <c:pt idx="27">
                  <c:v>17.236662106703147</c:v>
                </c:pt>
                <c:pt idx="28">
                  <c:v>15.370691276494002</c:v>
                </c:pt>
              </c:numCache>
            </c:numRef>
          </c:val>
        </c:ser>
        <c:ser>
          <c:idx val="6"/>
          <c:order val="1"/>
          <c:tx>
            <c:strRef>
              <c:f>Лист1!$G$1</c:f>
              <c:strCache>
                <c:ptCount val="1"/>
                <c:pt idx="0">
                  <c:v>%Ж</c:v>
                </c:pt>
              </c:strCache>
            </c:strRef>
          </c:tx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Лист1!$G$2:$G$30</c:f>
              <c:numCache>
                <c:formatCode>0</c:formatCode>
                <c:ptCount val="29"/>
                <c:pt idx="0">
                  <c:v>34.551894250838025</c:v>
                </c:pt>
                <c:pt idx="1">
                  <c:v>41.063206362494768</c:v>
                </c:pt>
                <c:pt idx="2">
                  <c:v>36.202057998129092</c:v>
                </c:pt>
                <c:pt idx="3">
                  <c:v>25.753012048192769</c:v>
                </c:pt>
                <c:pt idx="4">
                  <c:v>21.751025991792066</c:v>
                </c:pt>
                <c:pt idx="5">
                  <c:v>40.235294117647058</c:v>
                </c:pt>
                <c:pt idx="6">
                  <c:v>26.582278481012654</c:v>
                </c:pt>
                <c:pt idx="7">
                  <c:v>43.006081668114682</c:v>
                </c:pt>
                <c:pt idx="8">
                  <c:v>31.506849315068493</c:v>
                </c:pt>
                <c:pt idx="9">
                  <c:v>26.241900647948164</c:v>
                </c:pt>
                <c:pt idx="10">
                  <c:v>22.33121754183497</c:v>
                </c:pt>
                <c:pt idx="11">
                  <c:v>21.834496510468593</c:v>
                </c:pt>
                <c:pt idx="12">
                  <c:v>33.468559837728193</c:v>
                </c:pt>
                <c:pt idx="13">
                  <c:v>27.548122436099714</c:v>
                </c:pt>
                <c:pt idx="14">
                  <c:v>31.821214142761839</c:v>
                </c:pt>
                <c:pt idx="15">
                  <c:v>20.361990950226243</c:v>
                </c:pt>
                <c:pt idx="16">
                  <c:v>29.071332436069987</c:v>
                </c:pt>
                <c:pt idx="17">
                  <c:v>26.141078838174277</c:v>
                </c:pt>
                <c:pt idx="18">
                  <c:v>22.570532915360502</c:v>
                </c:pt>
                <c:pt idx="19">
                  <c:v>28.019158398905237</c:v>
                </c:pt>
                <c:pt idx="20">
                  <c:v>47.268907563025209</c:v>
                </c:pt>
                <c:pt idx="21">
                  <c:v>23.185011709601874</c:v>
                </c:pt>
                <c:pt idx="22">
                  <c:v>32.740501212611157</c:v>
                </c:pt>
                <c:pt idx="23">
                  <c:v>23.684210526315788</c:v>
                </c:pt>
                <c:pt idx="24">
                  <c:v>29.131175468483818</c:v>
                </c:pt>
                <c:pt idx="25">
                  <c:v>23.580786026200872</c:v>
                </c:pt>
                <c:pt idx="26">
                  <c:v>30.456852791878177</c:v>
                </c:pt>
                <c:pt idx="27">
                  <c:v>27.086183310533517</c:v>
                </c:pt>
                <c:pt idx="28">
                  <c:v>27.712801750748852</c:v>
                </c:pt>
              </c:numCache>
            </c:numRef>
          </c:val>
        </c:ser>
        <c:ser>
          <c:idx val="7"/>
          <c:order val="2"/>
          <c:tx>
            <c:strRef>
              <c:f>Лист1!$H$1</c:f>
              <c:strCache>
                <c:ptCount val="1"/>
                <c:pt idx="0">
                  <c:v>%У</c:v>
                </c:pt>
              </c:strCache>
            </c:strRef>
          </c:tx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Лист1!$H$2:$H$30</c:f>
              <c:numCache>
                <c:formatCode>0</c:formatCode>
                <c:ptCount val="29"/>
                <c:pt idx="0">
                  <c:v>52.229460502182022</c:v>
                </c:pt>
                <c:pt idx="1">
                  <c:v>38.007534533277521</c:v>
                </c:pt>
                <c:pt idx="2">
                  <c:v>53.320860617399433</c:v>
                </c:pt>
                <c:pt idx="3">
                  <c:v>62.19879518072289</c:v>
                </c:pt>
                <c:pt idx="4">
                  <c:v>64.386684906520756</c:v>
                </c:pt>
                <c:pt idx="5">
                  <c:v>44.235294117647058</c:v>
                </c:pt>
                <c:pt idx="6">
                  <c:v>59.282700421940923</c:v>
                </c:pt>
                <c:pt idx="7">
                  <c:v>40.660295395308424</c:v>
                </c:pt>
                <c:pt idx="8">
                  <c:v>52.815829528158297</c:v>
                </c:pt>
                <c:pt idx="9">
                  <c:v>60.90712742980562</c:v>
                </c:pt>
                <c:pt idx="10">
                  <c:v>59.549913444893242</c:v>
                </c:pt>
                <c:pt idx="11">
                  <c:v>61.947490860751074</c:v>
                </c:pt>
                <c:pt idx="12">
                  <c:v>53.008789722785664</c:v>
                </c:pt>
                <c:pt idx="13">
                  <c:v>57.810034711265381</c:v>
                </c:pt>
                <c:pt idx="14">
                  <c:v>54.302868579052699</c:v>
                </c:pt>
                <c:pt idx="15">
                  <c:v>65.675500969618611</c:v>
                </c:pt>
                <c:pt idx="16">
                  <c:v>51.144010767160161</c:v>
                </c:pt>
                <c:pt idx="17">
                  <c:v>57.53803596127247</c:v>
                </c:pt>
                <c:pt idx="18">
                  <c:v>59.874608150470223</c:v>
                </c:pt>
                <c:pt idx="19">
                  <c:v>56.106739651043448</c:v>
                </c:pt>
                <c:pt idx="20">
                  <c:v>37.815126050420169</c:v>
                </c:pt>
                <c:pt idx="21">
                  <c:v>61.826697892271667</c:v>
                </c:pt>
                <c:pt idx="22">
                  <c:v>49.474535165723523</c:v>
                </c:pt>
                <c:pt idx="23">
                  <c:v>64.551083591331277</c:v>
                </c:pt>
                <c:pt idx="24">
                  <c:v>55.877342419080065</c:v>
                </c:pt>
                <c:pt idx="25">
                  <c:v>61.135371179039296</c:v>
                </c:pt>
                <c:pt idx="26">
                  <c:v>57.191201353637901</c:v>
                </c:pt>
                <c:pt idx="27">
                  <c:v>55.677154582763336</c:v>
                </c:pt>
                <c:pt idx="28">
                  <c:v>56.916506972757148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944"/>
        <c:axId val="77220480"/>
      </c:areaChart>
      <c:dateAx>
        <c:axId val="7721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220480"/>
        <c:crosses val="autoZero"/>
        <c:auto val="1"/>
        <c:lblOffset val="100"/>
        <c:baseTimeUnit val="days"/>
      </c:dateAx>
      <c:valAx>
        <c:axId val="77220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2189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Лист1!$E$1</c:f>
              <c:strCache>
                <c:ptCount val="1"/>
                <c:pt idx="0">
                  <c:v>Кал</c:v>
                </c:pt>
              </c:strCache>
            </c:strRef>
          </c:tx>
          <c:marker>
            <c:symbol val="none"/>
          </c:marker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Лист1!$E$2:$E$29</c:f>
              <c:numCache>
                <c:formatCode>General</c:formatCode>
                <c:ptCount val="28"/>
                <c:pt idx="0" formatCode="0">
                  <c:v>3162.2</c:v>
                </c:pt>
                <c:pt idx="1">
                  <c:v>2389</c:v>
                </c:pt>
                <c:pt idx="2">
                  <c:v>2138</c:v>
                </c:pt>
                <c:pt idx="3">
                  <c:v>2656</c:v>
                </c:pt>
                <c:pt idx="4">
                  <c:v>2193</c:v>
                </c:pt>
                <c:pt idx="5">
                  <c:v>2550</c:v>
                </c:pt>
                <c:pt idx="6">
                  <c:v>1896</c:v>
                </c:pt>
                <c:pt idx="7">
                  <c:v>2302</c:v>
                </c:pt>
                <c:pt idx="8">
                  <c:v>2628</c:v>
                </c:pt>
                <c:pt idx="9">
                  <c:v>3704</c:v>
                </c:pt>
                <c:pt idx="10">
                  <c:v>3466</c:v>
                </c:pt>
                <c:pt idx="11">
                  <c:v>3009</c:v>
                </c:pt>
                <c:pt idx="12">
                  <c:v>2958</c:v>
                </c:pt>
                <c:pt idx="13">
                  <c:v>3169</c:v>
                </c:pt>
                <c:pt idx="14">
                  <c:v>2998</c:v>
                </c:pt>
                <c:pt idx="15">
                  <c:v>3094</c:v>
                </c:pt>
                <c:pt idx="16">
                  <c:v>2972</c:v>
                </c:pt>
                <c:pt idx="17">
                  <c:v>2892</c:v>
                </c:pt>
                <c:pt idx="18">
                  <c:v>2552</c:v>
                </c:pt>
                <c:pt idx="19">
                  <c:v>2923</c:v>
                </c:pt>
                <c:pt idx="20">
                  <c:v>1904</c:v>
                </c:pt>
                <c:pt idx="21">
                  <c:v>2989</c:v>
                </c:pt>
                <c:pt idx="22">
                  <c:v>2474</c:v>
                </c:pt>
                <c:pt idx="23">
                  <c:v>2584</c:v>
                </c:pt>
                <c:pt idx="24">
                  <c:v>2935</c:v>
                </c:pt>
                <c:pt idx="25">
                  <c:v>1832</c:v>
                </c:pt>
                <c:pt idx="26">
                  <c:v>2364</c:v>
                </c:pt>
                <c:pt idx="27">
                  <c:v>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5040"/>
        <c:axId val="77256576"/>
      </c:lineChart>
      <c:lineChart>
        <c:grouping val="standard"/>
        <c:varyColors val="0"/>
        <c:ser>
          <c:idx val="0"/>
          <c:order val="1"/>
          <c:tx>
            <c:strRef>
              <c:f>Лист1!$I$1</c:f>
              <c:strCache>
                <c:ptCount val="1"/>
                <c:pt idx="0">
                  <c:v>Вес,кг</c:v>
                </c:pt>
              </c:strCache>
            </c:strRef>
          </c:tx>
          <c:marker>
            <c:symbol val="none"/>
          </c:marker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Лист1!$I$2:$I$29</c:f>
              <c:numCache>
                <c:formatCode>General</c:formatCode>
                <c:ptCount val="28"/>
                <c:pt idx="0">
                  <c:v>59.1</c:v>
                </c:pt>
                <c:pt idx="1">
                  <c:v>59.1</c:v>
                </c:pt>
                <c:pt idx="2">
                  <c:v>59.1</c:v>
                </c:pt>
                <c:pt idx="3">
                  <c:v>59.1</c:v>
                </c:pt>
                <c:pt idx="4">
                  <c:v>59.1</c:v>
                </c:pt>
                <c:pt idx="5">
                  <c:v>59.1</c:v>
                </c:pt>
                <c:pt idx="6">
                  <c:v>58.9</c:v>
                </c:pt>
                <c:pt idx="7">
                  <c:v>58.9</c:v>
                </c:pt>
                <c:pt idx="8">
                  <c:v>58.9</c:v>
                </c:pt>
                <c:pt idx="9">
                  <c:v>58.9</c:v>
                </c:pt>
                <c:pt idx="10">
                  <c:v>58.9</c:v>
                </c:pt>
                <c:pt idx="11">
                  <c:v>58.9</c:v>
                </c:pt>
                <c:pt idx="12">
                  <c:v>58.9</c:v>
                </c:pt>
                <c:pt idx="13">
                  <c:v>59.8</c:v>
                </c:pt>
                <c:pt idx="14">
                  <c:v>59.8</c:v>
                </c:pt>
                <c:pt idx="15">
                  <c:v>59.8</c:v>
                </c:pt>
                <c:pt idx="16">
                  <c:v>59.8</c:v>
                </c:pt>
                <c:pt idx="17">
                  <c:v>59.8</c:v>
                </c:pt>
                <c:pt idx="18">
                  <c:v>59.8</c:v>
                </c:pt>
                <c:pt idx="19">
                  <c:v>59.8</c:v>
                </c:pt>
                <c:pt idx="20">
                  <c:v>60.4</c:v>
                </c:pt>
                <c:pt idx="21">
                  <c:v>60.4</c:v>
                </c:pt>
                <c:pt idx="22">
                  <c:v>60.4</c:v>
                </c:pt>
                <c:pt idx="23">
                  <c:v>60.4</c:v>
                </c:pt>
                <c:pt idx="24">
                  <c:v>60.4</c:v>
                </c:pt>
                <c:pt idx="25">
                  <c:v>60.4</c:v>
                </c:pt>
                <c:pt idx="26">
                  <c:v>60.4</c:v>
                </c:pt>
                <c:pt idx="27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8496"/>
        <c:axId val="77258112"/>
      </c:lineChart>
      <c:dateAx>
        <c:axId val="77255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256576"/>
        <c:crosses val="autoZero"/>
        <c:auto val="1"/>
        <c:lblOffset val="100"/>
        <c:baseTimeUnit val="days"/>
      </c:dateAx>
      <c:valAx>
        <c:axId val="772565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7255040"/>
        <c:crosses val="autoZero"/>
        <c:crossBetween val="between"/>
      </c:valAx>
      <c:valAx>
        <c:axId val="7725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9658496"/>
        <c:crosses val="max"/>
        <c:crossBetween val="between"/>
      </c:valAx>
      <c:dateAx>
        <c:axId val="89658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258112"/>
        <c:crosses val="autoZero"/>
        <c:auto val="1"/>
        <c:lblOffset val="100"/>
        <c:baseTimeUnit val="days"/>
      </c:date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Δкал</c:v>
                </c:pt>
              </c:strCache>
            </c:strRef>
          </c:tx>
          <c:invertIfNegative val="0"/>
          <c:cat>
            <c:numRef>
              <c:f>Лист1!$A$2:$A$29</c:f>
              <c:numCache>
                <c:formatCode>m/d/yyyy</c:formatCode>
                <c:ptCount val="2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</c:numCache>
            </c:numRef>
          </c:cat>
          <c:val>
            <c:numRef>
              <c:f>Лист1!$M$2:$M$29</c:f>
              <c:numCache>
                <c:formatCode>0</c:formatCode>
                <c:ptCount val="28"/>
                <c:pt idx="0">
                  <c:v>62.199999999999818</c:v>
                </c:pt>
                <c:pt idx="1">
                  <c:v>-711</c:v>
                </c:pt>
                <c:pt idx="2">
                  <c:v>-962</c:v>
                </c:pt>
                <c:pt idx="3">
                  <c:v>-444</c:v>
                </c:pt>
                <c:pt idx="4">
                  <c:v>-907</c:v>
                </c:pt>
                <c:pt idx="5">
                  <c:v>-550</c:v>
                </c:pt>
                <c:pt idx="6">
                  <c:v>-1204</c:v>
                </c:pt>
                <c:pt idx="7">
                  <c:v>-798</c:v>
                </c:pt>
                <c:pt idx="8">
                  <c:v>-472</c:v>
                </c:pt>
                <c:pt idx="9">
                  <c:v>604</c:v>
                </c:pt>
                <c:pt idx="10">
                  <c:v>366</c:v>
                </c:pt>
                <c:pt idx="11">
                  <c:v>-91</c:v>
                </c:pt>
                <c:pt idx="12">
                  <c:v>-142</c:v>
                </c:pt>
                <c:pt idx="13">
                  <c:v>69</c:v>
                </c:pt>
                <c:pt idx="14">
                  <c:v>-102</c:v>
                </c:pt>
                <c:pt idx="15">
                  <c:v>-6</c:v>
                </c:pt>
                <c:pt idx="16">
                  <c:v>-128</c:v>
                </c:pt>
                <c:pt idx="17">
                  <c:v>-208</c:v>
                </c:pt>
                <c:pt idx="18">
                  <c:v>-548</c:v>
                </c:pt>
                <c:pt idx="19">
                  <c:v>-177</c:v>
                </c:pt>
                <c:pt idx="20">
                  <c:v>-1196</c:v>
                </c:pt>
                <c:pt idx="21">
                  <c:v>-111</c:v>
                </c:pt>
                <c:pt idx="22">
                  <c:v>-626</c:v>
                </c:pt>
                <c:pt idx="23">
                  <c:v>-516</c:v>
                </c:pt>
                <c:pt idx="24">
                  <c:v>-165</c:v>
                </c:pt>
                <c:pt idx="25">
                  <c:v>-1268</c:v>
                </c:pt>
                <c:pt idx="26">
                  <c:v>-736</c:v>
                </c:pt>
                <c:pt idx="27">
                  <c:v>-176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70016"/>
        <c:axId val="89671552"/>
      </c:barChart>
      <c:dateAx>
        <c:axId val="89670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89671552"/>
        <c:crosses val="autoZero"/>
        <c:auto val="0"/>
        <c:lblOffset val="100"/>
        <c:baseTimeUnit val="days"/>
      </c:dateAx>
      <c:valAx>
        <c:axId val="896715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67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0</xdr:row>
      <xdr:rowOff>4760</xdr:rowOff>
    </xdr:from>
    <xdr:to>
      <xdr:col>32</xdr:col>
      <xdr:colOff>314325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295274</xdr:colOff>
      <xdr:row>31</xdr:row>
      <xdr:rowOff>157162</xdr:rowOff>
    </xdr:from>
    <xdr:to>
      <xdr:col>34</xdr:col>
      <xdr:colOff>609599</xdr:colOff>
      <xdr:row>49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31</xdr:row>
      <xdr:rowOff>147636</xdr:rowOff>
    </xdr:from>
    <xdr:to>
      <xdr:col>24</xdr:col>
      <xdr:colOff>152400</xdr:colOff>
      <xdr:row>49</xdr:row>
      <xdr:rowOff>133349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447675</xdr:colOff>
      <xdr:row>50</xdr:row>
      <xdr:rowOff>80961</xdr:rowOff>
    </xdr:from>
    <xdr:to>
      <xdr:col>27</xdr:col>
      <xdr:colOff>142875</xdr:colOff>
      <xdr:row>68</xdr:row>
      <xdr:rowOff>9524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H30" sqref="H30"/>
    </sheetView>
  </sheetViews>
  <sheetFormatPr defaultRowHeight="15" x14ac:dyDescent="0.25"/>
  <cols>
    <col min="1" max="1" width="10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2" t="s">
        <v>5</v>
      </c>
      <c r="G1" s="12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4" x14ac:dyDescent="0.25">
      <c r="A2" s="4">
        <v>43556</v>
      </c>
      <c r="B2" s="5">
        <v>104.5</v>
      </c>
      <c r="C2" s="5">
        <v>121.4</v>
      </c>
      <c r="D2" s="5">
        <v>412.9</v>
      </c>
      <c r="E2" s="5">
        <f>(B2+D2)*4+C2*9</f>
        <v>3162.2</v>
      </c>
      <c r="F2" s="5">
        <f>B2*4/$E2*100</f>
        <v>13.218645246979952</v>
      </c>
      <c r="G2" s="5">
        <f>C2*9/$E2*100</f>
        <v>34.551894250838025</v>
      </c>
      <c r="H2" s="5">
        <f>D2*4/$E2*100</f>
        <v>52.229460502182022</v>
      </c>
      <c r="I2" s="13">
        <v>59.1</v>
      </c>
      <c r="J2" s="5">
        <f>F2-20</f>
        <v>-6.7813547530200484</v>
      </c>
      <c r="K2" s="5">
        <f>G2-25</f>
        <v>9.5518942508380249</v>
      </c>
      <c r="L2" s="5">
        <f>H2-55</f>
        <v>-2.7705394978179783</v>
      </c>
      <c r="M2" s="5">
        <f>E2-3100</f>
        <v>62.199999999999818</v>
      </c>
      <c r="N2" s="6"/>
    </row>
    <row r="3" spans="1:14" x14ac:dyDescent="0.25">
      <c r="A3" s="4">
        <v>43557</v>
      </c>
      <c r="B3" s="2">
        <v>125</v>
      </c>
      <c r="C3" s="2">
        <v>109</v>
      </c>
      <c r="D3" s="2">
        <v>227</v>
      </c>
      <c r="E3" s="2">
        <f t="shared" ref="E3:E29" si="0">(B3+D3)*4+C3*9</f>
        <v>2389</v>
      </c>
      <c r="F3" s="5">
        <f t="shared" ref="F3:F29" si="1">B3*4/$E3*100</f>
        <v>20.929259104227711</v>
      </c>
      <c r="G3" s="5">
        <f t="shared" ref="G3:G29" si="2">C3*9/$E3*100</f>
        <v>41.063206362494768</v>
      </c>
      <c r="H3" s="5">
        <f t="shared" ref="H3:H29" si="3">D3*4/$E3*100</f>
        <v>38.007534533277521</v>
      </c>
      <c r="I3" s="13">
        <v>59.1</v>
      </c>
      <c r="J3" s="5">
        <f t="shared" ref="J3:J29" si="4">F3-20</f>
        <v>0.92925910422771096</v>
      </c>
      <c r="K3" s="5">
        <f t="shared" ref="K3:K29" si="5">G3-25</f>
        <v>16.063206362494768</v>
      </c>
      <c r="L3" s="5">
        <f t="shared" ref="L3:L29" si="6">H3-55</f>
        <v>-16.992465466722479</v>
      </c>
      <c r="M3" s="5">
        <f t="shared" ref="M3:M29" si="7">E3-3100</f>
        <v>-711</v>
      </c>
      <c r="N3" s="6"/>
    </row>
    <row r="4" spans="1:14" x14ac:dyDescent="0.25">
      <c r="A4" s="4">
        <v>43558</v>
      </c>
      <c r="B4" s="2">
        <v>56</v>
      </c>
      <c r="C4" s="2">
        <v>86</v>
      </c>
      <c r="D4" s="2">
        <v>285</v>
      </c>
      <c r="E4" s="2">
        <f t="shared" si="0"/>
        <v>2138</v>
      </c>
      <c r="F4" s="5">
        <f t="shared" si="1"/>
        <v>10.47708138447147</v>
      </c>
      <c r="G4" s="5">
        <f t="shared" si="2"/>
        <v>36.202057998129092</v>
      </c>
      <c r="H4" s="5">
        <f t="shared" si="3"/>
        <v>53.320860617399433</v>
      </c>
      <c r="I4" s="13">
        <v>59.1</v>
      </c>
      <c r="J4" s="5">
        <f t="shared" si="4"/>
        <v>-9.5229186155285301</v>
      </c>
      <c r="K4" s="5">
        <f t="shared" si="5"/>
        <v>11.202057998129092</v>
      </c>
      <c r="L4" s="5">
        <f t="shared" si="6"/>
        <v>-1.6791393826005674</v>
      </c>
      <c r="M4" s="5">
        <f t="shared" si="7"/>
        <v>-962</v>
      </c>
      <c r="N4" s="6"/>
    </row>
    <row r="5" spans="1:14" x14ac:dyDescent="0.25">
      <c r="A5" s="4">
        <v>43559</v>
      </c>
      <c r="B5" s="2">
        <v>80</v>
      </c>
      <c r="C5" s="2">
        <v>76</v>
      </c>
      <c r="D5" s="2">
        <v>413</v>
      </c>
      <c r="E5" s="2">
        <f t="shared" si="0"/>
        <v>2656</v>
      </c>
      <c r="F5" s="5">
        <f t="shared" si="1"/>
        <v>12.048192771084338</v>
      </c>
      <c r="G5" s="5">
        <f t="shared" si="2"/>
        <v>25.753012048192769</v>
      </c>
      <c r="H5" s="5">
        <f t="shared" si="3"/>
        <v>62.19879518072289</v>
      </c>
      <c r="I5" s="13">
        <v>59.1</v>
      </c>
      <c r="J5" s="5">
        <f t="shared" si="4"/>
        <v>-7.9518072289156621</v>
      </c>
      <c r="K5" s="5">
        <f t="shared" si="5"/>
        <v>0.7530120481927689</v>
      </c>
      <c r="L5" s="5">
        <f t="shared" si="6"/>
        <v>7.1987951807228896</v>
      </c>
      <c r="M5" s="5">
        <f t="shared" si="7"/>
        <v>-444</v>
      </c>
      <c r="N5" s="6"/>
    </row>
    <row r="6" spans="1:14" x14ac:dyDescent="0.25">
      <c r="A6" s="4">
        <v>43560</v>
      </c>
      <c r="B6" s="2">
        <v>76</v>
      </c>
      <c r="C6" s="2">
        <v>53</v>
      </c>
      <c r="D6" s="2">
        <v>353</v>
      </c>
      <c r="E6" s="2">
        <f t="shared" si="0"/>
        <v>2193</v>
      </c>
      <c r="F6" s="5">
        <f t="shared" si="1"/>
        <v>13.862289101687185</v>
      </c>
      <c r="G6" s="5">
        <f t="shared" si="2"/>
        <v>21.751025991792066</v>
      </c>
      <c r="H6" s="5">
        <f t="shared" si="3"/>
        <v>64.386684906520756</v>
      </c>
      <c r="I6" s="13">
        <v>59.1</v>
      </c>
      <c r="J6" s="5">
        <f t="shared" si="4"/>
        <v>-6.1377108983128146</v>
      </c>
      <c r="K6" s="5">
        <f t="shared" si="5"/>
        <v>-3.2489740082079344</v>
      </c>
      <c r="L6" s="5">
        <f t="shared" si="6"/>
        <v>9.386684906520756</v>
      </c>
      <c r="M6" s="5">
        <f t="shared" si="7"/>
        <v>-907</v>
      </c>
      <c r="N6" s="6"/>
    </row>
    <row r="7" spans="1:14" x14ac:dyDescent="0.25">
      <c r="A7" s="4">
        <v>43561</v>
      </c>
      <c r="B7" s="2">
        <v>99</v>
      </c>
      <c r="C7" s="2">
        <v>114</v>
      </c>
      <c r="D7" s="2">
        <v>282</v>
      </c>
      <c r="E7" s="2">
        <f t="shared" si="0"/>
        <v>2550</v>
      </c>
      <c r="F7" s="5">
        <f t="shared" si="1"/>
        <v>15.529411764705884</v>
      </c>
      <c r="G7" s="5">
        <f t="shared" si="2"/>
        <v>40.235294117647058</v>
      </c>
      <c r="H7" s="5">
        <f t="shared" si="3"/>
        <v>44.235294117647058</v>
      </c>
      <c r="I7" s="13">
        <v>59.1</v>
      </c>
      <c r="J7" s="5">
        <f t="shared" si="4"/>
        <v>-4.470588235294116</v>
      </c>
      <c r="K7" s="5">
        <f t="shared" si="5"/>
        <v>15.235294117647058</v>
      </c>
      <c r="L7" s="5">
        <f t="shared" si="6"/>
        <v>-10.764705882352942</v>
      </c>
      <c r="M7" s="5">
        <f t="shared" si="7"/>
        <v>-550</v>
      </c>
      <c r="N7" s="6"/>
    </row>
    <row r="8" spans="1:14" x14ac:dyDescent="0.25">
      <c r="A8" s="4">
        <v>43562</v>
      </c>
      <c r="B8" s="2">
        <v>67</v>
      </c>
      <c r="C8" s="2">
        <v>56</v>
      </c>
      <c r="D8" s="2">
        <v>281</v>
      </c>
      <c r="E8" s="2">
        <f t="shared" si="0"/>
        <v>1896</v>
      </c>
      <c r="F8" s="5">
        <f t="shared" si="1"/>
        <v>14.135021097046414</v>
      </c>
      <c r="G8" s="5">
        <f t="shared" si="2"/>
        <v>26.582278481012654</v>
      </c>
      <c r="H8" s="5">
        <f t="shared" si="3"/>
        <v>59.282700421940923</v>
      </c>
      <c r="I8" s="13">
        <v>58.9</v>
      </c>
      <c r="J8" s="5">
        <f t="shared" si="4"/>
        <v>-5.8649789029535864</v>
      </c>
      <c r="K8" s="5">
        <f t="shared" si="5"/>
        <v>1.5822784810126542</v>
      </c>
      <c r="L8" s="5">
        <f t="shared" si="6"/>
        <v>4.2827004219409233</v>
      </c>
      <c r="M8" s="5">
        <f t="shared" si="7"/>
        <v>-1204</v>
      </c>
      <c r="N8" s="6"/>
    </row>
    <row r="9" spans="1:14" x14ac:dyDescent="0.25">
      <c r="A9" s="4">
        <v>43563</v>
      </c>
      <c r="B9" s="2">
        <v>94</v>
      </c>
      <c r="C9" s="2">
        <v>110</v>
      </c>
      <c r="D9" s="2">
        <v>234</v>
      </c>
      <c r="E9" s="2">
        <f t="shared" si="0"/>
        <v>2302</v>
      </c>
      <c r="F9" s="5">
        <f t="shared" si="1"/>
        <v>16.333622936576887</v>
      </c>
      <c r="G9" s="5">
        <f t="shared" si="2"/>
        <v>43.006081668114682</v>
      </c>
      <c r="H9" s="5">
        <f t="shared" si="3"/>
        <v>40.660295395308424</v>
      </c>
      <c r="I9" s="13">
        <v>58.9</v>
      </c>
      <c r="J9" s="5">
        <f t="shared" si="4"/>
        <v>-3.6663770634231128</v>
      </c>
      <c r="K9" s="5">
        <f t="shared" si="5"/>
        <v>18.006081668114682</v>
      </c>
      <c r="L9" s="5">
        <f t="shared" si="6"/>
        <v>-14.339704604691576</v>
      </c>
      <c r="M9" s="5">
        <f t="shared" si="7"/>
        <v>-798</v>
      </c>
      <c r="N9" s="6"/>
    </row>
    <row r="10" spans="1:14" x14ac:dyDescent="0.25">
      <c r="A10" s="4">
        <v>43564</v>
      </c>
      <c r="B10" s="2">
        <v>103</v>
      </c>
      <c r="C10" s="2">
        <v>92</v>
      </c>
      <c r="D10" s="2">
        <v>347</v>
      </c>
      <c r="E10" s="2">
        <f t="shared" si="0"/>
        <v>2628</v>
      </c>
      <c r="F10" s="5">
        <f t="shared" si="1"/>
        <v>15.67732115677321</v>
      </c>
      <c r="G10" s="5">
        <f t="shared" si="2"/>
        <v>31.506849315068493</v>
      </c>
      <c r="H10" s="5">
        <f t="shared" si="3"/>
        <v>52.815829528158297</v>
      </c>
      <c r="I10" s="13">
        <v>58.9</v>
      </c>
      <c r="J10" s="5">
        <f t="shared" si="4"/>
        <v>-4.3226788432267895</v>
      </c>
      <c r="K10" s="5">
        <f t="shared" si="5"/>
        <v>6.506849315068493</v>
      </c>
      <c r="L10" s="5">
        <f t="shared" si="6"/>
        <v>-2.1841704718417034</v>
      </c>
      <c r="M10" s="5">
        <f t="shared" si="7"/>
        <v>-472</v>
      </c>
      <c r="N10" s="6"/>
    </row>
    <row r="11" spans="1:14" x14ac:dyDescent="0.25">
      <c r="A11" s="9">
        <v>43565</v>
      </c>
      <c r="B11" s="10">
        <v>119</v>
      </c>
      <c r="C11" s="10">
        <v>108</v>
      </c>
      <c r="D11" s="10">
        <v>564</v>
      </c>
      <c r="E11" s="10">
        <f t="shared" si="0"/>
        <v>3704</v>
      </c>
      <c r="F11" s="11">
        <f t="shared" si="1"/>
        <v>12.85097192224622</v>
      </c>
      <c r="G11" s="11">
        <f t="shared" si="2"/>
        <v>26.241900647948164</v>
      </c>
      <c r="H11" s="11">
        <f t="shared" si="3"/>
        <v>60.90712742980562</v>
      </c>
      <c r="I11" s="14">
        <v>58.9</v>
      </c>
      <c r="J11" s="11">
        <f t="shared" si="4"/>
        <v>-7.1490280777537798</v>
      </c>
      <c r="K11" s="11">
        <f t="shared" si="5"/>
        <v>1.2419006479481638</v>
      </c>
      <c r="L11" s="11">
        <f t="shared" si="6"/>
        <v>5.9071274298056196</v>
      </c>
      <c r="M11" s="11">
        <f t="shared" si="7"/>
        <v>604</v>
      </c>
      <c r="N11" s="6"/>
    </row>
    <row r="12" spans="1:14" x14ac:dyDescent="0.25">
      <c r="A12" s="4">
        <v>43566</v>
      </c>
      <c r="B12" s="2">
        <v>157</v>
      </c>
      <c r="C12" s="2">
        <v>86</v>
      </c>
      <c r="D12" s="2">
        <v>516</v>
      </c>
      <c r="E12" s="2">
        <f t="shared" si="0"/>
        <v>3466</v>
      </c>
      <c r="F12" s="5">
        <f t="shared" si="1"/>
        <v>18.118869013271784</v>
      </c>
      <c r="G12" s="5">
        <f t="shared" si="2"/>
        <v>22.33121754183497</v>
      </c>
      <c r="H12" s="5">
        <f t="shared" si="3"/>
        <v>59.549913444893242</v>
      </c>
      <c r="I12" s="13">
        <v>58.9</v>
      </c>
      <c r="J12" s="5">
        <f t="shared" si="4"/>
        <v>-1.8811309867282162</v>
      </c>
      <c r="K12" s="5">
        <f t="shared" si="5"/>
        <v>-2.6687824581650297</v>
      </c>
      <c r="L12" s="5">
        <f t="shared" si="6"/>
        <v>4.5499134448932423</v>
      </c>
      <c r="M12" s="5">
        <f t="shared" si="7"/>
        <v>366</v>
      </c>
      <c r="N12" s="6"/>
    </row>
    <row r="13" spans="1:14" x14ac:dyDescent="0.25">
      <c r="A13" s="4">
        <v>43567</v>
      </c>
      <c r="B13" s="2">
        <v>122</v>
      </c>
      <c r="C13" s="2">
        <v>73</v>
      </c>
      <c r="D13" s="2">
        <v>466</v>
      </c>
      <c r="E13" s="2">
        <f t="shared" si="0"/>
        <v>3009</v>
      </c>
      <c r="F13" s="5">
        <f t="shared" si="1"/>
        <v>16.218012628780325</v>
      </c>
      <c r="G13" s="5">
        <f t="shared" si="2"/>
        <v>21.834496510468593</v>
      </c>
      <c r="H13" s="5">
        <f t="shared" si="3"/>
        <v>61.947490860751074</v>
      </c>
      <c r="I13" s="13">
        <v>58.9</v>
      </c>
      <c r="J13" s="5">
        <f t="shared" si="4"/>
        <v>-3.7819873712196745</v>
      </c>
      <c r="K13" s="5">
        <f t="shared" si="5"/>
        <v>-3.1655034895314067</v>
      </c>
      <c r="L13" s="5">
        <f t="shared" si="6"/>
        <v>6.9474908607510741</v>
      </c>
      <c r="M13" s="5">
        <f t="shared" si="7"/>
        <v>-91</v>
      </c>
      <c r="N13" s="6"/>
    </row>
    <row r="14" spans="1:14" x14ac:dyDescent="0.25">
      <c r="A14" s="4">
        <v>43568</v>
      </c>
      <c r="B14" s="2">
        <v>100</v>
      </c>
      <c r="C14" s="2">
        <v>110</v>
      </c>
      <c r="D14" s="2">
        <v>392</v>
      </c>
      <c r="E14" s="2">
        <f t="shared" si="0"/>
        <v>2958</v>
      </c>
      <c r="F14" s="5">
        <f t="shared" si="1"/>
        <v>13.522650439486139</v>
      </c>
      <c r="G14" s="5">
        <f t="shared" si="2"/>
        <v>33.468559837728193</v>
      </c>
      <c r="H14" s="5">
        <f t="shared" si="3"/>
        <v>53.008789722785664</v>
      </c>
      <c r="I14" s="13">
        <v>58.9</v>
      </c>
      <c r="J14" s="5">
        <f t="shared" si="4"/>
        <v>-6.4773495605138613</v>
      </c>
      <c r="K14" s="5">
        <f t="shared" si="5"/>
        <v>8.4685598377281934</v>
      </c>
      <c r="L14" s="5">
        <f t="shared" si="6"/>
        <v>-1.9912102772143356</v>
      </c>
      <c r="M14" s="5">
        <f t="shared" si="7"/>
        <v>-142</v>
      </c>
      <c r="N14" s="6"/>
    </row>
    <row r="15" spans="1:14" x14ac:dyDescent="0.25">
      <c r="A15" s="4">
        <v>43569</v>
      </c>
      <c r="B15" s="2">
        <v>116</v>
      </c>
      <c r="C15" s="2">
        <v>97</v>
      </c>
      <c r="D15" s="2">
        <v>458</v>
      </c>
      <c r="E15" s="2">
        <f t="shared" si="0"/>
        <v>3169</v>
      </c>
      <c r="F15" s="5">
        <f t="shared" si="1"/>
        <v>14.641842852634902</v>
      </c>
      <c r="G15" s="5">
        <f t="shared" si="2"/>
        <v>27.548122436099714</v>
      </c>
      <c r="H15" s="5">
        <f t="shared" si="3"/>
        <v>57.810034711265381</v>
      </c>
      <c r="I15" s="13">
        <v>59.8</v>
      </c>
      <c r="J15" s="5">
        <f t="shared" si="4"/>
        <v>-5.3581571473650982</v>
      </c>
      <c r="K15" s="5">
        <f t="shared" si="5"/>
        <v>2.5481224360997139</v>
      </c>
      <c r="L15" s="5">
        <f t="shared" si="6"/>
        <v>2.8100347112653807</v>
      </c>
      <c r="M15" s="5">
        <f t="shared" si="7"/>
        <v>69</v>
      </c>
      <c r="N15" s="6"/>
    </row>
    <row r="16" spans="1:14" x14ac:dyDescent="0.25">
      <c r="A16" s="4">
        <v>43570</v>
      </c>
      <c r="B16" s="2">
        <v>104</v>
      </c>
      <c r="C16" s="2">
        <v>106</v>
      </c>
      <c r="D16" s="2">
        <v>407</v>
      </c>
      <c r="E16" s="2">
        <f t="shared" si="0"/>
        <v>2998</v>
      </c>
      <c r="F16" s="5">
        <f t="shared" si="1"/>
        <v>13.875917278185456</v>
      </c>
      <c r="G16" s="5">
        <f t="shared" si="2"/>
        <v>31.821214142761839</v>
      </c>
      <c r="H16" s="5">
        <f t="shared" si="3"/>
        <v>54.302868579052699</v>
      </c>
      <c r="I16" s="13">
        <v>59.8</v>
      </c>
      <c r="J16" s="5">
        <f t="shared" si="4"/>
        <v>-6.1240827218145437</v>
      </c>
      <c r="K16" s="5">
        <f t="shared" si="5"/>
        <v>6.8212141427618391</v>
      </c>
      <c r="L16" s="5">
        <f t="shared" si="6"/>
        <v>-0.69713142094730074</v>
      </c>
      <c r="M16" s="5">
        <f t="shared" si="7"/>
        <v>-102</v>
      </c>
      <c r="N16" s="6"/>
    </row>
    <row r="17" spans="1:14" x14ac:dyDescent="0.25">
      <c r="A17" s="4">
        <v>43571</v>
      </c>
      <c r="B17" s="2">
        <v>108</v>
      </c>
      <c r="C17" s="2">
        <v>70</v>
      </c>
      <c r="D17" s="2">
        <v>508</v>
      </c>
      <c r="E17" s="2">
        <f t="shared" si="0"/>
        <v>3094</v>
      </c>
      <c r="F17" s="5">
        <f t="shared" si="1"/>
        <v>13.962508080155139</v>
      </c>
      <c r="G17" s="5">
        <f t="shared" si="2"/>
        <v>20.361990950226243</v>
      </c>
      <c r="H17" s="5">
        <f t="shared" si="3"/>
        <v>65.675500969618611</v>
      </c>
      <c r="I17" s="13">
        <v>59.8</v>
      </c>
      <c r="J17" s="5">
        <f t="shared" si="4"/>
        <v>-6.0374919198448609</v>
      </c>
      <c r="K17" s="5">
        <f t="shared" si="5"/>
        <v>-4.6380090497737569</v>
      </c>
      <c r="L17" s="5">
        <f t="shared" si="6"/>
        <v>10.675500969618611</v>
      </c>
      <c r="M17" s="5">
        <f t="shared" si="7"/>
        <v>-6</v>
      </c>
      <c r="N17" s="6"/>
    </row>
    <row r="18" spans="1:14" x14ac:dyDescent="0.25">
      <c r="A18" s="4">
        <v>43572</v>
      </c>
      <c r="B18" s="2">
        <v>147</v>
      </c>
      <c r="C18" s="2">
        <v>96</v>
      </c>
      <c r="D18" s="2">
        <v>380</v>
      </c>
      <c r="E18" s="2">
        <f t="shared" si="0"/>
        <v>2972</v>
      </c>
      <c r="F18" s="5">
        <f t="shared" si="1"/>
        <v>19.784656796769852</v>
      </c>
      <c r="G18" s="5">
        <f t="shared" si="2"/>
        <v>29.071332436069987</v>
      </c>
      <c r="H18" s="5">
        <f t="shared" si="3"/>
        <v>51.144010767160161</v>
      </c>
      <c r="I18" s="13">
        <v>59.8</v>
      </c>
      <c r="J18" s="5">
        <f t="shared" si="4"/>
        <v>-0.21534320323014811</v>
      </c>
      <c r="K18" s="5">
        <f t="shared" si="5"/>
        <v>4.0713324360699872</v>
      </c>
      <c r="L18" s="5">
        <f t="shared" si="6"/>
        <v>-3.8559892328398391</v>
      </c>
      <c r="M18" s="5">
        <f t="shared" si="7"/>
        <v>-128</v>
      </c>
      <c r="N18" s="6"/>
    </row>
    <row r="19" spans="1:14" x14ac:dyDescent="0.25">
      <c r="A19" s="4">
        <v>43573</v>
      </c>
      <c r="B19" s="2">
        <v>118</v>
      </c>
      <c r="C19" s="2">
        <v>84</v>
      </c>
      <c r="D19" s="2">
        <v>416</v>
      </c>
      <c r="E19" s="2">
        <f t="shared" si="0"/>
        <v>2892</v>
      </c>
      <c r="F19" s="5">
        <f t="shared" si="1"/>
        <v>16.320885200553249</v>
      </c>
      <c r="G19" s="5">
        <f t="shared" si="2"/>
        <v>26.141078838174277</v>
      </c>
      <c r="H19" s="5">
        <f t="shared" si="3"/>
        <v>57.53803596127247</v>
      </c>
      <c r="I19" s="13">
        <v>59.8</v>
      </c>
      <c r="J19" s="5">
        <f t="shared" si="4"/>
        <v>-3.6791147994467508</v>
      </c>
      <c r="K19" s="5">
        <f t="shared" si="5"/>
        <v>1.1410788381742769</v>
      </c>
      <c r="L19" s="5">
        <f t="shared" si="6"/>
        <v>2.5380359612724703</v>
      </c>
      <c r="M19" s="5">
        <f t="shared" si="7"/>
        <v>-208</v>
      </c>
      <c r="N19" s="6"/>
    </row>
    <row r="20" spans="1:14" x14ac:dyDescent="0.25">
      <c r="A20" s="4">
        <v>43574</v>
      </c>
      <c r="B20" s="2">
        <v>112</v>
      </c>
      <c r="C20" s="2">
        <v>64</v>
      </c>
      <c r="D20" s="2">
        <v>382</v>
      </c>
      <c r="E20" s="2">
        <f t="shared" si="0"/>
        <v>2552</v>
      </c>
      <c r="F20" s="5">
        <f t="shared" si="1"/>
        <v>17.554858934169278</v>
      </c>
      <c r="G20" s="5">
        <f t="shared" si="2"/>
        <v>22.570532915360502</v>
      </c>
      <c r="H20" s="5">
        <f t="shared" si="3"/>
        <v>59.874608150470223</v>
      </c>
      <c r="I20" s="13">
        <v>59.8</v>
      </c>
      <c r="J20" s="5">
        <f t="shared" si="4"/>
        <v>-2.4451410658307218</v>
      </c>
      <c r="K20" s="5">
        <f t="shared" si="5"/>
        <v>-2.4294670846394979</v>
      </c>
      <c r="L20" s="5">
        <f t="shared" si="6"/>
        <v>4.8746081504702232</v>
      </c>
      <c r="M20" s="5">
        <f t="shared" si="7"/>
        <v>-548</v>
      </c>
      <c r="N20" s="6"/>
    </row>
    <row r="21" spans="1:14" x14ac:dyDescent="0.25">
      <c r="A21" s="4">
        <v>43575</v>
      </c>
      <c r="B21" s="2">
        <v>116</v>
      </c>
      <c r="C21" s="2">
        <v>91</v>
      </c>
      <c r="D21" s="2">
        <v>410</v>
      </c>
      <c r="E21" s="2">
        <f t="shared" si="0"/>
        <v>2923</v>
      </c>
      <c r="F21" s="5">
        <f t="shared" si="1"/>
        <v>15.874101950051317</v>
      </c>
      <c r="G21" s="5">
        <f t="shared" si="2"/>
        <v>28.019158398905237</v>
      </c>
      <c r="H21" s="5">
        <f t="shared" si="3"/>
        <v>56.106739651043448</v>
      </c>
      <c r="I21" s="13">
        <v>59.8</v>
      </c>
      <c r="J21" s="5">
        <f t="shared" si="4"/>
        <v>-4.1258980499486828</v>
      </c>
      <c r="K21" s="5">
        <f t="shared" si="5"/>
        <v>3.0191583989052369</v>
      </c>
      <c r="L21" s="5">
        <f t="shared" si="6"/>
        <v>1.1067396510434477</v>
      </c>
      <c r="M21" s="5">
        <f t="shared" si="7"/>
        <v>-177</v>
      </c>
      <c r="N21" s="6"/>
    </row>
    <row r="22" spans="1:14" x14ac:dyDescent="0.25">
      <c r="A22" s="4">
        <v>43576</v>
      </c>
      <c r="B22" s="2">
        <v>71</v>
      </c>
      <c r="C22" s="2">
        <v>100</v>
      </c>
      <c r="D22" s="2">
        <v>180</v>
      </c>
      <c r="E22" s="2">
        <f t="shared" si="0"/>
        <v>1904</v>
      </c>
      <c r="F22" s="5">
        <f t="shared" si="1"/>
        <v>14.915966386554622</v>
      </c>
      <c r="G22" s="5">
        <f t="shared" si="2"/>
        <v>47.268907563025209</v>
      </c>
      <c r="H22" s="5">
        <f t="shared" si="3"/>
        <v>37.815126050420169</v>
      </c>
      <c r="I22" s="13">
        <v>60.4</v>
      </c>
      <c r="J22" s="5">
        <f t="shared" si="4"/>
        <v>-5.0840336134453779</v>
      </c>
      <c r="K22" s="5">
        <f t="shared" si="5"/>
        <v>22.268907563025209</v>
      </c>
      <c r="L22" s="5">
        <f t="shared" si="6"/>
        <v>-17.184873949579831</v>
      </c>
      <c r="M22" s="5">
        <f t="shared" si="7"/>
        <v>-1196</v>
      </c>
      <c r="N22" s="6"/>
    </row>
    <row r="23" spans="1:14" x14ac:dyDescent="0.25">
      <c r="A23" s="4">
        <v>43577</v>
      </c>
      <c r="B23" s="2">
        <v>112</v>
      </c>
      <c r="C23" s="2">
        <v>77</v>
      </c>
      <c r="D23" s="2">
        <v>462</v>
      </c>
      <c r="E23" s="2">
        <f t="shared" si="0"/>
        <v>2989</v>
      </c>
      <c r="F23" s="5">
        <f t="shared" si="1"/>
        <v>14.988290398126464</v>
      </c>
      <c r="G23" s="5">
        <f t="shared" si="2"/>
        <v>23.185011709601874</v>
      </c>
      <c r="H23" s="5">
        <f t="shared" si="3"/>
        <v>61.826697892271667</v>
      </c>
      <c r="I23" s="13">
        <v>60.4</v>
      </c>
      <c r="J23" s="5">
        <f t="shared" si="4"/>
        <v>-5.0117096018735356</v>
      </c>
      <c r="K23" s="5">
        <f t="shared" si="5"/>
        <v>-1.8149882903981265</v>
      </c>
      <c r="L23" s="5">
        <f t="shared" si="6"/>
        <v>6.8266978922716675</v>
      </c>
      <c r="M23" s="5">
        <f t="shared" si="7"/>
        <v>-111</v>
      </c>
      <c r="N23" s="6"/>
    </row>
    <row r="24" spans="1:14" x14ac:dyDescent="0.25">
      <c r="A24" s="4">
        <v>43578</v>
      </c>
      <c r="B24" s="2">
        <v>110</v>
      </c>
      <c r="C24" s="2">
        <v>90</v>
      </c>
      <c r="D24" s="2">
        <v>306</v>
      </c>
      <c r="E24" s="2">
        <f t="shared" si="0"/>
        <v>2474</v>
      </c>
      <c r="F24" s="5">
        <f t="shared" si="1"/>
        <v>17.78496362166532</v>
      </c>
      <c r="G24" s="5">
        <f t="shared" si="2"/>
        <v>32.740501212611157</v>
      </c>
      <c r="H24" s="5">
        <f t="shared" si="3"/>
        <v>49.474535165723523</v>
      </c>
      <c r="I24" s="13">
        <v>60.4</v>
      </c>
      <c r="J24" s="5">
        <f t="shared" si="4"/>
        <v>-2.2150363783346805</v>
      </c>
      <c r="K24" s="5">
        <f t="shared" si="5"/>
        <v>7.7405012126111572</v>
      </c>
      <c r="L24" s="5">
        <f t="shared" si="6"/>
        <v>-5.5254648342764767</v>
      </c>
      <c r="M24" s="5">
        <f t="shared" si="7"/>
        <v>-626</v>
      </c>
      <c r="N24" s="6"/>
    </row>
    <row r="25" spans="1:14" x14ac:dyDescent="0.25">
      <c r="A25" s="4">
        <v>43579</v>
      </c>
      <c r="B25" s="2">
        <v>76</v>
      </c>
      <c r="C25" s="2">
        <v>68</v>
      </c>
      <c r="D25" s="2">
        <v>417</v>
      </c>
      <c r="E25" s="2">
        <f t="shared" si="0"/>
        <v>2584</v>
      </c>
      <c r="F25" s="5">
        <f t="shared" si="1"/>
        <v>11.76470588235294</v>
      </c>
      <c r="G25" s="5">
        <f t="shared" si="2"/>
        <v>23.684210526315788</v>
      </c>
      <c r="H25" s="5">
        <f t="shared" si="3"/>
        <v>64.551083591331277</v>
      </c>
      <c r="I25" s="13">
        <v>60.4</v>
      </c>
      <c r="J25" s="5">
        <f t="shared" si="4"/>
        <v>-8.2352941176470598</v>
      </c>
      <c r="K25" s="5">
        <f t="shared" si="5"/>
        <v>-1.3157894736842124</v>
      </c>
      <c r="L25" s="5">
        <f t="shared" si="6"/>
        <v>9.5510835913312775</v>
      </c>
      <c r="M25" s="5">
        <f t="shared" si="7"/>
        <v>-516</v>
      </c>
      <c r="N25" s="6"/>
    </row>
    <row r="26" spans="1:14" x14ac:dyDescent="0.25">
      <c r="A26" s="4">
        <v>43580</v>
      </c>
      <c r="B26" s="2">
        <v>110</v>
      </c>
      <c r="C26" s="2">
        <v>95</v>
      </c>
      <c r="D26" s="2">
        <v>410</v>
      </c>
      <c r="E26" s="2">
        <f t="shared" si="0"/>
        <v>2935</v>
      </c>
      <c r="F26" s="5">
        <f t="shared" si="1"/>
        <v>14.991482112436117</v>
      </c>
      <c r="G26" s="5">
        <f t="shared" si="2"/>
        <v>29.131175468483818</v>
      </c>
      <c r="H26" s="5">
        <f t="shared" si="3"/>
        <v>55.877342419080065</v>
      </c>
      <c r="I26" s="13">
        <v>60.4</v>
      </c>
      <c r="J26" s="5">
        <f t="shared" si="4"/>
        <v>-5.0085178875638832</v>
      </c>
      <c r="K26" s="5">
        <f t="shared" si="5"/>
        <v>4.1311754684838178</v>
      </c>
      <c r="L26" s="5">
        <f t="shared" si="6"/>
        <v>0.87734241908006538</v>
      </c>
      <c r="M26" s="5">
        <f t="shared" si="7"/>
        <v>-165</v>
      </c>
      <c r="N26" s="6"/>
    </row>
    <row r="27" spans="1:14" x14ac:dyDescent="0.25">
      <c r="A27" s="4">
        <v>43581</v>
      </c>
      <c r="B27" s="2">
        <v>70</v>
      </c>
      <c r="C27" s="2">
        <v>48</v>
      </c>
      <c r="D27" s="2">
        <v>280</v>
      </c>
      <c r="E27" s="2">
        <f t="shared" si="0"/>
        <v>1832</v>
      </c>
      <c r="F27" s="5">
        <f t="shared" si="1"/>
        <v>15.283842794759824</v>
      </c>
      <c r="G27" s="5">
        <f t="shared" si="2"/>
        <v>23.580786026200872</v>
      </c>
      <c r="H27" s="5">
        <f t="shared" si="3"/>
        <v>61.135371179039296</v>
      </c>
      <c r="I27" s="13">
        <v>60.4</v>
      </c>
      <c r="J27" s="5">
        <f t="shared" si="4"/>
        <v>-4.7161572052401759</v>
      </c>
      <c r="K27" s="5">
        <f t="shared" si="5"/>
        <v>-1.4192139737991276</v>
      </c>
      <c r="L27" s="5">
        <f t="shared" si="6"/>
        <v>6.1353711790392964</v>
      </c>
      <c r="M27" s="5">
        <f t="shared" si="7"/>
        <v>-1268</v>
      </c>
      <c r="N27" s="6"/>
    </row>
    <row r="28" spans="1:14" x14ac:dyDescent="0.25">
      <c r="A28" s="4">
        <v>43582</v>
      </c>
      <c r="B28" s="2">
        <v>73</v>
      </c>
      <c r="C28" s="2">
        <v>80</v>
      </c>
      <c r="D28" s="2">
        <v>338</v>
      </c>
      <c r="E28" s="2">
        <f t="shared" si="0"/>
        <v>2364</v>
      </c>
      <c r="F28" s="5">
        <f t="shared" si="1"/>
        <v>12.351945854483926</v>
      </c>
      <c r="G28" s="5">
        <f t="shared" si="2"/>
        <v>30.456852791878177</v>
      </c>
      <c r="H28" s="5">
        <f t="shared" si="3"/>
        <v>57.191201353637901</v>
      </c>
      <c r="I28" s="13">
        <v>60.4</v>
      </c>
      <c r="J28" s="5">
        <f t="shared" si="4"/>
        <v>-7.648054145516074</v>
      </c>
      <c r="K28" s="5">
        <f t="shared" si="5"/>
        <v>5.4568527918781768</v>
      </c>
      <c r="L28" s="5">
        <f t="shared" si="6"/>
        <v>2.1912013536379007</v>
      </c>
      <c r="M28" s="5">
        <f t="shared" si="7"/>
        <v>-736</v>
      </c>
      <c r="N28" s="6"/>
    </row>
    <row r="29" spans="1:14" x14ac:dyDescent="0.25">
      <c r="A29" s="4">
        <v>43583</v>
      </c>
      <c r="B29" s="2">
        <v>126</v>
      </c>
      <c r="C29" s="2">
        <v>88</v>
      </c>
      <c r="D29" s="2">
        <v>407</v>
      </c>
      <c r="E29" s="2">
        <f t="shared" si="0"/>
        <v>2924</v>
      </c>
      <c r="F29" s="5">
        <f t="shared" si="1"/>
        <v>17.236662106703147</v>
      </c>
      <c r="G29" s="5">
        <f t="shared" si="2"/>
        <v>27.086183310533517</v>
      </c>
      <c r="H29" s="5">
        <f t="shared" si="3"/>
        <v>55.677154582763336</v>
      </c>
      <c r="I29" s="13">
        <v>60.4</v>
      </c>
      <c r="J29" s="5">
        <f t="shared" si="4"/>
        <v>-2.7633378932968533</v>
      </c>
      <c r="K29" s="5">
        <f t="shared" si="5"/>
        <v>2.0861833105335172</v>
      </c>
      <c r="L29" s="5">
        <f t="shared" si="6"/>
        <v>0.67715458276333607</v>
      </c>
      <c r="M29" s="5">
        <f t="shared" si="7"/>
        <v>-176</v>
      </c>
      <c r="N29" s="6"/>
    </row>
    <row r="30" spans="1:14" x14ac:dyDescent="0.25">
      <c r="B30" s="1"/>
      <c r="C30" s="1"/>
      <c r="D30" s="1"/>
      <c r="E30" s="7">
        <f>AVERAGE(E11:E29)</f>
        <v>2828.5789473684213</v>
      </c>
      <c r="F30" s="7">
        <f t="shared" ref="F30:H30" si="8">AVERAGE(F11:F29)</f>
        <v>15.370691276494002</v>
      </c>
      <c r="G30" s="7">
        <f t="shared" si="8"/>
        <v>27.712801750748852</v>
      </c>
      <c r="H30" s="7">
        <f t="shared" si="8"/>
        <v>56.916506972757148</v>
      </c>
    </row>
  </sheetData>
  <pageMargins left="0.7" right="0.7" top="0.75" bottom="0.75" header="0.3" footer="0.3"/>
  <pageSetup paperSize="9" orientation="portrait" r:id="rId1"/>
  <ignoredErrors>
    <ignoredError sqref="G2:G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Танюшка</dc:creator>
  <cp:lastModifiedBy>Танюшка</cp:lastModifiedBy>
  <dcterms:created xsi:type="dcterms:W3CDTF">2019-04-29T06:01:25Z</dcterms:created>
  <dcterms:modified xsi:type="dcterms:W3CDTF">2019-04-29T12:33:09Z</dcterms:modified>
</cp:coreProperties>
</file>