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-105" windowWidth="18225" windowHeight="7170" firstSheet="2"/>
  </bookViews>
  <sheets>
    <sheet name="мясные" sheetId="1" r:id="rId1"/>
    <sheet name="молочка,яйца" sheetId="2" r:id="rId2"/>
    <sheet name="рыба" sheetId="3" r:id="rId3"/>
    <sheet name="бобовые, орехи" sheetId="4" r:id="rId4"/>
    <sheet name="углеводы сложные" sheetId="5" r:id="rId5"/>
    <sheet name="углеводы простые" sheetId="6" r:id="rId6"/>
    <sheet name="жиры ненасыщенные" sheetId="8" r:id="rId7"/>
  </sheets>
  <calcPr calcId="144525"/>
</workbook>
</file>

<file path=xl/calcChain.xml><?xml version="1.0" encoding="utf-8"?>
<calcChain xmlns="http://schemas.openxmlformats.org/spreadsheetml/2006/main">
  <c r="G3" i="8" l="1"/>
  <c r="H3" i="8" s="1"/>
  <c r="D3" i="8"/>
  <c r="G2" i="8"/>
  <c r="H2" i="8" s="1"/>
  <c r="D2" i="8"/>
  <c r="G6" i="8"/>
  <c r="H6" i="8" s="1"/>
  <c r="D6" i="8"/>
  <c r="D5" i="8"/>
  <c r="G5" i="8"/>
  <c r="H5" i="8" s="1"/>
  <c r="K4" i="3"/>
  <c r="K6" i="3"/>
  <c r="K5" i="3"/>
  <c r="K3" i="3"/>
  <c r="K2" i="3"/>
  <c r="K11" i="2"/>
  <c r="K13" i="2"/>
  <c r="G11" i="2"/>
  <c r="H11" i="2" s="1"/>
  <c r="G13" i="2"/>
  <c r="H13" i="2" s="1"/>
  <c r="D11" i="2"/>
  <c r="D13" i="2"/>
  <c r="K3" i="2"/>
  <c r="K4" i="2"/>
  <c r="K5" i="2"/>
  <c r="K6" i="2"/>
  <c r="K7" i="2"/>
  <c r="K8" i="2"/>
  <c r="K9" i="2"/>
  <c r="K10" i="2"/>
  <c r="K12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G3" i="3" l="1"/>
  <c r="H3" i="3" s="1"/>
  <c r="D3" i="3"/>
  <c r="G8" i="6" l="1"/>
  <c r="H8" i="6" s="1"/>
  <c r="D8" i="6"/>
  <c r="G10" i="6"/>
  <c r="H10" i="6" s="1"/>
  <c r="D10" i="6"/>
  <c r="G14" i="6"/>
  <c r="H14" i="6" s="1"/>
  <c r="D14" i="6"/>
  <c r="G6" i="5"/>
  <c r="H6" i="5" s="1"/>
  <c r="D6" i="5"/>
  <c r="G12" i="2"/>
  <c r="H12" i="2" s="1"/>
  <c r="D12" i="2"/>
  <c r="G8" i="2"/>
  <c r="H8" i="2" s="1"/>
  <c r="D8" i="2"/>
  <c r="G10" i="2"/>
  <c r="H10" i="2" s="1"/>
  <c r="D10" i="2"/>
  <c r="D9" i="1" l="1"/>
  <c r="G9" i="1"/>
  <c r="H9" i="1" s="1"/>
  <c r="G2" i="6"/>
  <c r="H2" i="6" s="1"/>
  <c r="D2" i="6"/>
  <c r="D13" i="1" l="1"/>
  <c r="G13" i="1"/>
  <c r="H13" i="1" s="1"/>
  <c r="G7" i="8"/>
  <c r="H7" i="8" s="1"/>
  <c r="D7" i="8"/>
  <c r="G8" i="8"/>
  <c r="H8" i="8" s="1"/>
  <c r="D8" i="8"/>
  <c r="D3" i="1"/>
  <c r="G3" i="1"/>
  <c r="H3" i="1" s="1"/>
  <c r="G4" i="8"/>
  <c r="H4" i="8" s="1"/>
  <c r="D4" i="8"/>
  <c r="G9" i="8"/>
  <c r="H9" i="8" s="1"/>
  <c r="D9" i="8"/>
  <c r="D11" i="8"/>
  <c r="D10" i="8"/>
  <c r="G11" i="8"/>
  <c r="H11" i="8" s="1"/>
  <c r="G10" i="8"/>
  <c r="H10" i="8" s="1"/>
  <c r="G9" i="6"/>
  <c r="H9" i="6" s="1"/>
  <c r="D9" i="6"/>
  <c r="G4" i="6"/>
  <c r="H4" i="6" s="1"/>
  <c r="D4" i="6"/>
  <c r="G6" i="6"/>
  <c r="H6" i="6" s="1"/>
  <c r="D6" i="6"/>
  <c r="G5" i="1"/>
  <c r="H5" i="1" s="1"/>
  <c r="D5" i="1"/>
  <c r="G15" i="6"/>
  <c r="H15" i="6" s="1"/>
  <c r="D15" i="6"/>
  <c r="G3" i="6"/>
  <c r="H3" i="6" s="1"/>
  <c r="D3" i="6"/>
  <c r="G5" i="6"/>
  <c r="H5" i="6" s="1"/>
  <c r="D5" i="6"/>
  <c r="G13" i="6"/>
  <c r="H13" i="6" s="1"/>
  <c r="D13" i="6"/>
  <c r="G12" i="6"/>
  <c r="H12" i="6" s="1"/>
  <c r="D12" i="6"/>
  <c r="G11" i="6"/>
  <c r="H11" i="6" s="1"/>
  <c r="D11" i="6"/>
  <c r="G7" i="6"/>
  <c r="H7" i="6" s="1"/>
  <c r="D7" i="6"/>
  <c r="G8" i="5"/>
  <c r="H8" i="5" s="1"/>
  <c r="D8" i="5"/>
  <c r="G5" i="5"/>
  <c r="H5" i="5" s="1"/>
  <c r="D5" i="5"/>
  <c r="G7" i="5"/>
  <c r="H7" i="5" s="1"/>
  <c r="D7" i="5"/>
  <c r="G4" i="5"/>
  <c r="H4" i="5" s="1"/>
  <c r="D4" i="5"/>
  <c r="G3" i="5"/>
  <c r="H3" i="5" s="1"/>
  <c r="D3" i="5"/>
  <c r="G2" i="5"/>
  <c r="H2" i="5" s="1"/>
  <c r="D2" i="5"/>
  <c r="G5" i="4"/>
  <c r="H5" i="4" s="1"/>
  <c r="D5" i="4"/>
  <c r="G4" i="4"/>
  <c r="H4" i="4" s="1"/>
  <c r="D4" i="4"/>
  <c r="G3" i="4"/>
  <c r="H3" i="4" s="1"/>
  <c r="D3" i="4"/>
  <c r="G2" i="4"/>
  <c r="H2" i="4" s="1"/>
  <c r="D2" i="4"/>
  <c r="G5" i="3"/>
  <c r="H5" i="3" s="1"/>
  <c r="D5" i="3"/>
  <c r="G6" i="3"/>
  <c r="H6" i="3" s="1"/>
  <c r="D6" i="3"/>
  <c r="G4" i="3"/>
  <c r="H4" i="3" s="1"/>
  <c r="D4" i="3"/>
  <c r="G2" i="3"/>
  <c r="H2" i="3" s="1"/>
  <c r="D2" i="3"/>
  <c r="G9" i="2"/>
  <c r="H9" i="2" s="1"/>
  <c r="D9" i="2"/>
  <c r="G6" i="2"/>
  <c r="H6" i="2" s="1"/>
  <c r="D6" i="2"/>
  <c r="G7" i="2"/>
  <c r="H7" i="2" s="1"/>
  <c r="D7" i="2"/>
  <c r="G5" i="2"/>
  <c r="H5" i="2" s="1"/>
  <c r="D5" i="2"/>
  <c r="G3" i="2"/>
  <c r="H3" i="2" s="1"/>
  <c r="D3" i="2"/>
  <c r="G4" i="2"/>
  <c r="H4" i="2" s="1"/>
  <c r="D4" i="2"/>
  <c r="G2" i="2"/>
  <c r="H2" i="2" s="1"/>
  <c r="D2" i="2"/>
  <c r="G17" i="1"/>
  <c r="H17" i="1" s="1"/>
  <c r="D17" i="1"/>
  <c r="G16" i="1"/>
  <c r="H16" i="1" s="1"/>
  <c r="D16" i="1"/>
  <c r="G10" i="1"/>
  <c r="H10" i="1" s="1"/>
  <c r="D10" i="1"/>
  <c r="G15" i="1"/>
  <c r="H15" i="1" s="1"/>
  <c r="D15" i="1"/>
  <c r="G14" i="1"/>
  <c r="H14" i="1" s="1"/>
  <c r="D14" i="1"/>
  <c r="G7" i="1"/>
  <c r="H7" i="1" s="1"/>
  <c r="D7" i="1"/>
  <c r="G12" i="1"/>
  <c r="H12" i="1" s="1"/>
  <c r="D12" i="1"/>
  <c r="G11" i="1"/>
  <c r="H11" i="1" s="1"/>
  <c r="D11" i="1"/>
  <c r="G8" i="1"/>
  <c r="H8" i="1" s="1"/>
  <c r="D8" i="1"/>
  <c r="G6" i="1"/>
  <c r="H6" i="1" s="1"/>
  <c r="D6" i="1"/>
  <c r="G4" i="1"/>
  <c r="H4" i="1" s="1"/>
  <c r="D4" i="1"/>
  <c r="G2" i="1"/>
  <c r="H2" i="1" s="1"/>
  <c r="D2" i="1"/>
</calcChain>
</file>

<file path=xl/sharedStrings.xml><?xml version="1.0" encoding="utf-8"?>
<sst xmlns="http://schemas.openxmlformats.org/spreadsheetml/2006/main" count="266" uniqueCount="115">
  <si>
    <t>Калории</t>
  </si>
  <si>
    <t>Цена</t>
  </si>
  <si>
    <t>цена/кг</t>
  </si>
  <si>
    <t>Вес,г</t>
  </si>
  <si>
    <t>цена 100г белка</t>
  </si>
  <si>
    <t>Белки/100г</t>
  </si>
  <si>
    <t>Жиры/100г</t>
  </si>
  <si>
    <t>Филе куриное Евроопт</t>
  </si>
  <si>
    <t>говядина охлаждённая филе, Витебск</t>
  </si>
  <si>
    <t>Творог 5% , Славянские традиции</t>
  </si>
  <si>
    <t>Творог 4% , Беллакт</t>
  </si>
  <si>
    <t>Творог 7%, Свежие новости, Бобруйск</t>
  </si>
  <si>
    <t>Цена,руб</t>
  </si>
  <si>
    <t>Яйца куриные С-О</t>
  </si>
  <si>
    <t>Филе матиас прованс</t>
  </si>
  <si>
    <t>филе Шхуна с пряностями</t>
  </si>
  <si>
    <t>закуска из трески и лосося,Санта-Бремор</t>
  </si>
  <si>
    <t>Фаршмак, Эконом Маркет, Брест</t>
  </si>
  <si>
    <t>Паштет «Печёночный» мясной К ,Быхов</t>
  </si>
  <si>
    <t>Свинина филе тазобедренная часть, Минск</t>
  </si>
  <si>
    <t>Свинина полендвица охлаждённое, Мясной двор</t>
  </si>
  <si>
    <t>Чечевица «Эколайн» Green</t>
  </si>
  <si>
    <t>Фасоль «Бабушкина кухня» красная</t>
  </si>
  <si>
    <t xml:space="preserve">Семена тыквы очищенные </t>
  </si>
  <si>
    <t>Семена подсолнечника очищенные</t>
  </si>
  <si>
    <t>Наличие</t>
  </si>
  <si>
    <t>+</t>
  </si>
  <si>
    <t xml:space="preserve"> КСБ 1кг,Щучин</t>
  </si>
  <si>
    <t xml:space="preserve"> КСБ 4,5кг,Щучин</t>
  </si>
  <si>
    <t xml:space="preserve"> КСБ 0,4кг,Щучин</t>
  </si>
  <si>
    <t>Углеводы/100г</t>
  </si>
  <si>
    <t>цена 100г углеводов</t>
  </si>
  <si>
    <t>Рис «Бабушкина кухня» пропаренный</t>
  </si>
  <si>
    <t>Гречка "бабушкина кухня", первый сорт</t>
  </si>
  <si>
    <t>Хлопья овсяные «Экстра» № 3</t>
  </si>
  <si>
    <t>Хлеб «Ржаное чудо»</t>
  </si>
  <si>
    <t>Финики сушёные без косточки</t>
  </si>
  <si>
    <t>Зефир «Peter Ronnen» ваниль,Россия</t>
  </si>
  <si>
    <t>Изюм</t>
  </si>
  <si>
    <t>Coca-cola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</si>
  <si>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</si>
  <si>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</si>
  <si>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</si>
  <si>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</si>
  <si>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</si>
  <si>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</si>
  <si>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</si>
  <si>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</si>
  <si>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</si>
  <si>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</si>
  <si>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</si>
  <si>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</si>
  <si>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</si>
  <si>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</si>
  <si>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</si>
  <si>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+</t>
  </si>
  <si>
    <t>ветчина натура К, Natura ,Брест</t>
  </si>
  <si>
    <t>салями Балыковская С, Мясной двор, Тарасово</t>
  </si>
  <si>
    <t>Ветчина Балерон К,Ганна,Витебск</t>
  </si>
  <si>
    <t>Ветчина Балерон К, БрестМК</t>
  </si>
  <si>
    <t>-</t>
  </si>
  <si>
    <t>Кукурузные хлопья «Витьба» без сахара</t>
  </si>
  <si>
    <t>Мармелад Мозырянин</t>
  </si>
  <si>
    <t>наименование</t>
  </si>
  <si>
    <t>Зефир «Lefirelle» ванильный</t>
  </si>
  <si>
    <t>Грецкий орех</t>
  </si>
  <si>
    <t>Арахис несолёный</t>
  </si>
  <si>
    <t>Фундук</t>
  </si>
  <si>
    <t>цена 100г жиров</t>
  </si>
  <si>
    <t>семечки тыквенные</t>
  </si>
  <si>
    <t>семечки подсолнуха</t>
  </si>
  <si>
    <t>Мармелад «Грушевые дольки», Бобруйск</t>
  </si>
  <si>
    <t>Зефир "Бело-розовый" весовой,Бобруйск</t>
  </si>
  <si>
    <t>Где</t>
  </si>
  <si>
    <t>Фирменый магазин</t>
  </si>
  <si>
    <t>Фирменный магазин</t>
  </si>
  <si>
    <t>гипермол</t>
  </si>
  <si>
    <t>еврик</t>
  </si>
  <si>
    <t>Масло элитное 84% , Бабушкина крынка</t>
  </si>
  <si>
    <t>Щучин</t>
  </si>
  <si>
    <t>рынок</t>
  </si>
  <si>
    <t>Карпаччо из индюка</t>
  </si>
  <si>
    <t>родны кут</t>
  </si>
  <si>
    <t>Кукурузные хлопья «Витьба» шоколадные</t>
  </si>
  <si>
    <t>Масло 82,5%, Удачный выбор</t>
  </si>
  <si>
    <t>Колбаса Закусочная из индюка 1с , Арви</t>
  </si>
  <si>
    <t>сосиски С сыром мацарелла К+Г+С вс, БрестМК</t>
  </si>
  <si>
    <t>копчёная Пармская вс К, ДзержинскМК</t>
  </si>
  <si>
    <t>сосиски Вкусные вс К,Ганна, витебск</t>
  </si>
  <si>
    <t>ГИ</t>
  </si>
  <si>
    <t>белый рис</t>
  </si>
  <si>
    <t>Алми, акция</t>
  </si>
  <si>
    <t>Фирменный</t>
  </si>
  <si>
    <t>Колбаса Литовская из индюка вс, Арви</t>
  </si>
  <si>
    <t>родны кут,акция</t>
  </si>
  <si>
    <t>салями Израильская вс Г,Пуховичи</t>
  </si>
  <si>
    <t>сыр лёгкий</t>
  </si>
  <si>
    <t xml:space="preserve">Макароны  «Reggia» </t>
  </si>
  <si>
    <t>Макароны  «Знатные» , спираль</t>
  </si>
  <si>
    <t>Отзыв</t>
  </si>
  <si>
    <t>норм</t>
  </si>
  <si>
    <t>пастила, красный мозырянин</t>
  </si>
  <si>
    <t>Пряники постные, Конфа</t>
  </si>
  <si>
    <t>Баранки "Годуновъ" </t>
  </si>
  <si>
    <t>лосось Вильнюс</t>
  </si>
  <si>
    <t>Вильнюс</t>
  </si>
  <si>
    <t>%белка</t>
  </si>
  <si>
    <t>сыр пошехонский, савушкин продукт</t>
  </si>
  <si>
    <t>сыр классический, савушкин продукт</t>
  </si>
  <si>
    <t>Молоко 3,2%,2л Минская марка</t>
  </si>
  <si>
    <t>Молоко 3,2% ,0.9л, Минская марка</t>
  </si>
  <si>
    <t>Масло оливковое «Liberitas» нераф</t>
  </si>
  <si>
    <t>гипермолл</t>
  </si>
  <si>
    <t>Масло льяноное нераф</t>
  </si>
  <si>
    <t>Масло подсолнечное  нераф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</si>
</sst>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name val="Calibri"/>
    </font>
    <font>
      <sz val="11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000000"/>
      <name val="Calibri"/>
      <charset val="204"/>
    </font>
    <font>
      <b/>
      <sz val="11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2" applyNumberFormat="0" applyFill="0" applyAlignment="0" applyProtection="0"/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0" xfId="1" applyBorder="1" applyAlignment="1">
      <alignment horizontal="right" vertical="center"/>
    </xf>
    <xf numFmtId="0" fontId="4" fillId="0" borderId="0" xfId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1" fillId="0" borderId="4" xfId="0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>
      <alignment vertical="center"/>
    </xf>
    <xf numFmtId="2" fontId="8" fillId="0" borderId="0" xfId="0" applyNumberFormat="1" applyFont="1" applyAlignment="1">
      <alignment horizontal="center"/>
    </xf>
  </cellXfs>
  <cellStyles count="2">
    <cellStyle name="Заголовок 3" xfId="1" builtinId="18"/>
    <cellStyle name="Обычный" xfId="0" builtinId="0"/>
  </cellStyles>
  <dxfs count="0"/>
  <tableStyles count="0" defaultTableStyle="TableStyleMedium9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Normal="100" workbookViewId="0">
      <selection activeCell="M6" sqref="M6"/>
    </sheetView>
  </sheetViews>
  <sheetFormatPr defaultColWidth="9" defaultRowHeight="15" x14ac:dyDescent="0.25"/>
  <cols>
    <col min="1" max="1" width="48.28515625" customWidth="1"/>
    <col min="2" max="2" width="10.7109375" customWidth="1"/>
    <col min="3" max="3" width="11.140625" customWidth="1"/>
    <col min="4" max="6" width="9.140625" customWidth="1"/>
    <col min="8" max="8" width="15" customWidth="1"/>
    <col min="9" max="9" width="9.140625" customWidth="1"/>
    <col min="10" max="10" width="17.140625" customWidth="1"/>
    <col min="11" max="256" width="9.140625" customWidth="1"/>
  </cols>
  <sheetData>
    <row r="1" spans="1:11" x14ac:dyDescent="0.25">
      <c r="A1" s="33" t="s">
        <v>63</v>
      </c>
      <c r="B1" s="34" t="s">
        <v>5</v>
      </c>
      <c r="C1" s="34" t="s">
        <v>6</v>
      </c>
      <c r="D1" s="34" t="s">
        <v>0</v>
      </c>
      <c r="E1" s="34" t="s">
        <v>3</v>
      </c>
      <c r="F1" s="34" t="s">
        <v>1</v>
      </c>
      <c r="G1" s="34" t="s">
        <v>2</v>
      </c>
      <c r="H1" s="34" t="s">
        <v>4</v>
      </c>
      <c r="I1" s="35" t="s">
        <v>25</v>
      </c>
      <c r="J1" s="35" t="s">
        <v>73</v>
      </c>
      <c r="K1" s="34" t="s">
        <v>106</v>
      </c>
    </row>
    <row r="2" spans="1:11" x14ac:dyDescent="0.25">
      <c r="A2" s="1" t="s">
        <v>7</v>
      </c>
      <c r="B2" s="2">
        <v>19.5</v>
      </c>
      <c r="C2" s="2">
        <v>4.5999999999999996</v>
      </c>
      <c r="D2" s="3">
        <f t="shared" ref="D2:D8" si="0">B2*4+C2*9</f>
        <v>119.4</v>
      </c>
      <c r="E2" s="2">
        <v>1000</v>
      </c>
      <c r="F2" s="2">
        <v>6.49</v>
      </c>
      <c r="G2" s="4">
        <f t="shared" ref="G2:G8" si="1">F2*1000/E2</f>
        <v>6.49</v>
      </c>
      <c r="H2" s="37">
        <f t="shared" ref="H2:H8" si="2">G2*10/B2</f>
        <v>3.3282051282051284</v>
      </c>
      <c r="I2" s="6" t="s">
        <v>55</v>
      </c>
      <c r="J2" s="25" t="s">
        <v>77</v>
      </c>
      <c r="K2" s="48">
        <f>B2/(B2+C2)*100</f>
        <v>80.912863070539416</v>
      </c>
    </row>
    <row r="3" spans="1:11" x14ac:dyDescent="0.25">
      <c r="A3" s="30" t="s">
        <v>85</v>
      </c>
      <c r="B3" s="24">
        <v>12</v>
      </c>
      <c r="C3" s="25">
        <v>23</v>
      </c>
      <c r="D3" s="31">
        <f t="shared" si="0"/>
        <v>255</v>
      </c>
      <c r="E3" s="24">
        <v>1000</v>
      </c>
      <c r="F3" s="24">
        <v>7</v>
      </c>
      <c r="G3" s="26">
        <f t="shared" si="1"/>
        <v>7</v>
      </c>
      <c r="H3" s="38">
        <f t="shared" si="2"/>
        <v>5.833333333333333</v>
      </c>
      <c r="I3" s="24" t="s">
        <v>26</v>
      </c>
      <c r="J3" s="41" t="s">
        <v>92</v>
      </c>
      <c r="K3" s="48">
        <f t="shared" ref="K3:K17" si="3">B3/(B3+C3)*100</f>
        <v>34.285714285714285</v>
      </c>
    </row>
    <row r="4" spans="1:11" x14ac:dyDescent="0.25">
      <c r="A4" s="1" t="s">
        <v>56</v>
      </c>
      <c r="B4" s="6">
        <v>20</v>
      </c>
      <c r="C4" s="6">
        <v>3</v>
      </c>
      <c r="D4" s="7">
        <f t="shared" si="0"/>
        <v>107</v>
      </c>
      <c r="E4" s="6">
        <v>360</v>
      </c>
      <c r="F4" s="6">
        <v>4.5</v>
      </c>
      <c r="G4" s="8">
        <f t="shared" si="1"/>
        <v>12.5</v>
      </c>
      <c r="H4" s="36">
        <f t="shared" si="2"/>
        <v>6.25</v>
      </c>
      <c r="I4" s="6" t="s">
        <v>60</v>
      </c>
      <c r="J4" s="25"/>
      <c r="K4" s="48">
        <f t="shared" si="3"/>
        <v>86.956521739130437</v>
      </c>
    </row>
    <row r="5" spans="1:11" x14ac:dyDescent="0.25">
      <c r="A5" s="1" t="s">
        <v>58</v>
      </c>
      <c r="B5" s="24">
        <v>14.3</v>
      </c>
      <c r="C5" s="25">
        <v>11</v>
      </c>
      <c r="D5" s="7">
        <f t="shared" si="0"/>
        <v>156.19999999999999</v>
      </c>
      <c r="E5" s="24">
        <v>1000</v>
      </c>
      <c r="F5" s="24">
        <v>9</v>
      </c>
      <c r="G5" s="26">
        <f t="shared" si="1"/>
        <v>9</v>
      </c>
      <c r="H5" s="38">
        <f t="shared" si="2"/>
        <v>6.2937062937062933</v>
      </c>
      <c r="I5" s="43" t="s">
        <v>26</v>
      </c>
      <c r="J5" s="41" t="s">
        <v>77</v>
      </c>
      <c r="K5" s="48">
        <f t="shared" si="3"/>
        <v>56.521739130434788</v>
      </c>
    </row>
    <row r="6" spans="1:11" x14ac:dyDescent="0.25">
      <c r="A6" s="1" t="s">
        <v>18</v>
      </c>
      <c r="B6" s="6">
        <v>12</v>
      </c>
      <c r="C6" s="6">
        <v>13</v>
      </c>
      <c r="D6" s="7">
        <f t="shared" si="0"/>
        <v>165</v>
      </c>
      <c r="E6" s="6">
        <v>230</v>
      </c>
      <c r="F6" s="6">
        <v>1.75</v>
      </c>
      <c r="G6" s="8">
        <f t="shared" si="1"/>
        <v>7.6086956521739131</v>
      </c>
      <c r="H6" s="36">
        <f t="shared" si="2"/>
        <v>6.3405797101449268</v>
      </c>
      <c r="I6" s="6" t="s">
        <v>51</v>
      </c>
      <c r="J6" s="25" t="s">
        <v>77</v>
      </c>
      <c r="K6" s="48">
        <f t="shared" si="3"/>
        <v>48</v>
      </c>
    </row>
    <row r="7" spans="1:11" x14ac:dyDescent="0.25">
      <c r="A7" s="9" t="s">
        <v>86</v>
      </c>
      <c r="B7" s="6">
        <v>12</v>
      </c>
      <c r="C7" s="6">
        <v>16</v>
      </c>
      <c r="D7" s="7">
        <f t="shared" si="0"/>
        <v>192</v>
      </c>
      <c r="E7" s="6">
        <v>1000</v>
      </c>
      <c r="F7" s="6">
        <v>7.99</v>
      </c>
      <c r="G7" s="8">
        <f t="shared" si="1"/>
        <v>7.99</v>
      </c>
      <c r="H7" s="36">
        <f t="shared" si="2"/>
        <v>6.6583333333333341</v>
      </c>
      <c r="I7" s="6" t="s">
        <v>54</v>
      </c>
      <c r="J7" s="25" t="s">
        <v>77</v>
      </c>
      <c r="K7" s="48">
        <f t="shared" si="3"/>
        <v>42.857142857142854</v>
      </c>
    </row>
    <row r="8" spans="1:11" x14ac:dyDescent="0.25">
      <c r="A8" s="1" t="s">
        <v>87</v>
      </c>
      <c r="B8" s="6">
        <v>29</v>
      </c>
      <c r="C8" s="24">
        <v>29</v>
      </c>
      <c r="D8" s="7">
        <f t="shared" si="0"/>
        <v>377</v>
      </c>
      <c r="E8" s="6">
        <v>1000</v>
      </c>
      <c r="F8" s="6">
        <v>19.59</v>
      </c>
      <c r="G8" s="8">
        <f t="shared" si="1"/>
        <v>19.59</v>
      </c>
      <c r="H8" s="36">
        <f t="shared" si="2"/>
        <v>6.7551724137931037</v>
      </c>
      <c r="I8" s="6" t="s">
        <v>53</v>
      </c>
      <c r="J8" s="25" t="s">
        <v>77</v>
      </c>
      <c r="K8" s="48">
        <f t="shared" si="3"/>
        <v>50</v>
      </c>
    </row>
    <row r="9" spans="1:11" x14ac:dyDescent="0.25">
      <c r="A9" s="42" t="s">
        <v>93</v>
      </c>
      <c r="B9" s="24">
        <v>15</v>
      </c>
      <c r="C9" s="25">
        <v>13</v>
      </c>
      <c r="D9" s="31">
        <f t="shared" ref="D9:D17" si="4">B9*4+C9*9</f>
        <v>177</v>
      </c>
      <c r="E9" s="24">
        <v>1000</v>
      </c>
      <c r="F9" s="24">
        <v>10.65</v>
      </c>
      <c r="G9" s="26">
        <f t="shared" ref="G9:G17" si="5">F9*1000/E9</f>
        <v>10.65</v>
      </c>
      <c r="H9" s="38">
        <f t="shared" ref="H9:H17" si="6">G9*10/B9</f>
        <v>7.1</v>
      </c>
      <c r="I9" s="41" t="s">
        <v>26</v>
      </c>
      <c r="J9" s="41" t="s">
        <v>92</v>
      </c>
      <c r="K9" s="48">
        <f t="shared" si="3"/>
        <v>53.571428571428569</v>
      </c>
    </row>
    <row r="10" spans="1:11" x14ac:dyDescent="0.25">
      <c r="A10" s="1" t="s">
        <v>88</v>
      </c>
      <c r="B10" s="6">
        <v>10</v>
      </c>
      <c r="C10" s="6">
        <v>13</v>
      </c>
      <c r="D10" s="7">
        <f t="shared" si="4"/>
        <v>157</v>
      </c>
      <c r="E10" s="6">
        <v>1000</v>
      </c>
      <c r="F10" s="6">
        <v>7.25</v>
      </c>
      <c r="G10" s="8">
        <f t="shared" si="5"/>
        <v>7.25</v>
      </c>
      <c r="H10" s="36">
        <f t="shared" si="6"/>
        <v>7.25</v>
      </c>
      <c r="I10" s="6" t="s">
        <v>52</v>
      </c>
      <c r="J10" s="41" t="s">
        <v>94</v>
      </c>
      <c r="K10" s="48">
        <f t="shared" si="3"/>
        <v>43.478260869565219</v>
      </c>
    </row>
    <row r="11" spans="1:11" x14ac:dyDescent="0.25">
      <c r="A11" s="13" t="s">
        <v>19</v>
      </c>
      <c r="B11" s="14">
        <v>15</v>
      </c>
      <c r="C11" s="14">
        <v>27</v>
      </c>
      <c r="D11" s="15">
        <f t="shared" si="4"/>
        <v>303</v>
      </c>
      <c r="E11" s="14">
        <v>1000</v>
      </c>
      <c r="F11" s="14">
        <v>11.2</v>
      </c>
      <c r="G11" s="16">
        <f t="shared" si="5"/>
        <v>11.2</v>
      </c>
      <c r="H11" s="40">
        <f t="shared" si="6"/>
        <v>7.4666666666666668</v>
      </c>
      <c r="I11" s="6" t="s">
        <v>26</v>
      </c>
      <c r="J11" s="25" t="s">
        <v>80</v>
      </c>
      <c r="K11" s="48">
        <f t="shared" si="3"/>
        <v>35.714285714285715</v>
      </c>
    </row>
    <row r="12" spans="1:11" x14ac:dyDescent="0.25">
      <c r="A12" s="13" t="s">
        <v>57</v>
      </c>
      <c r="B12" s="6">
        <v>16</v>
      </c>
      <c r="C12" s="6">
        <v>16</v>
      </c>
      <c r="D12" s="7">
        <f t="shared" si="4"/>
        <v>208</v>
      </c>
      <c r="E12" s="6">
        <v>1000</v>
      </c>
      <c r="F12" s="6">
        <v>12</v>
      </c>
      <c r="G12" s="8">
        <f t="shared" si="5"/>
        <v>12</v>
      </c>
      <c r="H12" s="36">
        <f t="shared" si="6"/>
        <v>7.5</v>
      </c>
      <c r="I12" s="6" t="s">
        <v>60</v>
      </c>
      <c r="J12" s="25"/>
      <c r="K12" s="48">
        <f t="shared" si="3"/>
        <v>50</v>
      </c>
    </row>
    <row r="13" spans="1:11" x14ac:dyDescent="0.25">
      <c r="A13" s="30" t="s">
        <v>81</v>
      </c>
      <c r="B13" s="24">
        <v>32</v>
      </c>
      <c r="C13" s="25">
        <v>3</v>
      </c>
      <c r="D13" s="31">
        <f t="shared" si="4"/>
        <v>155</v>
      </c>
      <c r="E13" s="24">
        <v>1000</v>
      </c>
      <c r="F13" s="24">
        <v>24.33</v>
      </c>
      <c r="G13" s="26">
        <f t="shared" si="5"/>
        <v>24.33</v>
      </c>
      <c r="H13" s="38">
        <f t="shared" si="6"/>
        <v>7.6031249999999995</v>
      </c>
      <c r="I13" s="6" t="s">
        <v>26</v>
      </c>
      <c r="J13" s="32" t="s">
        <v>82</v>
      </c>
      <c r="K13" s="48">
        <f t="shared" si="3"/>
        <v>91.428571428571431</v>
      </c>
    </row>
    <row r="14" spans="1:11" x14ac:dyDescent="0.25">
      <c r="A14" s="44" t="s">
        <v>95</v>
      </c>
      <c r="B14" s="6">
        <v>30</v>
      </c>
      <c r="C14" s="6">
        <v>6</v>
      </c>
      <c r="D14" s="7">
        <f t="shared" si="4"/>
        <v>174</v>
      </c>
      <c r="E14" s="6">
        <v>1000</v>
      </c>
      <c r="F14" s="6">
        <v>22.9</v>
      </c>
      <c r="G14" s="8">
        <f t="shared" si="5"/>
        <v>22.9</v>
      </c>
      <c r="H14" s="36">
        <f t="shared" si="6"/>
        <v>7.6333333333333337</v>
      </c>
      <c r="I14" s="6" t="s">
        <v>60</v>
      </c>
      <c r="J14" s="25"/>
      <c r="K14" s="48">
        <f t="shared" si="3"/>
        <v>83.333333333333343</v>
      </c>
    </row>
    <row r="15" spans="1:11" x14ac:dyDescent="0.25">
      <c r="A15" s="1" t="s">
        <v>59</v>
      </c>
      <c r="B15" s="6">
        <v>13</v>
      </c>
      <c r="C15" s="6">
        <v>6</v>
      </c>
      <c r="D15" s="7">
        <f t="shared" si="4"/>
        <v>106</v>
      </c>
      <c r="E15" s="6">
        <v>1000</v>
      </c>
      <c r="F15" s="6">
        <v>10.3</v>
      </c>
      <c r="G15" s="8">
        <f t="shared" si="5"/>
        <v>10.3</v>
      </c>
      <c r="H15" s="36">
        <f t="shared" si="6"/>
        <v>7.9230769230769234</v>
      </c>
      <c r="I15" s="6" t="s">
        <v>60</v>
      </c>
      <c r="J15" s="25"/>
      <c r="K15" s="48">
        <f t="shared" si="3"/>
        <v>68.421052631578945</v>
      </c>
    </row>
    <row r="16" spans="1:11" x14ac:dyDescent="0.25">
      <c r="A16" s="9" t="s">
        <v>8</v>
      </c>
      <c r="B16" s="10">
        <v>20</v>
      </c>
      <c r="C16" s="10">
        <v>10</v>
      </c>
      <c r="D16" s="11">
        <f t="shared" si="4"/>
        <v>170</v>
      </c>
      <c r="E16" s="10">
        <v>1000</v>
      </c>
      <c r="F16" s="10">
        <v>17</v>
      </c>
      <c r="G16" s="12">
        <f t="shared" si="5"/>
        <v>17</v>
      </c>
      <c r="H16" s="39">
        <f t="shared" si="6"/>
        <v>8.5</v>
      </c>
      <c r="I16" s="6" t="s">
        <v>26</v>
      </c>
      <c r="J16" s="25" t="s">
        <v>80</v>
      </c>
      <c r="K16" s="48">
        <f t="shared" si="3"/>
        <v>66.666666666666657</v>
      </c>
    </row>
    <row r="17" spans="1:11" x14ac:dyDescent="0.25">
      <c r="A17" s="13" t="s">
        <v>20</v>
      </c>
      <c r="B17" s="14">
        <v>16.5</v>
      </c>
      <c r="C17" s="14">
        <v>23</v>
      </c>
      <c r="D17" s="15">
        <f t="shared" si="4"/>
        <v>273</v>
      </c>
      <c r="E17" s="14">
        <v>1000</v>
      </c>
      <c r="F17" s="14">
        <v>14.45</v>
      </c>
      <c r="G17" s="16">
        <f t="shared" si="5"/>
        <v>14.45</v>
      </c>
      <c r="H17" s="40">
        <f t="shared" si="6"/>
        <v>8.7575757575757578</v>
      </c>
      <c r="I17" s="6" t="s">
        <v>26</v>
      </c>
      <c r="J17" s="25" t="s">
        <v>80</v>
      </c>
      <c r="K17" s="48">
        <f t="shared" si="3"/>
        <v>41.77215189873418</v>
      </c>
    </row>
    <row r="18" spans="1:11" x14ac:dyDescent="0.25">
      <c r="B18" s="45"/>
      <c r="E18" s="45"/>
      <c r="F18" s="45"/>
      <c r="G18" s="26"/>
      <c r="H18" s="46"/>
    </row>
  </sheetData>
  <sortState ref="A2:J10">
    <sortCondition ref="H2:H10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selection activeCell="A11" sqref="A11"/>
    </sheetView>
  </sheetViews>
  <sheetFormatPr defaultColWidth="9" defaultRowHeight="15" x14ac:dyDescent="0.25"/>
  <cols>
    <col min="1" max="1" width="38.2851562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256" width="9.140625" customWidth="1"/>
  </cols>
  <sheetData>
    <row r="1" spans="1:11" x14ac:dyDescent="0.25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t="s">
        <v>4</v>
      </c>
      <c r="I1" t="s">
        <v>25</v>
      </c>
      <c r="J1" t="s">
        <v>73</v>
      </c>
      <c r="K1" s="28" t="s">
        <v>106</v>
      </c>
    </row>
    <row r="2" spans="1:11" x14ac:dyDescent="0.25">
      <c r="A2" t="s">
        <v>28</v>
      </c>
      <c r="B2" s="28">
        <v>80</v>
      </c>
      <c r="C2" s="28">
        <v>10</v>
      </c>
      <c r="D2" s="20">
        <f t="shared" ref="D2:D13" si="0">B2*4+C2*9</f>
        <v>410</v>
      </c>
      <c r="E2" s="28">
        <v>4500</v>
      </c>
      <c r="F2" s="28">
        <v>71.2</v>
      </c>
      <c r="G2" s="21">
        <f t="shared" ref="G2:G13" si="1">F2*1000/E2</f>
        <v>15.822222222222223</v>
      </c>
      <c r="H2" s="19">
        <f t="shared" ref="H2:H13" si="2">G2*10/B2</f>
        <v>1.9777777777777779</v>
      </c>
      <c r="I2" s="28" t="s">
        <v>26</v>
      </c>
      <c r="J2" t="s">
        <v>79</v>
      </c>
      <c r="K2" s="49">
        <f t="shared" ref="K2:K13" si="3">B2/(B2+C2)*100</f>
        <v>88.888888888888886</v>
      </c>
    </row>
    <row r="3" spans="1:11" x14ac:dyDescent="0.25">
      <c r="A3" t="s">
        <v>29</v>
      </c>
      <c r="B3" s="28">
        <v>80</v>
      </c>
      <c r="C3" s="28">
        <v>10</v>
      </c>
      <c r="D3" s="20">
        <f t="shared" si="0"/>
        <v>410</v>
      </c>
      <c r="E3" s="28">
        <v>400</v>
      </c>
      <c r="F3" s="28">
        <v>10</v>
      </c>
      <c r="G3" s="21">
        <f t="shared" si="1"/>
        <v>25</v>
      </c>
      <c r="H3" s="19">
        <f t="shared" si="2"/>
        <v>3.125</v>
      </c>
      <c r="I3" s="28" t="s">
        <v>26</v>
      </c>
      <c r="J3" t="s">
        <v>79</v>
      </c>
      <c r="K3" s="49">
        <f t="shared" si="3"/>
        <v>88.888888888888886</v>
      </c>
    </row>
    <row r="4" spans="1:11" x14ac:dyDescent="0.25">
      <c r="A4" t="s">
        <v>27</v>
      </c>
      <c r="B4" s="28">
        <v>80</v>
      </c>
      <c r="C4" s="28">
        <v>10</v>
      </c>
      <c r="D4" s="20">
        <f t="shared" si="0"/>
        <v>410</v>
      </c>
      <c r="E4" s="28">
        <v>1000</v>
      </c>
      <c r="F4" s="28">
        <v>26</v>
      </c>
      <c r="G4" s="21">
        <f t="shared" si="1"/>
        <v>26</v>
      </c>
      <c r="H4" s="19">
        <f t="shared" si="2"/>
        <v>3.25</v>
      </c>
      <c r="I4" s="28" t="s">
        <v>26</v>
      </c>
      <c r="J4" t="s">
        <v>79</v>
      </c>
      <c r="K4" s="49">
        <f t="shared" si="3"/>
        <v>88.888888888888886</v>
      </c>
    </row>
    <row r="5" spans="1:11" x14ac:dyDescent="0.25">
      <c r="A5" t="s">
        <v>9</v>
      </c>
      <c r="B5" s="28">
        <v>17.2</v>
      </c>
      <c r="C5" s="28">
        <v>5</v>
      </c>
      <c r="D5" s="20">
        <f t="shared" si="0"/>
        <v>113.8</v>
      </c>
      <c r="E5" s="28">
        <v>375</v>
      </c>
      <c r="F5" s="28">
        <v>2.13</v>
      </c>
      <c r="G5" s="21">
        <f t="shared" si="1"/>
        <v>5.68</v>
      </c>
      <c r="H5" s="19">
        <f t="shared" si="2"/>
        <v>3.3023255813953489</v>
      </c>
      <c r="I5" s="5" t="s">
        <v>26</v>
      </c>
      <c r="J5" t="s">
        <v>77</v>
      </c>
      <c r="K5" s="49">
        <f t="shared" si="3"/>
        <v>77.477477477477478</v>
      </c>
    </row>
    <row r="6" spans="1:11" x14ac:dyDescent="0.25">
      <c r="A6" t="s">
        <v>11</v>
      </c>
      <c r="B6" s="28">
        <v>17.2</v>
      </c>
      <c r="C6" s="28">
        <v>7</v>
      </c>
      <c r="D6" s="20">
        <f t="shared" si="0"/>
        <v>131.80000000000001</v>
      </c>
      <c r="E6" s="28">
        <v>220</v>
      </c>
      <c r="F6" s="28">
        <v>1.32</v>
      </c>
      <c r="G6" s="21">
        <f t="shared" si="1"/>
        <v>6</v>
      </c>
      <c r="H6" s="19">
        <f t="shared" si="2"/>
        <v>3.4883720930232558</v>
      </c>
      <c r="I6" s="5" t="s">
        <v>50</v>
      </c>
      <c r="J6" t="s">
        <v>77</v>
      </c>
      <c r="K6" s="49">
        <f t="shared" si="3"/>
        <v>71.074380165289256</v>
      </c>
    </row>
    <row r="7" spans="1:11" x14ac:dyDescent="0.25">
      <c r="A7" t="s">
        <v>10</v>
      </c>
      <c r="B7" s="28">
        <v>15.7</v>
      </c>
      <c r="C7" s="28">
        <v>4</v>
      </c>
      <c r="D7" s="20">
        <f t="shared" si="0"/>
        <v>98.8</v>
      </c>
      <c r="E7" s="28">
        <v>1000</v>
      </c>
      <c r="F7" s="28">
        <v>6</v>
      </c>
      <c r="G7" s="21">
        <f t="shared" si="1"/>
        <v>6</v>
      </c>
      <c r="H7" s="19">
        <f t="shared" si="2"/>
        <v>3.8216560509554141</v>
      </c>
      <c r="I7" s="5" t="s">
        <v>26</v>
      </c>
      <c r="J7" t="s">
        <v>77</v>
      </c>
      <c r="K7" s="49">
        <f t="shared" si="3"/>
        <v>79.695431472081211</v>
      </c>
    </row>
    <row r="8" spans="1:11" x14ac:dyDescent="0.25">
      <c r="A8" s="27" t="s">
        <v>109</v>
      </c>
      <c r="B8" s="28">
        <v>3.1</v>
      </c>
      <c r="C8" s="28">
        <v>3.2</v>
      </c>
      <c r="D8" s="20">
        <f t="shared" si="0"/>
        <v>41.2</v>
      </c>
      <c r="E8" s="28">
        <v>2000</v>
      </c>
      <c r="F8" s="28">
        <v>2.69</v>
      </c>
      <c r="G8" s="21">
        <f t="shared" si="1"/>
        <v>1.345</v>
      </c>
      <c r="H8" s="19">
        <f t="shared" si="2"/>
        <v>4.3387096774193541</v>
      </c>
      <c r="I8" s="5" t="s">
        <v>26</v>
      </c>
      <c r="J8" t="s">
        <v>77</v>
      </c>
      <c r="K8" s="49">
        <f t="shared" si="3"/>
        <v>49.206349206349202</v>
      </c>
    </row>
    <row r="9" spans="1:11" x14ac:dyDescent="0.25">
      <c r="A9" t="s">
        <v>13</v>
      </c>
      <c r="B9" s="28">
        <v>12.8</v>
      </c>
      <c r="C9" s="28">
        <v>11.5</v>
      </c>
      <c r="D9" s="20">
        <f t="shared" si="0"/>
        <v>154.69999999999999</v>
      </c>
      <c r="E9" s="28">
        <v>500</v>
      </c>
      <c r="F9" s="28">
        <v>2.8</v>
      </c>
      <c r="G9" s="21">
        <f t="shared" si="1"/>
        <v>5.6</v>
      </c>
      <c r="H9" s="19">
        <f t="shared" si="2"/>
        <v>4.375</v>
      </c>
      <c r="I9" s="5" t="s">
        <v>26</v>
      </c>
      <c r="J9" t="s">
        <v>77</v>
      </c>
      <c r="K9" s="49">
        <f t="shared" si="3"/>
        <v>52.674897119341566</v>
      </c>
    </row>
    <row r="10" spans="1:11" x14ac:dyDescent="0.25">
      <c r="A10" s="27" t="s">
        <v>110</v>
      </c>
      <c r="B10" s="28">
        <v>3.1</v>
      </c>
      <c r="C10" s="28">
        <v>3.2</v>
      </c>
      <c r="D10" s="20">
        <f t="shared" si="0"/>
        <v>41.2</v>
      </c>
      <c r="E10" s="28">
        <v>900</v>
      </c>
      <c r="F10" s="28">
        <v>1.39</v>
      </c>
      <c r="G10" s="21">
        <f t="shared" si="1"/>
        <v>1.5444444444444445</v>
      </c>
      <c r="H10" s="19">
        <f t="shared" si="2"/>
        <v>4.9820788530465947</v>
      </c>
      <c r="I10" s="5" t="s">
        <v>26</v>
      </c>
      <c r="J10" t="s">
        <v>77</v>
      </c>
      <c r="K10" s="49">
        <f t="shared" si="3"/>
        <v>49.206349206349202</v>
      </c>
    </row>
    <row r="11" spans="1:11" x14ac:dyDescent="0.25">
      <c r="A11" t="s">
        <v>107</v>
      </c>
      <c r="B11" s="28">
        <v>26</v>
      </c>
      <c r="C11" s="28">
        <v>27</v>
      </c>
      <c r="D11" s="20">
        <f t="shared" si="0"/>
        <v>347</v>
      </c>
      <c r="E11" s="28">
        <v>350</v>
      </c>
      <c r="F11" s="28">
        <v>4.7</v>
      </c>
      <c r="G11" s="21">
        <f t="shared" si="1"/>
        <v>13.428571428571429</v>
      </c>
      <c r="H11" s="19">
        <f t="shared" si="2"/>
        <v>5.1648351648351642</v>
      </c>
      <c r="I11" s="5" t="s">
        <v>26</v>
      </c>
      <c r="J11" t="s">
        <v>77</v>
      </c>
      <c r="K11" s="49">
        <f t="shared" si="3"/>
        <v>49.056603773584904</v>
      </c>
    </row>
    <row r="12" spans="1:11" x14ac:dyDescent="0.25">
      <c r="A12" t="s">
        <v>96</v>
      </c>
      <c r="B12" s="28">
        <v>31</v>
      </c>
      <c r="C12" s="28">
        <v>18</v>
      </c>
      <c r="D12" s="20">
        <f t="shared" si="0"/>
        <v>286</v>
      </c>
      <c r="E12" s="28">
        <v>150</v>
      </c>
      <c r="F12" s="28">
        <v>2.5099999999999998</v>
      </c>
      <c r="G12" s="21">
        <f t="shared" si="1"/>
        <v>16.733333333333334</v>
      </c>
      <c r="H12" s="19">
        <f t="shared" si="2"/>
        <v>5.3978494623655919</v>
      </c>
      <c r="I12" s="5" t="s">
        <v>26</v>
      </c>
      <c r="J12" t="s">
        <v>77</v>
      </c>
      <c r="K12" s="49">
        <f t="shared" si="3"/>
        <v>63.265306122448983</v>
      </c>
    </row>
    <row r="13" spans="1:11" x14ac:dyDescent="0.25">
      <c r="A13" t="s">
        <v>108</v>
      </c>
      <c r="B13" s="28">
        <v>26</v>
      </c>
      <c r="C13" s="28">
        <v>26</v>
      </c>
      <c r="D13" s="20">
        <f t="shared" si="0"/>
        <v>338</v>
      </c>
      <c r="E13" s="28">
        <v>1000</v>
      </c>
      <c r="F13" s="28">
        <v>14.15</v>
      </c>
      <c r="G13" s="21">
        <f t="shared" si="1"/>
        <v>14.15</v>
      </c>
      <c r="H13" s="19">
        <f t="shared" si="2"/>
        <v>5.4423076923076925</v>
      </c>
      <c r="I13" s="5" t="s">
        <v>26</v>
      </c>
      <c r="J13" t="s">
        <v>77</v>
      </c>
      <c r="K13" s="49">
        <f t="shared" si="3"/>
        <v>50</v>
      </c>
    </row>
    <row r="14" spans="1:11" x14ac:dyDescent="0.25">
      <c r="D14" s="17"/>
      <c r="G14" s="18"/>
      <c r="H14" s="19"/>
    </row>
    <row r="15" spans="1:11" x14ac:dyDescent="0.25">
      <c r="D15" s="17"/>
      <c r="G15" s="18"/>
      <c r="H15" s="19"/>
    </row>
    <row r="16" spans="1:11" x14ac:dyDescent="0.25">
      <c r="D16" s="17"/>
      <c r="G16" s="18"/>
      <c r="H16" s="19"/>
    </row>
    <row r="17" spans="4:8" x14ac:dyDescent="0.25">
      <c r="D17" s="17"/>
      <c r="G17" s="18"/>
      <c r="H17" s="19"/>
    </row>
    <row r="18" spans="4:8" x14ac:dyDescent="0.25">
      <c r="D18" s="17"/>
      <c r="G18" s="18"/>
      <c r="H18" s="19"/>
    </row>
    <row r="19" spans="4:8" x14ac:dyDescent="0.25">
      <c r="D19" s="17"/>
      <c r="G19" s="18"/>
      <c r="H19" s="19"/>
    </row>
  </sheetData>
  <sortState ref="A2:K13">
    <sortCondition ref="H2:H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Normal="100" workbookViewId="0">
      <selection activeCell="H8" sqref="H8"/>
    </sheetView>
  </sheetViews>
  <sheetFormatPr defaultColWidth="9" defaultRowHeight="15" x14ac:dyDescent="0.25"/>
  <cols>
    <col min="1" max="1" width="38.8554687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9" width="9.140625" customWidth="1"/>
    <col min="10" max="10" width="13.7109375" customWidth="1"/>
    <col min="11" max="256" width="9.140625" customWidth="1"/>
  </cols>
  <sheetData>
    <row r="1" spans="1:11" x14ac:dyDescent="0.25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s="52" t="s">
        <v>4</v>
      </c>
      <c r="I1" t="s">
        <v>25</v>
      </c>
      <c r="J1" t="s">
        <v>73</v>
      </c>
      <c r="K1" t="s">
        <v>106</v>
      </c>
    </row>
    <row r="2" spans="1:11" x14ac:dyDescent="0.25">
      <c r="A2" t="s">
        <v>17</v>
      </c>
      <c r="B2" s="28">
        <v>19</v>
      </c>
      <c r="C2" s="28">
        <v>18</v>
      </c>
      <c r="D2" s="50">
        <f>B2*4+C2*9</f>
        <v>238</v>
      </c>
      <c r="E2" s="28">
        <v>250</v>
      </c>
      <c r="F2" s="28">
        <v>1.5</v>
      </c>
      <c r="G2" s="51">
        <f>F2*1000/E2</f>
        <v>6</v>
      </c>
      <c r="H2" s="53">
        <f>G2*10/B2</f>
        <v>3.1578947368421053</v>
      </c>
      <c r="I2" s="5" t="s">
        <v>26</v>
      </c>
      <c r="J2" s="28"/>
      <c r="K2" s="49">
        <f>B2/(B2+C2)*100</f>
        <v>51.351351351351347</v>
      </c>
    </row>
    <row r="3" spans="1:11" x14ac:dyDescent="0.25">
      <c r="A3" s="27" t="s">
        <v>104</v>
      </c>
      <c r="B3" s="28">
        <v>20.7</v>
      </c>
      <c r="C3" s="28">
        <v>15</v>
      </c>
      <c r="D3" s="50">
        <f>B3*4+C3*9</f>
        <v>217.8</v>
      </c>
      <c r="E3" s="28">
        <v>500</v>
      </c>
      <c r="F3" s="28">
        <v>5.5</v>
      </c>
      <c r="G3" s="51">
        <f>F3*1000/E3</f>
        <v>11</v>
      </c>
      <c r="H3" s="53">
        <f>G3*10/B3</f>
        <v>5.3140096618357493</v>
      </c>
      <c r="I3" s="29"/>
      <c r="J3" s="29" t="s">
        <v>105</v>
      </c>
      <c r="K3" s="49">
        <f>B3/(B3+C3)*100</f>
        <v>57.983193277310917</v>
      </c>
    </row>
    <row r="4" spans="1:11" x14ac:dyDescent="0.25">
      <c r="A4" t="s">
        <v>16</v>
      </c>
      <c r="B4" s="28">
        <v>16.8</v>
      </c>
      <c r="C4" s="28">
        <v>11.8</v>
      </c>
      <c r="D4" s="50">
        <f>B4*4+C4*9</f>
        <v>173.4</v>
      </c>
      <c r="E4" s="28">
        <v>200</v>
      </c>
      <c r="F4" s="28">
        <v>2.39</v>
      </c>
      <c r="G4" s="51">
        <f>F4*1000/E4</f>
        <v>11.95</v>
      </c>
      <c r="H4" s="53">
        <f>G4*10/B4</f>
        <v>7.1130952380952381</v>
      </c>
      <c r="I4" s="5" t="s">
        <v>46</v>
      </c>
      <c r="J4" s="28"/>
      <c r="K4" s="49">
        <f>B4/(B4+C4)*100</f>
        <v>58.74125874125874</v>
      </c>
    </row>
    <row r="5" spans="1:11" x14ac:dyDescent="0.25">
      <c r="A5" t="s">
        <v>14</v>
      </c>
      <c r="B5" s="28">
        <v>13.5</v>
      </c>
      <c r="C5" s="28">
        <v>11.6</v>
      </c>
      <c r="D5" s="50">
        <f>B5*4+C5*9</f>
        <v>158.39999999999998</v>
      </c>
      <c r="E5" s="28">
        <v>200</v>
      </c>
      <c r="F5" s="28">
        <v>2.2000000000000002</v>
      </c>
      <c r="G5" s="51">
        <f>F5*1000/E5</f>
        <v>11</v>
      </c>
      <c r="H5" s="53">
        <f>G5*10/B5</f>
        <v>8.1481481481481488</v>
      </c>
      <c r="I5" s="5" t="s">
        <v>26</v>
      </c>
      <c r="J5" s="28" t="s">
        <v>91</v>
      </c>
      <c r="K5" s="49">
        <f>B5/(B5+C5)*100</f>
        <v>53.784860557768923</v>
      </c>
    </row>
    <row r="6" spans="1:11" x14ac:dyDescent="0.25">
      <c r="A6" t="s">
        <v>15</v>
      </c>
      <c r="B6" s="28">
        <v>13.3</v>
      </c>
      <c r="C6" s="28">
        <v>11.8</v>
      </c>
      <c r="D6" s="50">
        <f>B6*4+C6*9</f>
        <v>159.4</v>
      </c>
      <c r="E6" s="28">
        <v>170</v>
      </c>
      <c r="F6" s="28">
        <v>2.35</v>
      </c>
      <c r="G6" s="51">
        <f>F6*1000/E6</f>
        <v>13.823529411764707</v>
      </c>
      <c r="H6" s="53">
        <f>G6*10/B6</f>
        <v>10.393631136665192</v>
      </c>
      <c r="I6" s="5" t="s">
        <v>26</v>
      </c>
      <c r="J6" s="28"/>
      <c r="K6" s="49">
        <f>B6/(B6+C6)*100</f>
        <v>52.988047808764939</v>
      </c>
    </row>
    <row r="7" spans="1:11" x14ac:dyDescent="0.25">
      <c r="D7" s="17"/>
      <c r="G7" s="18"/>
      <c r="H7" s="19"/>
    </row>
    <row r="8" spans="1:11" x14ac:dyDescent="0.25">
      <c r="D8" s="17"/>
      <c r="G8" s="18"/>
      <c r="H8" s="19"/>
    </row>
    <row r="9" spans="1:11" x14ac:dyDescent="0.25">
      <c r="D9" s="17"/>
      <c r="G9" s="18"/>
      <c r="H9" s="19"/>
    </row>
    <row r="10" spans="1:11" x14ac:dyDescent="0.25">
      <c r="D10" s="17"/>
      <c r="G10" s="18"/>
      <c r="H10" s="19"/>
    </row>
    <row r="11" spans="1:11" x14ac:dyDescent="0.25">
      <c r="D11" s="17"/>
      <c r="G11" s="18"/>
      <c r="H11" s="19"/>
    </row>
    <row r="12" spans="1:11" x14ac:dyDescent="0.25">
      <c r="D12" s="17"/>
      <c r="G12" s="18"/>
      <c r="H12" s="19"/>
    </row>
    <row r="13" spans="1:11" x14ac:dyDescent="0.25">
      <c r="D13" s="17"/>
      <c r="G13" s="18"/>
      <c r="H13" s="19"/>
    </row>
    <row r="14" spans="1:11" x14ac:dyDescent="0.25">
      <c r="D14" s="17"/>
      <c r="G14" s="18"/>
      <c r="H14" s="19"/>
    </row>
    <row r="15" spans="1:11" x14ac:dyDescent="0.25">
      <c r="D15" s="17"/>
      <c r="G15" s="18"/>
      <c r="H15" s="19"/>
    </row>
    <row r="16" spans="1:11" x14ac:dyDescent="0.25">
      <c r="D16" s="17"/>
      <c r="G16" s="18"/>
      <c r="H16" s="19"/>
    </row>
    <row r="17" spans="4:8" x14ac:dyDescent="0.25">
      <c r="D17" s="17"/>
      <c r="G17" s="18"/>
      <c r="H17" s="19"/>
    </row>
    <row r="18" spans="4:8" x14ac:dyDescent="0.25">
      <c r="D18" s="17"/>
      <c r="G18" s="18"/>
      <c r="H18" s="19"/>
    </row>
    <row r="19" spans="4:8" x14ac:dyDescent="0.25">
      <c r="D19" s="17"/>
      <c r="G19" s="18"/>
      <c r="H19" s="19"/>
    </row>
    <row r="20" spans="4:8" x14ac:dyDescent="0.25">
      <c r="D20" s="17"/>
      <c r="G20" s="18"/>
      <c r="H20" s="19"/>
    </row>
    <row r="21" spans="4:8" x14ac:dyDescent="0.25">
      <c r="D21" s="17"/>
      <c r="G21" s="18"/>
      <c r="H21" s="19"/>
    </row>
    <row r="22" spans="4:8" x14ac:dyDescent="0.25">
      <c r="D22" s="17"/>
      <c r="G22" s="18"/>
      <c r="H22" s="19"/>
    </row>
    <row r="23" spans="4:8" x14ac:dyDescent="0.25">
      <c r="D23" s="17"/>
      <c r="G23" s="18"/>
      <c r="H23" s="19"/>
    </row>
    <row r="24" spans="4:8" x14ac:dyDescent="0.25">
      <c r="D24" s="17"/>
      <c r="G24" s="18"/>
      <c r="H24" s="19"/>
    </row>
    <row r="25" spans="4:8" x14ac:dyDescent="0.25">
      <c r="D25" s="17"/>
      <c r="G25" s="18"/>
      <c r="H25" s="19"/>
    </row>
  </sheetData>
  <sortState ref="A2:K6">
    <sortCondition ref="H2:H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C15" sqref="C15"/>
    </sheetView>
  </sheetViews>
  <sheetFormatPr defaultColWidth="9" defaultRowHeight="15" x14ac:dyDescent="0.25"/>
  <cols>
    <col min="1" max="1" width="34.85546875" customWidth="1"/>
    <col min="2" max="2" width="10.7109375" customWidth="1"/>
    <col min="3" max="3" width="11.140625" customWidth="1"/>
    <col min="5" max="6" width="9.140625" customWidth="1"/>
    <col min="8" max="8" width="15" customWidth="1"/>
    <col min="9" max="9" width="9.140625" customWidth="1"/>
    <col min="10" max="10" width="10.42578125" customWidth="1"/>
    <col min="11" max="256" width="9.140625" customWidth="1"/>
  </cols>
  <sheetData>
    <row r="1" spans="1:10" x14ac:dyDescent="0.25">
      <c r="B1" t="s">
        <v>5</v>
      </c>
      <c r="C1" t="s">
        <v>6</v>
      </c>
      <c r="D1" t="s">
        <v>0</v>
      </c>
      <c r="E1" t="s">
        <v>3</v>
      </c>
      <c r="F1" t="s">
        <v>12</v>
      </c>
      <c r="G1" t="s">
        <v>2</v>
      </c>
      <c r="H1" t="s">
        <v>4</v>
      </c>
      <c r="I1" t="s">
        <v>25</v>
      </c>
      <c r="J1" t="s">
        <v>73</v>
      </c>
    </row>
    <row r="2" spans="1:10" x14ac:dyDescent="0.25">
      <c r="A2" t="s">
        <v>21</v>
      </c>
      <c r="B2">
        <v>24</v>
      </c>
      <c r="C2">
        <v>1.5</v>
      </c>
      <c r="D2" s="17">
        <f>B2*4+C2*9</f>
        <v>109.5</v>
      </c>
      <c r="E2">
        <v>500</v>
      </c>
      <c r="F2">
        <v>2.1800000000000002</v>
      </c>
      <c r="G2" s="18">
        <f>F2*1000/E2</f>
        <v>4.3600000000000003</v>
      </c>
      <c r="H2" s="19">
        <f>G2*10/B2</f>
        <v>1.8166666666666667</v>
      </c>
      <c r="I2" s="5" t="s">
        <v>26</v>
      </c>
      <c r="J2" t="s">
        <v>76</v>
      </c>
    </row>
    <row r="3" spans="1:10" x14ac:dyDescent="0.25">
      <c r="A3" t="s">
        <v>22</v>
      </c>
      <c r="B3">
        <v>21</v>
      </c>
      <c r="C3">
        <v>2</v>
      </c>
      <c r="D3" s="17">
        <f>B3*4+C3*9</f>
        <v>102</v>
      </c>
      <c r="E3">
        <v>600</v>
      </c>
      <c r="F3">
        <v>2.95</v>
      </c>
      <c r="G3" s="18">
        <f>F3*1000/E3</f>
        <v>4.916666666666667</v>
      </c>
      <c r="H3" s="19">
        <f>G3*10/B3</f>
        <v>2.3412698412698414</v>
      </c>
      <c r="I3" s="5" t="s">
        <v>26</v>
      </c>
      <c r="J3" t="s">
        <v>76</v>
      </c>
    </row>
    <row r="4" spans="1:10" x14ac:dyDescent="0.25">
      <c r="A4" t="s">
        <v>24</v>
      </c>
      <c r="B4">
        <v>11.7</v>
      </c>
      <c r="C4">
        <v>28.6</v>
      </c>
      <c r="D4" s="17">
        <f>B4*4+C4*9</f>
        <v>304.20000000000005</v>
      </c>
      <c r="E4">
        <v>1000</v>
      </c>
      <c r="F4">
        <v>2.99</v>
      </c>
      <c r="G4" s="18">
        <f>F4*1000/E4</f>
        <v>2.99</v>
      </c>
      <c r="H4" s="19">
        <f>G4*10/B4</f>
        <v>2.5555555555555558</v>
      </c>
      <c r="I4" s="5" t="s">
        <v>41</v>
      </c>
      <c r="J4" t="s">
        <v>77</v>
      </c>
    </row>
    <row r="5" spans="1:10" x14ac:dyDescent="0.25">
      <c r="A5" t="s">
        <v>23</v>
      </c>
      <c r="B5">
        <v>30</v>
      </c>
      <c r="C5">
        <v>46</v>
      </c>
      <c r="D5" s="17">
        <f>B5*4+C5*9</f>
        <v>534</v>
      </c>
      <c r="E5">
        <v>1000</v>
      </c>
      <c r="F5">
        <v>11.4</v>
      </c>
      <c r="G5" s="18">
        <f>F5*1000/E5</f>
        <v>11.4</v>
      </c>
      <c r="H5" s="19">
        <f>G5*10/B5</f>
        <v>3.8</v>
      </c>
      <c r="I5" s="5" t="s">
        <v>42</v>
      </c>
      <c r="J5" t="s">
        <v>77</v>
      </c>
    </row>
    <row r="6" spans="1:10" x14ac:dyDescent="0.25">
      <c r="D6" s="17"/>
      <c r="G6" s="18"/>
      <c r="H6" s="19"/>
    </row>
    <row r="7" spans="1:10" x14ac:dyDescent="0.25">
      <c r="D7" s="17"/>
      <c r="G7" s="18"/>
      <c r="H7" s="19"/>
    </row>
    <row r="8" spans="1:10" x14ac:dyDescent="0.25">
      <c r="D8" s="17"/>
      <c r="G8" s="18"/>
      <c r="H8" s="19"/>
    </row>
    <row r="9" spans="1:10" x14ac:dyDescent="0.25">
      <c r="D9" s="17"/>
      <c r="G9" s="18"/>
      <c r="H9" s="19"/>
    </row>
    <row r="10" spans="1:10" x14ac:dyDescent="0.25">
      <c r="D10" s="17"/>
      <c r="G10" s="18"/>
      <c r="H10" s="19"/>
    </row>
    <row r="11" spans="1:10" x14ac:dyDescent="0.25">
      <c r="D11" s="17"/>
      <c r="G11" s="18"/>
      <c r="H11" s="19"/>
    </row>
    <row r="12" spans="1:10" x14ac:dyDescent="0.25">
      <c r="D12" s="17"/>
      <c r="G12" s="18"/>
      <c r="H12" s="19"/>
    </row>
    <row r="13" spans="1:10" x14ac:dyDescent="0.25">
      <c r="D13" s="17"/>
      <c r="G13" s="18"/>
      <c r="H13" s="19"/>
    </row>
    <row r="14" spans="1:10" x14ac:dyDescent="0.25">
      <c r="D14" s="17"/>
      <c r="G14" s="18"/>
      <c r="H14" s="19"/>
    </row>
    <row r="15" spans="1:10" x14ac:dyDescent="0.25">
      <c r="D15" s="17"/>
      <c r="G15" s="18"/>
      <c r="H15" s="19"/>
    </row>
    <row r="16" spans="1:10" x14ac:dyDescent="0.25">
      <c r="D16" s="17"/>
      <c r="G16" s="18"/>
      <c r="H16" s="19"/>
    </row>
    <row r="17" spans="4:8" x14ac:dyDescent="0.25">
      <c r="D17" s="17"/>
      <c r="G17" s="18"/>
      <c r="H17" s="19"/>
    </row>
    <row r="18" spans="4:8" x14ac:dyDescent="0.25">
      <c r="D18" s="17"/>
      <c r="G18" s="18"/>
      <c r="H18" s="19"/>
    </row>
    <row r="19" spans="4:8" x14ac:dyDescent="0.25">
      <c r="D19" s="17"/>
      <c r="G19" s="18"/>
      <c r="H19" s="19"/>
    </row>
    <row r="20" spans="4:8" x14ac:dyDescent="0.25">
      <c r="D20" s="17"/>
      <c r="G20" s="18"/>
      <c r="H20" s="19"/>
    </row>
    <row r="21" spans="4:8" x14ac:dyDescent="0.25">
      <c r="D21" s="17"/>
      <c r="G21" s="18"/>
      <c r="H21" s="19"/>
    </row>
    <row r="22" spans="4:8" x14ac:dyDescent="0.25">
      <c r="D22" s="17"/>
      <c r="G22" s="18"/>
      <c r="H22" s="19"/>
    </row>
    <row r="23" spans="4:8" x14ac:dyDescent="0.25">
      <c r="D23" s="17"/>
      <c r="G23" s="18"/>
      <c r="H23" s="19"/>
    </row>
  </sheetData>
  <sortState ref="A2:J7">
    <sortCondition ref="H2:H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H13" sqref="H13"/>
    </sheetView>
  </sheetViews>
  <sheetFormatPr defaultColWidth="9" defaultRowHeight="15" x14ac:dyDescent="0.25"/>
  <cols>
    <col min="1" max="1" width="38.2851562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1.140625" customWidth="1"/>
    <col min="11" max="256" width="9.140625" customWidth="1"/>
  </cols>
  <sheetData>
    <row r="1" spans="1:12" x14ac:dyDescent="0.25">
      <c r="B1" t="s">
        <v>30</v>
      </c>
      <c r="C1" t="s">
        <v>5</v>
      </c>
      <c r="D1" t="s">
        <v>0</v>
      </c>
      <c r="E1" t="s">
        <v>3</v>
      </c>
      <c r="F1" t="s">
        <v>12</v>
      </c>
      <c r="G1" t="s">
        <v>2</v>
      </c>
      <c r="H1" s="52" t="s">
        <v>31</v>
      </c>
      <c r="I1" t="s">
        <v>25</v>
      </c>
      <c r="J1" t="s">
        <v>73</v>
      </c>
      <c r="K1" s="28" t="s">
        <v>89</v>
      </c>
      <c r="L1" s="28" t="s">
        <v>99</v>
      </c>
    </row>
    <row r="2" spans="1:12" x14ac:dyDescent="0.25">
      <c r="A2" t="s">
        <v>34</v>
      </c>
      <c r="B2" s="5">
        <v>63</v>
      </c>
      <c r="C2" s="5">
        <v>13</v>
      </c>
      <c r="D2" s="50">
        <f t="shared" ref="D2:D8" si="0">B2*4+C2*4</f>
        <v>304</v>
      </c>
      <c r="E2" s="5">
        <v>500</v>
      </c>
      <c r="F2" s="5">
        <v>0.6</v>
      </c>
      <c r="G2" s="51">
        <f t="shared" ref="G2:G8" si="1">F2*1000/E2</f>
        <v>1.2</v>
      </c>
      <c r="H2" s="53">
        <f t="shared" ref="H2:H8" si="2">G2*10/B2</f>
        <v>0.19047619047619047</v>
      </c>
      <c r="I2" s="5" t="s">
        <v>26</v>
      </c>
      <c r="J2" t="s">
        <v>76</v>
      </c>
      <c r="K2" s="28">
        <v>60</v>
      </c>
      <c r="L2" s="28"/>
    </row>
    <row r="3" spans="1:12" x14ac:dyDescent="0.25">
      <c r="A3" t="s">
        <v>33</v>
      </c>
      <c r="B3" s="5">
        <v>67</v>
      </c>
      <c r="C3" s="5">
        <v>12</v>
      </c>
      <c r="D3" s="50">
        <f t="shared" si="0"/>
        <v>316</v>
      </c>
      <c r="E3" s="5">
        <v>900</v>
      </c>
      <c r="F3" s="5">
        <v>1.4</v>
      </c>
      <c r="G3" s="51">
        <f t="shared" si="1"/>
        <v>1.5555555555555556</v>
      </c>
      <c r="H3" s="53">
        <f t="shared" si="2"/>
        <v>0.23217247097844113</v>
      </c>
      <c r="I3" s="5" t="s">
        <v>26</v>
      </c>
      <c r="J3" t="s">
        <v>76</v>
      </c>
      <c r="K3" s="28">
        <v>45</v>
      </c>
      <c r="L3" s="28"/>
    </row>
    <row r="4" spans="1:12" x14ac:dyDescent="0.25">
      <c r="A4" t="s">
        <v>32</v>
      </c>
      <c r="B4" s="5">
        <v>77</v>
      </c>
      <c r="C4" s="5">
        <v>7</v>
      </c>
      <c r="D4" s="50">
        <f t="shared" si="0"/>
        <v>336</v>
      </c>
      <c r="E4" s="5">
        <v>900</v>
      </c>
      <c r="F4" s="5">
        <v>2.19</v>
      </c>
      <c r="G4" s="51">
        <f t="shared" si="1"/>
        <v>2.4333333333333331</v>
      </c>
      <c r="H4" s="53">
        <f t="shared" si="2"/>
        <v>0.31601731601731597</v>
      </c>
      <c r="I4" s="5" t="s">
        <v>26</v>
      </c>
      <c r="J4" t="s">
        <v>76</v>
      </c>
      <c r="K4" s="28">
        <v>60</v>
      </c>
      <c r="L4" s="28"/>
    </row>
    <row r="5" spans="1:12" x14ac:dyDescent="0.25">
      <c r="A5" t="s">
        <v>97</v>
      </c>
      <c r="B5" s="5">
        <v>73</v>
      </c>
      <c r="C5" s="5">
        <v>12.5</v>
      </c>
      <c r="D5" s="50">
        <f t="shared" si="0"/>
        <v>342</v>
      </c>
      <c r="E5" s="5">
        <v>500</v>
      </c>
      <c r="F5" s="5">
        <v>1.69</v>
      </c>
      <c r="G5" s="51">
        <f t="shared" si="1"/>
        <v>3.38</v>
      </c>
      <c r="H5" s="53">
        <f t="shared" si="2"/>
        <v>0.46301369863013697</v>
      </c>
      <c r="I5" s="5" t="s">
        <v>40</v>
      </c>
      <c r="J5" t="s">
        <v>76</v>
      </c>
      <c r="K5" s="28">
        <v>50</v>
      </c>
      <c r="L5" s="28"/>
    </row>
    <row r="6" spans="1:12" x14ac:dyDescent="0.25">
      <c r="A6" t="s">
        <v>98</v>
      </c>
      <c r="B6" s="5">
        <v>71.5</v>
      </c>
      <c r="C6" s="5">
        <v>12.5</v>
      </c>
      <c r="D6" s="50">
        <f t="shared" si="0"/>
        <v>336</v>
      </c>
      <c r="E6" s="5">
        <v>450</v>
      </c>
      <c r="F6" s="5">
        <v>0.97</v>
      </c>
      <c r="G6" s="51">
        <f t="shared" si="1"/>
        <v>2.1555555555555554</v>
      </c>
      <c r="H6" s="53">
        <f t="shared" si="2"/>
        <v>0.30147630147630144</v>
      </c>
      <c r="I6" s="5" t="s">
        <v>26</v>
      </c>
      <c r="J6" t="s">
        <v>76</v>
      </c>
      <c r="K6" s="28">
        <v>50</v>
      </c>
      <c r="L6" s="28" t="s">
        <v>100</v>
      </c>
    </row>
    <row r="7" spans="1:12" x14ac:dyDescent="0.25">
      <c r="A7" t="s">
        <v>35</v>
      </c>
      <c r="B7" s="5">
        <v>60</v>
      </c>
      <c r="C7" s="5">
        <v>7</v>
      </c>
      <c r="D7" s="50">
        <f t="shared" si="0"/>
        <v>268</v>
      </c>
      <c r="E7" s="5">
        <v>350</v>
      </c>
      <c r="F7" s="5">
        <v>1</v>
      </c>
      <c r="G7" s="51">
        <f t="shared" si="1"/>
        <v>2.8571428571428572</v>
      </c>
      <c r="H7" s="53">
        <f t="shared" si="2"/>
        <v>0.47619047619047622</v>
      </c>
      <c r="I7" s="5" t="s">
        <v>26</v>
      </c>
      <c r="J7" t="s">
        <v>77</v>
      </c>
      <c r="K7" s="28">
        <v>65</v>
      </c>
      <c r="L7" s="28"/>
    </row>
    <row r="8" spans="1:12" x14ac:dyDescent="0.25">
      <c r="A8" t="s">
        <v>21</v>
      </c>
      <c r="B8" s="5">
        <v>52</v>
      </c>
      <c r="C8" s="5">
        <v>24</v>
      </c>
      <c r="D8" s="50">
        <f t="shared" si="0"/>
        <v>304</v>
      </c>
      <c r="E8" s="5">
        <v>500</v>
      </c>
      <c r="F8" s="5">
        <v>2.1800000000000002</v>
      </c>
      <c r="G8" s="51">
        <f t="shared" si="1"/>
        <v>4.3600000000000003</v>
      </c>
      <c r="H8" s="53">
        <f t="shared" si="2"/>
        <v>0.83846153846153848</v>
      </c>
      <c r="I8" s="5" t="s">
        <v>26</v>
      </c>
      <c r="J8" t="s">
        <v>76</v>
      </c>
      <c r="K8" s="28">
        <v>35</v>
      </c>
      <c r="L8" s="28"/>
    </row>
    <row r="9" spans="1:12" x14ac:dyDescent="0.25">
      <c r="B9" s="5"/>
      <c r="C9" s="5"/>
      <c r="D9" s="20"/>
      <c r="E9" s="5"/>
      <c r="F9" s="5"/>
      <c r="G9" s="21"/>
      <c r="H9" s="19"/>
    </row>
    <row r="10" spans="1:12" x14ac:dyDescent="0.25">
      <c r="B10" s="5"/>
      <c r="C10" s="5"/>
      <c r="D10" s="20"/>
      <c r="E10" s="5"/>
      <c r="F10" s="5"/>
      <c r="G10" s="21"/>
      <c r="H10" s="19"/>
    </row>
    <row r="11" spans="1:12" x14ac:dyDescent="0.25">
      <c r="B11" s="5"/>
      <c r="C11" s="5"/>
      <c r="D11" s="20"/>
      <c r="E11" s="5"/>
      <c r="F11" s="5"/>
      <c r="G11" s="21"/>
      <c r="H11" s="19"/>
    </row>
    <row r="12" spans="1:12" x14ac:dyDescent="0.25">
      <c r="B12" s="5"/>
      <c r="C12" s="5"/>
      <c r="D12" s="20"/>
      <c r="E12" s="5"/>
      <c r="F12" s="5"/>
      <c r="G12" s="21"/>
      <c r="H12" s="19"/>
    </row>
    <row r="13" spans="1:12" x14ac:dyDescent="0.25">
      <c r="B13" s="5"/>
      <c r="C13" s="5"/>
      <c r="D13" s="20"/>
      <c r="E13" s="5"/>
      <c r="F13" s="5"/>
      <c r="G13" s="21"/>
      <c r="H13" s="19"/>
    </row>
    <row r="14" spans="1:12" x14ac:dyDescent="0.25">
      <c r="B14" s="5"/>
      <c r="C14" s="5"/>
      <c r="D14" s="20"/>
      <c r="E14" s="5"/>
      <c r="F14" s="5"/>
      <c r="G14" s="21"/>
      <c r="H14" s="19"/>
    </row>
    <row r="15" spans="1:12" x14ac:dyDescent="0.25">
      <c r="B15" s="5"/>
      <c r="C15" s="5"/>
      <c r="D15" s="20"/>
      <c r="E15" s="5"/>
      <c r="F15" s="5"/>
      <c r="G15" s="21"/>
      <c r="H15" s="19"/>
    </row>
    <row r="16" spans="1:12" x14ac:dyDescent="0.25">
      <c r="B16" s="5"/>
      <c r="C16" s="5"/>
      <c r="D16" s="20"/>
      <c r="E16" s="5"/>
      <c r="F16" s="5"/>
      <c r="G16" s="21"/>
      <c r="H16" s="19"/>
    </row>
    <row r="17" spans="2:8" x14ac:dyDescent="0.25">
      <c r="B17" s="5"/>
      <c r="C17" s="5"/>
      <c r="D17" s="20"/>
      <c r="E17" s="5"/>
      <c r="F17" s="5"/>
      <c r="G17" s="21"/>
      <c r="H17" s="19"/>
    </row>
    <row r="18" spans="2:8" x14ac:dyDescent="0.25">
      <c r="B18" s="5"/>
      <c r="C18" s="5"/>
      <c r="D18" s="20"/>
      <c r="E18" s="5"/>
      <c r="F18" s="5"/>
      <c r="G18" s="21"/>
      <c r="H18" s="19"/>
    </row>
    <row r="19" spans="2:8" x14ac:dyDescent="0.25">
      <c r="B19" s="5"/>
      <c r="C19" s="5"/>
      <c r="D19" s="20"/>
      <c r="E19" s="5"/>
      <c r="F19" s="5"/>
      <c r="G19" s="5"/>
      <c r="H19" s="5"/>
    </row>
    <row r="20" spans="2:8" x14ac:dyDescent="0.25">
      <c r="B20" s="5"/>
      <c r="C20" s="5"/>
      <c r="D20" s="20"/>
      <c r="E20" s="5"/>
      <c r="F20" s="5"/>
      <c r="G20" s="5"/>
      <c r="H20" s="5"/>
    </row>
    <row r="21" spans="2:8" x14ac:dyDescent="0.25">
      <c r="B21" s="5"/>
      <c r="C21" s="5"/>
      <c r="D21" s="20"/>
      <c r="E21" s="5"/>
      <c r="F21" s="5"/>
      <c r="G21" s="5"/>
      <c r="H21" s="5"/>
    </row>
    <row r="22" spans="2:8" x14ac:dyDescent="0.25">
      <c r="B22" s="5"/>
      <c r="C22" s="5"/>
      <c r="D22" s="20"/>
      <c r="E22" s="5"/>
      <c r="F22" s="5"/>
      <c r="G22" s="5"/>
      <c r="H22" s="5"/>
    </row>
    <row r="23" spans="2:8" x14ac:dyDescent="0.25">
      <c r="B23" s="5"/>
      <c r="C23" s="5"/>
      <c r="D23" s="5"/>
      <c r="E23" s="5"/>
      <c r="F23" s="5"/>
      <c r="G23" s="5"/>
      <c r="H23" s="5"/>
    </row>
    <row r="24" spans="2:8" x14ac:dyDescent="0.25">
      <c r="B24" s="5"/>
      <c r="C24" s="5"/>
      <c r="D24" s="5"/>
      <c r="E24" s="5"/>
      <c r="F24" s="5"/>
      <c r="G24" s="5"/>
      <c r="H24" s="5"/>
    </row>
    <row r="25" spans="2:8" x14ac:dyDescent="0.25">
      <c r="B25" s="5"/>
      <c r="C25" s="5"/>
      <c r="D25" s="5"/>
      <c r="E25" s="5"/>
      <c r="F25" s="5"/>
      <c r="G25" s="5"/>
      <c r="H25" s="5"/>
    </row>
    <row r="26" spans="2:8" x14ac:dyDescent="0.25">
      <c r="B26" s="5"/>
      <c r="C26" s="5"/>
      <c r="D26" s="5"/>
      <c r="E26" s="5"/>
      <c r="F26" s="5"/>
      <c r="G26" s="5"/>
      <c r="H26" s="5"/>
    </row>
    <row r="27" spans="2:8" x14ac:dyDescent="0.25">
      <c r="B27" s="5"/>
      <c r="C27" s="5"/>
      <c r="D27" s="5"/>
      <c r="E27" s="5"/>
      <c r="F27" s="5"/>
      <c r="G27" s="5"/>
      <c r="H27" s="5"/>
    </row>
    <row r="28" spans="2:8" x14ac:dyDescent="0.25">
      <c r="B28" s="5"/>
      <c r="C28" s="5"/>
      <c r="D28" s="5"/>
      <c r="E28" s="5"/>
      <c r="F28" s="5"/>
      <c r="G28" s="5"/>
      <c r="H28" s="5"/>
    </row>
  </sheetData>
  <sortState ref="A2:J10">
    <sortCondition ref="H2:H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A22" sqref="A22"/>
    </sheetView>
  </sheetViews>
  <sheetFormatPr defaultColWidth="9" defaultRowHeight="15" x14ac:dyDescent="0.25"/>
  <cols>
    <col min="1" max="1" width="40.4257812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8.42578125" customWidth="1"/>
    <col min="11" max="256" width="9.140625" customWidth="1"/>
  </cols>
  <sheetData>
    <row r="1" spans="1:11" x14ac:dyDescent="0.25">
      <c r="B1" t="s">
        <v>30</v>
      </c>
      <c r="C1" t="s">
        <v>5</v>
      </c>
      <c r="D1" t="s">
        <v>0</v>
      </c>
      <c r="E1" t="s">
        <v>3</v>
      </c>
      <c r="F1" t="s">
        <v>12</v>
      </c>
      <c r="G1" t="s">
        <v>2</v>
      </c>
      <c r="H1" t="s">
        <v>31</v>
      </c>
      <c r="I1" t="s">
        <v>25</v>
      </c>
      <c r="J1" t="s">
        <v>73</v>
      </c>
      <c r="K1" t="s">
        <v>89</v>
      </c>
    </row>
    <row r="2" spans="1:11" x14ac:dyDescent="0.25">
      <c r="A2" t="s">
        <v>90</v>
      </c>
      <c r="B2" s="5">
        <v>71</v>
      </c>
      <c r="C2" s="5">
        <v>7</v>
      </c>
      <c r="D2" s="5">
        <f t="shared" ref="D2:D15" si="0">B2*4+C2*4</f>
        <v>312</v>
      </c>
      <c r="E2" s="5">
        <v>700</v>
      </c>
      <c r="F2" s="5">
        <v>1.0900000000000001</v>
      </c>
      <c r="G2" s="19">
        <f t="shared" ref="G2:G16" si="1">F2*1000/E2</f>
        <v>1.5571428571428572</v>
      </c>
      <c r="H2" s="19">
        <f t="shared" ref="H2:H16" si="2">G2*10/B2</f>
        <v>0.21931589537223339</v>
      </c>
      <c r="I2" t="s">
        <v>26</v>
      </c>
      <c r="J2" t="s">
        <v>76</v>
      </c>
      <c r="K2">
        <v>90</v>
      </c>
    </row>
    <row r="3" spans="1:11" x14ac:dyDescent="0.25">
      <c r="A3" t="s">
        <v>71</v>
      </c>
      <c r="B3" s="5">
        <v>82</v>
      </c>
      <c r="C3" s="5">
        <v>0</v>
      </c>
      <c r="D3" s="20">
        <f t="shared" si="0"/>
        <v>328</v>
      </c>
      <c r="E3" s="5">
        <v>1000</v>
      </c>
      <c r="F3" s="5">
        <v>4.47</v>
      </c>
      <c r="G3" s="21">
        <f t="shared" si="1"/>
        <v>4.47</v>
      </c>
      <c r="H3" s="19">
        <f t="shared" si="2"/>
        <v>0.54512195121951212</v>
      </c>
      <c r="I3" t="s">
        <v>49</v>
      </c>
      <c r="J3" t="s">
        <v>74</v>
      </c>
      <c r="K3">
        <v>70</v>
      </c>
    </row>
    <row r="4" spans="1:11" x14ac:dyDescent="0.25">
      <c r="A4" t="s">
        <v>62</v>
      </c>
      <c r="B4" s="5">
        <v>82</v>
      </c>
      <c r="C4" s="5">
        <v>0</v>
      </c>
      <c r="D4" s="20">
        <f t="shared" si="0"/>
        <v>328</v>
      </c>
      <c r="E4" s="5">
        <v>250</v>
      </c>
      <c r="F4" s="5">
        <v>1.19</v>
      </c>
      <c r="G4" s="21">
        <f t="shared" si="1"/>
        <v>4.76</v>
      </c>
      <c r="H4" s="19">
        <f t="shared" si="2"/>
        <v>0.58048780487804874</v>
      </c>
      <c r="I4" t="s">
        <v>26</v>
      </c>
      <c r="J4" t="s">
        <v>76</v>
      </c>
      <c r="K4">
        <v>70</v>
      </c>
    </row>
    <row r="5" spans="1:11" x14ac:dyDescent="0.25">
      <c r="A5" t="s">
        <v>83</v>
      </c>
      <c r="B5" s="5">
        <v>78</v>
      </c>
      <c r="C5" s="5">
        <v>7.5</v>
      </c>
      <c r="D5" s="20">
        <f t="shared" si="0"/>
        <v>342</v>
      </c>
      <c r="E5" s="5">
        <v>330</v>
      </c>
      <c r="F5" s="5">
        <v>1.52</v>
      </c>
      <c r="G5" s="21">
        <f t="shared" si="1"/>
        <v>4.6060606060606064</v>
      </c>
      <c r="H5" s="19">
        <f t="shared" si="2"/>
        <v>0.59052059052059058</v>
      </c>
      <c r="I5" t="s">
        <v>47</v>
      </c>
      <c r="J5" t="s">
        <v>76</v>
      </c>
      <c r="K5">
        <v>85</v>
      </c>
    </row>
    <row r="6" spans="1:11" x14ac:dyDescent="0.25">
      <c r="A6" t="s">
        <v>61</v>
      </c>
      <c r="B6" s="5">
        <v>76</v>
      </c>
      <c r="C6" s="5">
        <v>8.5</v>
      </c>
      <c r="D6" s="20">
        <f t="shared" si="0"/>
        <v>338</v>
      </c>
      <c r="E6" s="5">
        <v>330</v>
      </c>
      <c r="F6" s="5">
        <v>1.53</v>
      </c>
      <c r="G6" s="21">
        <f t="shared" si="1"/>
        <v>4.6363636363636367</v>
      </c>
      <c r="H6" s="19">
        <f t="shared" si="2"/>
        <v>0.61004784688995217</v>
      </c>
      <c r="I6" t="s">
        <v>26</v>
      </c>
      <c r="J6" t="s">
        <v>76</v>
      </c>
      <c r="K6">
        <v>70</v>
      </c>
    </row>
    <row r="7" spans="1:11" x14ac:dyDescent="0.25">
      <c r="A7" s="23" t="s">
        <v>72</v>
      </c>
      <c r="B7" s="5">
        <v>78</v>
      </c>
      <c r="C7" s="5">
        <v>1</v>
      </c>
      <c r="D7" s="20">
        <f t="shared" si="0"/>
        <v>316</v>
      </c>
      <c r="E7" s="5">
        <v>1000</v>
      </c>
      <c r="F7" s="5">
        <v>4.9000000000000004</v>
      </c>
      <c r="G7" s="21">
        <f t="shared" si="1"/>
        <v>4.9000000000000004</v>
      </c>
      <c r="H7" s="19">
        <f t="shared" si="2"/>
        <v>0.62820512820512819</v>
      </c>
      <c r="I7" t="s">
        <v>26</v>
      </c>
      <c r="J7" t="s">
        <v>75</v>
      </c>
      <c r="K7">
        <v>65</v>
      </c>
    </row>
    <row r="8" spans="1:11" x14ac:dyDescent="0.25">
      <c r="A8" t="s">
        <v>103</v>
      </c>
      <c r="B8" s="5">
        <v>73</v>
      </c>
      <c r="C8" s="5">
        <v>9</v>
      </c>
      <c r="D8" s="5">
        <f t="shared" si="0"/>
        <v>328</v>
      </c>
      <c r="E8" s="5">
        <v>300</v>
      </c>
      <c r="F8" s="5">
        <v>1.4</v>
      </c>
      <c r="G8" s="19">
        <f t="shared" si="1"/>
        <v>4.666666666666667</v>
      </c>
      <c r="H8" s="19">
        <f t="shared" si="2"/>
        <v>0.63926940639269414</v>
      </c>
      <c r="I8" s="27" t="s">
        <v>26</v>
      </c>
      <c r="J8" s="27" t="s">
        <v>76</v>
      </c>
    </row>
    <row r="9" spans="1:11" x14ac:dyDescent="0.25">
      <c r="A9" t="s">
        <v>64</v>
      </c>
      <c r="B9" s="5">
        <v>81</v>
      </c>
      <c r="C9" s="5">
        <v>1</v>
      </c>
      <c r="D9" s="20">
        <f t="shared" si="0"/>
        <v>328</v>
      </c>
      <c r="E9" s="5">
        <v>230</v>
      </c>
      <c r="F9" s="5">
        <v>1.29</v>
      </c>
      <c r="G9" s="21">
        <f t="shared" si="1"/>
        <v>5.6086956521739131</v>
      </c>
      <c r="H9" s="19">
        <f t="shared" si="2"/>
        <v>0.69243156199677947</v>
      </c>
      <c r="I9" s="27" t="s">
        <v>26</v>
      </c>
      <c r="J9" t="s">
        <v>76</v>
      </c>
      <c r="K9">
        <v>65</v>
      </c>
    </row>
    <row r="10" spans="1:11" x14ac:dyDescent="0.25">
      <c r="A10" s="23" t="s">
        <v>102</v>
      </c>
      <c r="B10" s="5">
        <v>71</v>
      </c>
      <c r="C10" s="5">
        <v>1</v>
      </c>
      <c r="D10" s="5">
        <f t="shared" si="0"/>
        <v>288</v>
      </c>
      <c r="E10" s="5">
        <v>300</v>
      </c>
      <c r="F10" s="5">
        <v>1.52</v>
      </c>
      <c r="G10" s="47">
        <f t="shared" si="1"/>
        <v>5.0666666666666664</v>
      </c>
      <c r="H10" s="19">
        <f t="shared" si="2"/>
        <v>0.71361502347417838</v>
      </c>
      <c r="I10" s="27" t="s">
        <v>26</v>
      </c>
      <c r="J10" s="27" t="s">
        <v>76</v>
      </c>
    </row>
    <row r="11" spans="1:11" x14ac:dyDescent="0.25">
      <c r="A11" s="23" t="s">
        <v>38</v>
      </c>
      <c r="B11" s="5">
        <v>77</v>
      </c>
      <c r="C11" s="5">
        <v>3</v>
      </c>
      <c r="D11" s="20">
        <f t="shared" si="0"/>
        <v>320</v>
      </c>
      <c r="E11" s="5">
        <v>1000</v>
      </c>
      <c r="F11" s="5">
        <v>6.4</v>
      </c>
      <c r="G11" s="21">
        <f t="shared" si="1"/>
        <v>6.4</v>
      </c>
      <c r="H11" s="19">
        <f t="shared" si="2"/>
        <v>0.83116883116883122</v>
      </c>
      <c r="I11" t="s">
        <v>43</v>
      </c>
      <c r="J11" t="s">
        <v>77</v>
      </c>
      <c r="K11">
        <v>65</v>
      </c>
    </row>
    <row r="12" spans="1:11" x14ac:dyDescent="0.25">
      <c r="A12" s="22" t="s">
        <v>37</v>
      </c>
      <c r="B12" s="5">
        <v>73</v>
      </c>
      <c r="C12" s="5">
        <v>1</v>
      </c>
      <c r="D12" s="20">
        <f t="shared" si="0"/>
        <v>296</v>
      </c>
      <c r="E12" s="5">
        <v>250</v>
      </c>
      <c r="F12" s="5">
        <v>1.57</v>
      </c>
      <c r="G12" s="21">
        <f t="shared" si="1"/>
        <v>6.28</v>
      </c>
      <c r="H12" s="19">
        <f t="shared" si="2"/>
        <v>0.86027397260273974</v>
      </c>
      <c r="I12" t="s">
        <v>48</v>
      </c>
      <c r="J12" t="s">
        <v>76</v>
      </c>
      <c r="K12">
        <v>65</v>
      </c>
    </row>
    <row r="13" spans="1:11" x14ac:dyDescent="0.25">
      <c r="A13" s="23" t="s">
        <v>36</v>
      </c>
      <c r="B13" s="5">
        <v>57</v>
      </c>
      <c r="C13" s="5">
        <v>3</v>
      </c>
      <c r="D13" s="20">
        <f t="shared" si="0"/>
        <v>240</v>
      </c>
      <c r="E13" s="5">
        <v>1000</v>
      </c>
      <c r="F13" s="5">
        <v>5</v>
      </c>
      <c r="G13" s="21">
        <f t="shared" si="1"/>
        <v>5</v>
      </c>
      <c r="H13" s="19">
        <f t="shared" si="2"/>
        <v>0.8771929824561403</v>
      </c>
      <c r="I13" t="s">
        <v>44</v>
      </c>
      <c r="J13" t="s">
        <v>77</v>
      </c>
      <c r="K13">
        <v>95</v>
      </c>
    </row>
    <row r="14" spans="1:11" x14ac:dyDescent="0.25">
      <c r="A14" s="23" t="s">
        <v>101</v>
      </c>
      <c r="B14" s="5">
        <v>77</v>
      </c>
      <c r="C14" s="5">
        <v>0.5</v>
      </c>
      <c r="D14" s="5">
        <f t="shared" si="0"/>
        <v>310</v>
      </c>
      <c r="E14" s="5">
        <v>250</v>
      </c>
      <c r="F14" s="5">
        <v>2.25</v>
      </c>
      <c r="G14" s="5">
        <f t="shared" si="1"/>
        <v>9</v>
      </c>
      <c r="H14" s="19">
        <f t="shared" si="2"/>
        <v>1.1688311688311688</v>
      </c>
      <c r="I14" t="s">
        <v>26</v>
      </c>
      <c r="J14" t="s">
        <v>76</v>
      </c>
    </row>
    <row r="15" spans="1:11" x14ac:dyDescent="0.25">
      <c r="A15" t="s">
        <v>39</v>
      </c>
      <c r="B15" s="5">
        <v>10.6</v>
      </c>
      <c r="C15" s="5">
        <v>0</v>
      </c>
      <c r="D15" s="20">
        <f t="shared" si="0"/>
        <v>42.4</v>
      </c>
      <c r="E15" s="5">
        <v>1000</v>
      </c>
      <c r="F15" s="5">
        <v>1.51</v>
      </c>
      <c r="G15" s="21">
        <f t="shared" si="1"/>
        <v>1.51</v>
      </c>
      <c r="H15" s="19">
        <f t="shared" si="2"/>
        <v>1.4245283018867925</v>
      </c>
      <c r="I15" t="s">
        <v>45</v>
      </c>
      <c r="J15" t="s">
        <v>76</v>
      </c>
      <c r="K15">
        <v>70</v>
      </c>
    </row>
    <row r="16" spans="1:11" x14ac:dyDescent="0.25">
      <c r="B16" s="5"/>
      <c r="C16" s="5"/>
      <c r="D16" s="5"/>
      <c r="E16" s="5"/>
      <c r="F16" s="5"/>
      <c r="G16" s="5"/>
      <c r="H16" s="5"/>
    </row>
    <row r="17" spans="2:8" x14ac:dyDescent="0.25">
      <c r="B17" s="5"/>
      <c r="C17" s="5"/>
      <c r="D17" s="5"/>
      <c r="E17" s="5"/>
      <c r="F17" s="5"/>
      <c r="G17" s="5"/>
      <c r="H17" s="5"/>
    </row>
  </sheetData>
  <sortState ref="A2:K15">
    <sortCondition ref="H2:H15"/>
  </sortState>
  <pageMargins left="0.7" right="0.7" top="0.75" bottom="0.75" header="0.3" footer="0.3"/>
  <pageSetup paperSize="0" fitToWidth="0" fitToHeight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5" sqref="H15"/>
    </sheetView>
  </sheetViews>
  <sheetFormatPr defaultColWidth="9" defaultRowHeight="15" x14ac:dyDescent="0.25"/>
  <cols>
    <col min="1" max="1" width="36.85546875" customWidth="1"/>
    <col min="2" max="2" width="14.5703125" customWidth="1"/>
    <col min="3" max="3" width="11.140625" customWidth="1"/>
    <col min="5" max="6" width="9.140625" customWidth="1"/>
    <col min="8" max="8" width="19.85546875" customWidth="1"/>
    <col min="9" max="9" width="9.140625" customWidth="1"/>
    <col min="10" max="10" width="11.140625" customWidth="1"/>
    <col min="11" max="256" width="9.140625" customWidth="1"/>
  </cols>
  <sheetData>
    <row r="1" spans="1:10" x14ac:dyDescent="0.25">
      <c r="B1" s="28" t="s">
        <v>6</v>
      </c>
      <c r="C1" s="28" t="s">
        <v>5</v>
      </c>
      <c r="D1" s="28" t="s">
        <v>0</v>
      </c>
      <c r="E1" s="28" t="s">
        <v>3</v>
      </c>
      <c r="F1" s="28" t="s">
        <v>12</v>
      </c>
      <c r="G1" s="28" t="s">
        <v>2</v>
      </c>
      <c r="H1" s="28" t="s">
        <v>68</v>
      </c>
      <c r="I1" s="28" t="s">
        <v>25</v>
      </c>
    </row>
    <row r="2" spans="1:10" x14ac:dyDescent="0.25">
      <c r="A2" s="27" t="s">
        <v>114</v>
      </c>
      <c r="B2" s="5">
        <v>100</v>
      </c>
      <c r="C2" s="5">
        <v>0</v>
      </c>
      <c r="D2" s="20">
        <f t="shared" ref="D2:D11" si="0">B2*9+C2*4</f>
        <v>900</v>
      </c>
      <c r="E2" s="5">
        <v>1000</v>
      </c>
      <c r="F2" s="5">
        <v>2.9</v>
      </c>
      <c r="G2" s="21">
        <f t="shared" ref="G2:G11" si="1">F2*1000/E2</f>
        <v>2.9</v>
      </c>
      <c r="H2" s="19">
        <f t="shared" ref="H2:H11" si="2">G2*10/B2</f>
        <v>0.28999999999999998</v>
      </c>
      <c r="I2" s="29" t="s">
        <v>26</v>
      </c>
      <c r="J2" s="27" t="s">
        <v>112</v>
      </c>
    </row>
    <row r="3" spans="1:10" x14ac:dyDescent="0.25">
      <c r="A3" s="27" t="s">
        <v>113</v>
      </c>
      <c r="B3" s="5">
        <v>100</v>
      </c>
      <c r="C3" s="5">
        <v>0</v>
      </c>
      <c r="D3" s="20">
        <f t="shared" si="0"/>
        <v>900</v>
      </c>
      <c r="E3" s="5">
        <v>500</v>
      </c>
      <c r="F3" s="5">
        <v>3.45</v>
      </c>
      <c r="G3" s="21">
        <f t="shared" si="1"/>
        <v>6.9</v>
      </c>
      <c r="H3" s="19">
        <f t="shared" si="2"/>
        <v>0.69</v>
      </c>
      <c r="I3" s="29" t="s">
        <v>26</v>
      </c>
      <c r="J3" s="27" t="s">
        <v>112</v>
      </c>
    </row>
    <row r="4" spans="1:10" x14ac:dyDescent="0.25">
      <c r="A4" s="23" t="s">
        <v>70</v>
      </c>
      <c r="B4" s="5">
        <v>29</v>
      </c>
      <c r="C4" s="5">
        <v>11</v>
      </c>
      <c r="D4" s="20">
        <f t="shared" si="0"/>
        <v>305</v>
      </c>
      <c r="E4" s="5">
        <v>1000</v>
      </c>
      <c r="F4" s="5">
        <v>3</v>
      </c>
      <c r="G4" s="21">
        <f t="shared" si="1"/>
        <v>3</v>
      </c>
      <c r="H4" s="19">
        <f t="shared" si="2"/>
        <v>1.0344827586206897</v>
      </c>
      <c r="I4" s="28" t="s">
        <v>26</v>
      </c>
      <c r="J4" t="s">
        <v>77</v>
      </c>
    </row>
    <row r="5" spans="1:10" x14ac:dyDescent="0.25">
      <c r="A5" t="s">
        <v>66</v>
      </c>
      <c r="B5" s="5">
        <v>52</v>
      </c>
      <c r="C5" s="5">
        <v>20</v>
      </c>
      <c r="D5" s="20">
        <f t="shared" si="0"/>
        <v>548</v>
      </c>
      <c r="E5" s="5">
        <v>1000</v>
      </c>
      <c r="F5" s="5">
        <v>8.1</v>
      </c>
      <c r="G5" s="21">
        <f t="shared" si="1"/>
        <v>8.1</v>
      </c>
      <c r="H5" s="19">
        <f t="shared" si="2"/>
        <v>1.5576923076923077</v>
      </c>
      <c r="I5" s="29" t="s">
        <v>26</v>
      </c>
      <c r="J5" t="s">
        <v>77</v>
      </c>
    </row>
    <row r="6" spans="1:10" x14ac:dyDescent="0.25">
      <c r="A6" s="27" t="s">
        <v>111</v>
      </c>
      <c r="B6" s="5">
        <v>100</v>
      </c>
      <c r="C6" s="5">
        <v>0</v>
      </c>
      <c r="D6" s="20">
        <f t="shared" si="0"/>
        <v>900</v>
      </c>
      <c r="E6" s="5">
        <v>1000</v>
      </c>
      <c r="F6" s="5">
        <v>17.7</v>
      </c>
      <c r="G6" s="21">
        <f t="shared" si="1"/>
        <v>17.7</v>
      </c>
      <c r="H6" s="19">
        <f t="shared" si="2"/>
        <v>1.77</v>
      </c>
      <c r="I6" s="29" t="s">
        <v>26</v>
      </c>
      <c r="J6" s="27" t="s">
        <v>112</v>
      </c>
    </row>
    <row r="7" spans="1:10" x14ac:dyDescent="0.25">
      <c r="A7" s="23" t="s">
        <v>84</v>
      </c>
      <c r="B7" s="5">
        <v>82.5</v>
      </c>
      <c r="C7" s="5">
        <v>0.6</v>
      </c>
      <c r="D7" s="20">
        <f t="shared" si="0"/>
        <v>744.9</v>
      </c>
      <c r="E7" s="5">
        <v>180</v>
      </c>
      <c r="F7" s="5">
        <v>2.9</v>
      </c>
      <c r="G7" s="21">
        <f t="shared" si="1"/>
        <v>16.111111111111111</v>
      </c>
      <c r="H7" s="19">
        <f t="shared" si="2"/>
        <v>1.9528619528619529</v>
      </c>
      <c r="I7" s="28" t="s">
        <v>26</v>
      </c>
      <c r="J7" t="s">
        <v>77</v>
      </c>
    </row>
    <row r="8" spans="1:10" x14ac:dyDescent="0.25">
      <c r="A8" s="23" t="s">
        <v>78</v>
      </c>
      <c r="B8" s="5">
        <v>84</v>
      </c>
      <c r="C8" s="5">
        <v>0.6</v>
      </c>
      <c r="D8" s="20">
        <f t="shared" si="0"/>
        <v>758.4</v>
      </c>
      <c r="E8" s="5">
        <v>180</v>
      </c>
      <c r="F8" s="5">
        <v>2.96</v>
      </c>
      <c r="G8" s="21">
        <f t="shared" si="1"/>
        <v>16.444444444444443</v>
      </c>
      <c r="H8" s="19">
        <f t="shared" si="2"/>
        <v>1.9576719576719575</v>
      </c>
      <c r="I8" s="28" t="s">
        <v>26</v>
      </c>
      <c r="J8" t="s">
        <v>77</v>
      </c>
    </row>
    <row r="9" spans="1:10" x14ac:dyDescent="0.25">
      <c r="A9" s="23" t="s">
        <v>69</v>
      </c>
      <c r="B9" s="5">
        <v>46</v>
      </c>
      <c r="C9" s="5">
        <v>30</v>
      </c>
      <c r="D9" s="20">
        <f t="shared" si="0"/>
        <v>534</v>
      </c>
      <c r="E9" s="5">
        <v>1000</v>
      </c>
      <c r="F9" s="5">
        <v>11.4</v>
      </c>
      <c r="G9" s="21">
        <f t="shared" si="1"/>
        <v>11.4</v>
      </c>
      <c r="H9" s="19">
        <f t="shared" si="2"/>
        <v>2.4782608695652173</v>
      </c>
      <c r="I9" s="28" t="s">
        <v>26</v>
      </c>
      <c r="J9" t="s">
        <v>77</v>
      </c>
    </row>
    <row r="10" spans="1:10" x14ac:dyDescent="0.25">
      <c r="A10" t="s">
        <v>65</v>
      </c>
      <c r="B10" s="5">
        <v>70</v>
      </c>
      <c r="C10" s="5">
        <v>15</v>
      </c>
      <c r="D10" s="20">
        <f t="shared" si="0"/>
        <v>690</v>
      </c>
      <c r="E10" s="5">
        <v>1000</v>
      </c>
      <c r="F10" s="5">
        <v>18</v>
      </c>
      <c r="G10" s="21">
        <f t="shared" si="1"/>
        <v>18</v>
      </c>
      <c r="H10" s="19">
        <f t="shared" si="2"/>
        <v>2.5714285714285716</v>
      </c>
      <c r="I10" s="28" t="s">
        <v>26</v>
      </c>
      <c r="J10" t="s">
        <v>77</v>
      </c>
    </row>
    <row r="11" spans="1:10" x14ac:dyDescent="0.25">
      <c r="A11" t="s">
        <v>67</v>
      </c>
      <c r="B11" s="5">
        <v>62</v>
      </c>
      <c r="C11" s="5">
        <v>15</v>
      </c>
      <c r="D11" s="20">
        <f t="shared" si="0"/>
        <v>618</v>
      </c>
      <c r="E11" s="5">
        <v>1000</v>
      </c>
      <c r="F11" s="5">
        <v>23.5</v>
      </c>
      <c r="G11" s="21">
        <f t="shared" si="1"/>
        <v>23.5</v>
      </c>
      <c r="H11" s="19">
        <f t="shared" si="2"/>
        <v>3.7903225806451615</v>
      </c>
      <c r="I11" s="28" t="s">
        <v>26</v>
      </c>
      <c r="J11" t="s">
        <v>77</v>
      </c>
    </row>
    <row r="12" spans="1:10" x14ac:dyDescent="0.25">
      <c r="B12" s="5"/>
      <c r="C12" s="5"/>
      <c r="D12" s="20"/>
      <c r="E12" s="5"/>
      <c r="F12" s="5"/>
      <c r="G12" s="21"/>
      <c r="H12" s="19"/>
    </row>
    <row r="13" spans="1:10" x14ac:dyDescent="0.25">
      <c r="B13" s="5"/>
      <c r="C13" s="5"/>
      <c r="D13" s="5"/>
      <c r="E13" s="5"/>
      <c r="F13" s="5"/>
      <c r="G13" s="5"/>
      <c r="H13" s="19"/>
    </row>
    <row r="14" spans="1:10" x14ac:dyDescent="0.25">
      <c r="B14" s="5"/>
      <c r="C14" s="5"/>
      <c r="D14" s="5"/>
      <c r="E14" s="5"/>
      <c r="F14" s="5"/>
      <c r="G14" s="5"/>
      <c r="H14" s="5"/>
    </row>
    <row r="15" spans="1:10" x14ac:dyDescent="0.25">
      <c r="B15" s="5"/>
      <c r="C15" s="5"/>
      <c r="D15" s="5"/>
      <c r="E15" s="5"/>
      <c r="F15" s="5"/>
      <c r="G15" s="5"/>
      <c r="H15" s="5"/>
    </row>
    <row r="16" spans="1:10" x14ac:dyDescent="0.25">
      <c r="B16" s="5"/>
      <c r="C16" s="5"/>
      <c r="D16" s="5"/>
      <c r="E16" s="5"/>
      <c r="F16" s="5"/>
      <c r="G16" s="5"/>
      <c r="H16" s="5"/>
    </row>
    <row r="17" spans="2:8" x14ac:dyDescent="0.25">
      <c r="B17" s="5"/>
      <c r="C17" s="5"/>
      <c r="D17" s="5"/>
      <c r="E17" s="5"/>
      <c r="F17" s="5"/>
      <c r="G17" s="5"/>
      <c r="H17" s="5"/>
    </row>
    <row r="18" spans="2:8" x14ac:dyDescent="0.25">
      <c r="B18" s="5"/>
      <c r="C18" s="5"/>
      <c r="D18" s="5"/>
      <c r="E18" s="5"/>
      <c r="F18" s="5"/>
      <c r="G18" s="5"/>
      <c r="H18" s="5"/>
    </row>
  </sheetData>
  <sortState ref="A2:J12">
    <sortCondition ref="H2:H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мясные</vt:lpstr>
      <vt:lpstr>молочка,яйца</vt:lpstr>
      <vt:lpstr>рыба</vt:lpstr>
      <vt:lpstr>бобовые, орехи</vt:lpstr>
      <vt:lpstr>углеводы сложные</vt:lpstr>
      <vt:lpstr>углеводы простые</vt:lpstr>
      <vt:lpstr>жиры ненасыщенные</vt:lpstr>
    </vt:vector>
  </TitlesOfParts>
  <Company>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Танюшка</dc:creator>
  <cp:lastModifiedBy>Танюшка</cp:lastModifiedBy>
  <dcterms:created xsi:type="dcterms:W3CDTF">2019-04-04T03:49:10Z</dcterms:created>
  <dcterms:modified xsi:type="dcterms:W3CDTF">2019-04-15T09:25:00Z</dcterms:modified>
</cp:coreProperties>
</file>