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65" yWindow="-135" windowWidth="18540" windowHeight="6690" activeTab="7"/>
  </bookViews>
  <sheets>
    <sheet name="пн" sheetId="5" r:id="rId1"/>
    <sheet name="вт" sheetId="6" r:id="rId2"/>
    <sheet name="ср" sheetId="7" r:id="rId3"/>
    <sheet name="чт" sheetId="9" r:id="rId4"/>
    <sheet name="пт" sheetId="8" r:id="rId5"/>
    <sheet name="сб" sheetId="10" r:id="rId6"/>
    <sheet name="вс" sheetId="11" r:id="rId7"/>
    <sheet name="неделя" sheetId="4" r:id="rId8"/>
  </sheets>
  <calcPr calcId="144525"/>
</workbook>
</file>

<file path=xl/calcChain.xml><?xml version="1.0" encoding="utf-8"?>
<calcChain xmlns="http://schemas.openxmlformats.org/spreadsheetml/2006/main">
  <c r="F3" i="11" l="1"/>
  <c r="C21" i="4"/>
  <c r="I5" i="10" l="1"/>
  <c r="G5" i="10"/>
  <c r="H5" i="10"/>
  <c r="F5" i="10"/>
  <c r="I5" i="11"/>
  <c r="G5" i="11"/>
  <c r="H5" i="11"/>
  <c r="F5" i="11"/>
  <c r="S19" i="11"/>
  <c r="I19" i="11"/>
  <c r="H19" i="11"/>
  <c r="G19" i="11"/>
  <c r="F19" i="11"/>
  <c r="S18" i="11"/>
  <c r="S17" i="11"/>
  <c r="I17" i="11"/>
  <c r="H17" i="11"/>
  <c r="G17" i="11"/>
  <c r="F17" i="11"/>
  <c r="S16" i="11"/>
  <c r="I16" i="11"/>
  <c r="H16" i="11"/>
  <c r="G16" i="11"/>
  <c r="F16" i="11"/>
  <c r="S15" i="11"/>
  <c r="S14" i="11"/>
  <c r="I14" i="11"/>
  <c r="H14" i="11"/>
  <c r="G14" i="11"/>
  <c r="F14" i="11"/>
  <c r="S13" i="11"/>
  <c r="S12" i="11"/>
  <c r="I12" i="11"/>
  <c r="H12" i="11"/>
  <c r="G12" i="11"/>
  <c r="F12" i="11"/>
  <c r="S11" i="11"/>
  <c r="I11" i="11"/>
  <c r="H11" i="11"/>
  <c r="G11" i="11"/>
  <c r="F11" i="11"/>
  <c r="S10" i="11"/>
  <c r="I10" i="11"/>
  <c r="H10" i="11"/>
  <c r="G10" i="11"/>
  <c r="F10" i="11"/>
  <c r="S9" i="11"/>
  <c r="S8" i="11"/>
  <c r="I8" i="11"/>
  <c r="H8" i="11"/>
  <c r="G8" i="11"/>
  <c r="F8" i="11"/>
  <c r="S7" i="11"/>
  <c r="I7" i="11"/>
  <c r="H7" i="11"/>
  <c r="G7" i="11"/>
  <c r="F7" i="11"/>
  <c r="S6" i="11"/>
  <c r="S4" i="11"/>
  <c r="I4" i="11"/>
  <c r="H4" i="11"/>
  <c r="G4" i="11"/>
  <c r="F4" i="11"/>
  <c r="S3" i="11"/>
  <c r="I3" i="11"/>
  <c r="H3" i="11"/>
  <c r="H20" i="11" s="1"/>
  <c r="G3" i="11"/>
  <c r="F20" i="11"/>
  <c r="S19" i="10"/>
  <c r="I19" i="10"/>
  <c r="H19" i="10"/>
  <c r="G19" i="10"/>
  <c r="F19" i="10"/>
  <c r="S18" i="10"/>
  <c r="S17" i="10"/>
  <c r="I17" i="10"/>
  <c r="H17" i="10"/>
  <c r="G17" i="10"/>
  <c r="F17" i="10"/>
  <c r="S16" i="10"/>
  <c r="I16" i="10"/>
  <c r="H16" i="10"/>
  <c r="G16" i="10"/>
  <c r="F16" i="10"/>
  <c r="S15" i="10"/>
  <c r="S14" i="10"/>
  <c r="I14" i="10"/>
  <c r="H14" i="10"/>
  <c r="G14" i="10"/>
  <c r="F14" i="10"/>
  <c r="S13" i="10"/>
  <c r="S12" i="10"/>
  <c r="I12" i="10"/>
  <c r="H12" i="10"/>
  <c r="G12" i="10"/>
  <c r="F12" i="10"/>
  <c r="S11" i="10"/>
  <c r="I11" i="10"/>
  <c r="H11" i="10"/>
  <c r="G11" i="10"/>
  <c r="F11" i="10"/>
  <c r="S10" i="10"/>
  <c r="I10" i="10"/>
  <c r="H10" i="10"/>
  <c r="G10" i="10"/>
  <c r="F10" i="10"/>
  <c r="S9" i="10"/>
  <c r="S8" i="10"/>
  <c r="I8" i="10"/>
  <c r="H8" i="10"/>
  <c r="G8" i="10"/>
  <c r="F8" i="10"/>
  <c r="S7" i="10"/>
  <c r="I7" i="10"/>
  <c r="H7" i="10"/>
  <c r="G7" i="10"/>
  <c r="F7" i="10"/>
  <c r="S6" i="10"/>
  <c r="S4" i="10"/>
  <c r="I4" i="10"/>
  <c r="H4" i="10"/>
  <c r="G4" i="10"/>
  <c r="F4" i="10"/>
  <c r="S3" i="10"/>
  <c r="I3" i="10"/>
  <c r="H3" i="10"/>
  <c r="H20" i="10" s="1"/>
  <c r="G3" i="10"/>
  <c r="F3" i="10"/>
  <c r="F20" i="10" s="1"/>
  <c r="G20" i="10" l="1"/>
  <c r="I20" i="10"/>
  <c r="G20" i="11"/>
  <c r="I20" i="11"/>
  <c r="F23" i="11"/>
  <c r="F21" i="11"/>
  <c r="H23" i="11"/>
  <c r="H21" i="11"/>
  <c r="G21" i="11"/>
  <c r="G23" i="11"/>
  <c r="G21" i="10"/>
  <c r="G23" i="10"/>
  <c r="F23" i="10"/>
  <c r="F21" i="10"/>
  <c r="H23" i="10"/>
  <c r="H21" i="10"/>
  <c r="S20" i="9"/>
  <c r="I20" i="9"/>
  <c r="H20" i="9"/>
  <c r="G20" i="9"/>
  <c r="F20" i="9"/>
  <c r="S19" i="9"/>
  <c r="S18" i="9"/>
  <c r="I18" i="9"/>
  <c r="H18" i="9"/>
  <c r="G18" i="9"/>
  <c r="F18" i="9"/>
  <c r="S17" i="9"/>
  <c r="I17" i="9"/>
  <c r="H17" i="9"/>
  <c r="G17" i="9"/>
  <c r="F17" i="9"/>
  <c r="S16" i="9"/>
  <c r="S15" i="9"/>
  <c r="I15" i="9"/>
  <c r="H15" i="9"/>
  <c r="G15" i="9"/>
  <c r="F15" i="9"/>
  <c r="S14" i="9"/>
  <c r="S13" i="9"/>
  <c r="I13" i="9"/>
  <c r="H13" i="9"/>
  <c r="G13" i="9"/>
  <c r="F13" i="9"/>
  <c r="S12" i="9"/>
  <c r="I12" i="9"/>
  <c r="H12" i="9"/>
  <c r="G12" i="9"/>
  <c r="F12" i="9"/>
  <c r="S11" i="9"/>
  <c r="I11" i="9"/>
  <c r="H11" i="9"/>
  <c r="G11" i="9"/>
  <c r="F11" i="9"/>
  <c r="S10" i="9"/>
  <c r="I10" i="9"/>
  <c r="H10" i="9"/>
  <c r="G10" i="9"/>
  <c r="F10" i="9"/>
  <c r="S9" i="9"/>
  <c r="I9" i="9"/>
  <c r="H9" i="9"/>
  <c r="G9" i="9"/>
  <c r="F9" i="9"/>
  <c r="S8" i="9"/>
  <c r="S7" i="9"/>
  <c r="I7" i="9"/>
  <c r="H7" i="9"/>
  <c r="G7" i="9"/>
  <c r="F7" i="9"/>
  <c r="S6" i="9"/>
  <c r="I6" i="9"/>
  <c r="H6" i="9"/>
  <c r="G6" i="9"/>
  <c r="F6" i="9"/>
  <c r="S5" i="9"/>
  <c r="S4" i="9"/>
  <c r="I4" i="9"/>
  <c r="H4" i="9"/>
  <c r="G4" i="9"/>
  <c r="F4" i="9"/>
  <c r="S3" i="9"/>
  <c r="I3" i="9"/>
  <c r="I21" i="9" s="1"/>
  <c r="H3" i="9"/>
  <c r="H21" i="9" s="1"/>
  <c r="G3" i="9"/>
  <c r="G21" i="9" s="1"/>
  <c r="F3" i="9"/>
  <c r="F21" i="9" s="1"/>
  <c r="G22" i="10" l="1"/>
  <c r="H22" i="11"/>
  <c r="I21" i="11"/>
  <c r="F22" i="11"/>
  <c r="G22" i="11"/>
  <c r="H22" i="10"/>
  <c r="I21" i="10"/>
  <c r="F22" i="10"/>
  <c r="F24" i="9"/>
  <c r="F22" i="9"/>
  <c r="H24" i="9"/>
  <c r="H22" i="9"/>
  <c r="H23" i="9" s="1"/>
  <c r="G22" i="9"/>
  <c r="G24" i="9"/>
  <c r="I20" i="8"/>
  <c r="H20" i="8"/>
  <c r="G20" i="8"/>
  <c r="F20" i="8"/>
  <c r="I18" i="8"/>
  <c r="H18" i="8"/>
  <c r="G18" i="8"/>
  <c r="F18" i="8"/>
  <c r="I17" i="8"/>
  <c r="H17" i="8"/>
  <c r="G17" i="8"/>
  <c r="F17" i="8"/>
  <c r="I15" i="8"/>
  <c r="H15" i="8"/>
  <c r="G15" i="8"/>
  <c r="F15" i="8"/>
  <c r="I13" i="8"/>
  <c r="H13" i="8"/>
  <c r="G13" i="8"/>
  <c r="F13" i="8"/>
  <c r="I12" i="8"/>
  <c r="H12" i="8"/>
  <c r="G12" i="8"/>
  <c r="F12" i="8"/>
  <c r="I11" i="8"/>
  <c r="H11" i="8"/>
  <c r="G11" i="8"/>
  <c r="F11" i="8"/>
  <c r="I10" i="8"/>
  <c r="H10" i="8"/>
  <c r="G10" i="8"/>
  <c r="F10" i="8"/>
  <c r="I9" i="8"/>
  <c r="H9" i="8"/>
  <c r="G9" i="8"/>
  <c r="F9" i="8"/>
  <c r="I7" i="8"/>
  <c r="H7" i="8"/>
  <c r="G7" i="8"/>
  <c r="F7" i="8"/>
  <c r="I6" i="8"/>
  <c r="H6" i="8"/>
  <c r="G6" i="8"/>
  <c r="F6" i="8"/>
  <c r="I4" i="8"/>
  <c r="H4" i="8"/>
  <c r="G4" i="8"/>
  <c r="F4" i="8"/>
  <c r="I3" i="8"/>
  <c r="I21" i="8" s="1"/>
  <c r="H3" i="8"/>
  <c r="H21" i="8" s="1"/>
  <c r="G3" i="8"/>
  <c r="G21" i="8" s="1"/>
  <c r="F3" i="8"/>
  <c r="F21" i="8" s="1"/>
  <c r="I20" i="7"/>
  <c r="H20" i="7"/>
  <c r="G20" i="7"/>
  <c r="F20" i="7"/>
  <c r="S18" i="7"/>
  <c r="I18" i="7"/>
  <c r="H18" i="7"/>
  <c r="G18" i="7"/>
  <c r="F18" i="7"/>
  <c r="S17" i="7"/>
  <c r="I17" i="7"/>
  <c r="H17" i="7"/>
  <c r="G17" i="7"/>
  <c r="F17" i="7"/>
  <c r="S16" i="7"/>
  <c r="S15" i="7"/>
  <c r="I15" i="7"/>
  <c r="H15" i="7"/>
  <c r="G15" i="7"/>
  <c r="F15" i="7"/>
  <c r="S14" i="7"/>
  <c r="S13" i="7"/>
  <c r="I13" i="7"/>
  <c r="H13" i="7"/>
  <c r="G13" i="7"/>
  <c r="F13" i="7"/>
  <c r="S12" i="7"/>
  <c r="I12" i="7"/>
  <c r="H12" i="7"/>
  <c r="G12" i="7"/>
  <c r="F12" i="7"/>
  <c r="S11" i="7"/>
  <c r="I11" i="7"/>
  <c r="H11" i="7"/>
  <c r="G11" i="7"/>
  <c r="F11" i="7"/>
  <c r="S10" i="7"/>
  <c r="I10" i="7"/>
  <c r="H10" i="7"/>
  <c r="G10" i="7"/>
  <c r="F10" i="7"/>
  <c r="S9" i="7"/>
  <c r="I9" i="7"/>
  <c r="H9" i="7"/>
  <c r="G9" i="7"/>
  <c r="F9" i="7"/>
  <c r="S8" i="7"/>
  <c r="S7" i="7"/>
  <c r="I7" i="7"/>
  <c r="H7" i="7"/>
  <c r="G7" i="7"/>
  <c r="F7" i="7"/>
  <c r="S6" i="7"/>
  <c r="I6" i="7"/>
  <c r="H6" i="7"/>
  <c r="G6" i="7"/>
  <c r="F6" i="7"/>
  <c r="S5" i="7"/>
  <c r="S4" i="7"/>
  <c r="I4" i="7"/>
  <c r="H4" i="7"/>
  <c r="G4" i="7"/>
  <c r="F4" i="7"/>
  <c r="S3" i="7"/>
  <c r="I3" i="7"/>
  <c r="I21" i="7" s="1"/>
  <c r="H3" i="7"/>
  <c r="H21" i="7" s="1"/>
  <c r="G3" i="7"/>
  <c r="G21" i="7" s="1"/>
  <c r="F3" i="7"/>
  <c r="F21" i="7" s="1"/>
  <c r="S20" i="6"/>
  <c r="I20" i="6"/>
  <c r="H20" i="6"/>
  <c r="G20" i="6"/>
  <c r="F20" i="6"/>
  <c r="S19" i="6"/>
  <c r="S18" i="6"/>
  <c r="I18" i="6"/>
  <c r="H18" i="6"/>
  <c r="G18" i="6"/>
  <c r="F18" i="6"/>
  <c r="S17" i="6"/>
  <c r="I17" i="6"/>
  <c r="H17" i="6"/>
  <c r="G17" i="6"/>
  <c r="F17" i="6"/>
  <c r="S16" i="6"/>
  <c r="S15" i="6"/>
  <c r="I15" i="6"/>
  <c r="H15" i="6"/>
  <c r="G15" i="6"/>
  <c r="F15" i="6"/>
  <c r="S14" i="6"/>
  <c r="S13" i="6"/>
  <c r="I13" i="6"/>
  <c r="H13" i="6"/>
  <c r="G13" i="6"/>
  <c r="F13" i="6"/>
  <c r="S12" i="6"/>
  <c r="I12" i="6"/>
  <c r="H12" i="6"/>
  <c r="G12" i="6"/>
  <c r="F12" i="6"/>
  <c r="S11" i="6"/>
  <c r="I11" i="6"/>
  <c r="H11" i="6"/>
  <c r="G11" i="6"/>
  <c r="F11" i="6"/>
  <c r="S10" i="6"/>
  <c r="I10" i="6"/>
  <c r="H10" i="6"/>
  <c r="G10" i="6"/>
  <c r="F10" i="6"/>
  <c r="S9" i="6"/>
  <c r="I9" i="6"/>
  <c r="H9" i="6"/>
  <c r="G9" i="6"/>
  <c r="F9" i="6"/>
  <c r="S8" i="6"/>
  <c r="S7" i="6"/>
  <c r="I7" i="6"/>
  <c r="H7" i="6"/>
  <c r="G7" i="6"/>
  <c r="F7" i="6"/>
  <c r="S6" i="6"/>
  <c r="I6" i="6"/>
  <c r="H6" i="6"/>
  <c r="G6" i="6"/>
  <c r="F6" i="6"/>
  <c r="S5" i="6"/>
  <c r="S4" i="6"/>
  <c r="I4" i="6"/>
  <c r="H4" i="6"/>
  <c r="G4" i="6"/>
  <c r="F4" i="6"/>
  <c r="S3" i="6"/>
  <c r="I3" i="6"/>
  <c r="H3" i="6"/>
  <c r="G3" i="6"/>
  <c r="F3" i="6"/>
  <c r="I20" i="5"/>
  <c r="H20" i="5"/>
  <c r="G20" i="5"/>
  <c r="F20" i="5"/>
  <c r="S18" i="5"/>
  <c r="I18" i="5"/>
  <c r="H18" i="5"/>
  <c r="G18" i="5"/>
  <c r="F18" i="5"/>
  <c r="S17" i="5"/>
  <c r="I17" i="5"/>
  <c r="H17" i="5"/>
  <c r="G17" i="5"/>
  <c r="F17" i="5"/>
  <c r="S16" i="5"/>
  <c r="S15" i="5"/>
  <c r="I15" i="5"/>
  <c r="H15" i="5"/>
  <c r="G15" i="5"/>
  <c r="F15" i="5"/>
  <c r="S14" i="5"/>
  <c r="S13" i="5"/>
  <c r="I13" i="5"/>
  <c r="H13" i="5"/>
  <c r="G13" i="5"/>
  <c r="F13" i="5"/>
  <c r="S12" i="5"/>
  <c r="I12" i="5"/>
  <c r="H12" i="5"/>
  <c r="G12" i="5"/>
  <c r="F12" i="5"/>
  <c r="S11" i="5"/>
  <c r="I11" i="5"/>
  <c r="H11" i="5"/>
  <c r="G11" i="5"/>
  <c r="F11" i="5"/>
  <c r="S10" i="5"/>
  <c r="I10" i="5"/>
  <c r="H10" i="5"/>
  <c r="G10" i="5"/>
  <c r="F10" i="5"/>
  <c r="S9" i="5"/>
  <c r="I9" i="5"/>
  <c r="H9" i="5"/>
  <c r="G9" i="5"/>
  <c r="F9" i="5"/>
  <c r="S8" i="5"/>
  <c r="S7" i="5"/>
  <c r="I7" i="5"/>
  <c r="H7" i="5"/>
  <c r="G7" i="5"/>
  <c r="F7" i="5"/>
  <c r="S6" i="5"/>
  <c r="I6" i="5"/>
  <c r="H6" i="5"/>
  <c r="G6" i="5"/>
  <c r="F6" i="5"/>
  <c r="S5" i="5"/>
  <c r="S4" i="5"/>
  <c r="I4" i="5"/>
  <c r="H4" i="5"/>
  <c r="G4" i="5"/>
  <c r="F4" i="5"/>
  <c r="S3" i="5"/>
  <c r="I3" i="5"/>
  <c r="H3" i="5"/>
  <c r="H21" i="5" s="1"/>
  <c r="G3" i="5"/>
  <c r="F3" i="5"/>
  <c r="F21" i="5" s="1"/>
  <c r="I22" i="9" l="1"/>
  <c r="F23" i="9"/>
  <c r="G23" i="9"/>
  <c r="F21" i="6"/>
  <c r="F22" i="6" s="1"/>
  <c r="H21" i="6"/>
  <c r="H24" i="6" s="1"/>
  <c r="G24" i="8"/>
  <c r="G22" i="8"/>
  <c r="F22" i="8"/>
  <c r="F24" i="8"/>
  <c r="H22" i="8"/>
  <c r="H24" i="8"/>
  <c r="F24" i="7"/>
  <c r="F22" i="7"/>
  <c r="H24" i="7"/>
  <c r="H22" i="7"/>
  <c r="G22" i="7"/>
  <c r="G24" i="7"/>
  <c r="G21" i="5"/>
  <c r="G22" i="5" s="1"/>
  <c r="I21" i="5"/>
  <c r="G21" i="6"/>
  <c r="G22" i="6" s="1"/>
  <c r="I21" i="6"/>
  <c r="G24" i="6"/>
  <c r="F24" i="6"/>
  <c r="F22" i="5"/>
  <c r="F24" i="5"/>
  <c r="H22" i="5"/>
  <c r="H24" i="5"/>
  <c r="C27" i="4"/>
  <c r="C28" i="4" s="1"/>
  <c r="G24" i="5" l="1"/>
  <c r="G23" i="7"/>
  <c r="G23" i="8"/>
  <c r="H22" i="6"/>
  <c r="H23" i="6" s="1"/>
  <c r="F23" i="8"/>
  <c r="I22" i="8"/>
  <c r="H23" i="8"/>
  <c r="I22" i="7"/>
  <c r="F23" i="7"/>
  <c r="H23" i="7"/>
  <c r="G23" i="5"/>
  <c r="H23" i="5"/>
  <c r="F23" i="5"/>
  <c r="I22" i="5"/>
  <c r="G23" i="6" l="1"/>
  <c r="F23" i="6"/>
  <c r="I22" i="6"/>
</calcChain>
</file>

<file path=xl/sharedStrings.xml><?xml version="1.0" encoding="utf-8"?>
<sst xmlns="http://schemas.openxmlformats.org/spreadsheetml/2006/main" count="283" uniqueCount="71">
  <si>
    <t>калории</t>
  </si>
  <si>
    <t>Вес</t>
  </si>
  <si>
    <t>%</t>
  </si>
  <si>
    <t>Белки/100</t>
  </si>
  <si>
    <t>Углеводы/100</t>
  </si>
  <si>
    <t>Жиры/100</t>
  </si>
  <si>
    <t>Б</t>
  </si>
  <si>
    <t>У</t>
  </si>
  <si>
    <t>Ж</t>
  </si>
  <si>
    <t>Зефир</t>
  </si>
  <si>
    <t>Овсяные хлопья</t>
  </si>
  <si>
    <t>Салат овощной</t>
  </si>
  <si>
    <t>Хлеб</t>
  </si>
  <si>
    <t>Компот</t>
  </si>
  <si>
    <t>Пюре</t>
  </si>
  <si>
    <t>Котлета</t>
  </si>
  <si>
    <t>Завтрак 7:00</t>
  </si>
  <si>
    <t>Второй завтрак 10:00</t>
  </si>
  <si>
    <t>Перекус 16:00</t>
  </si>
  <si>
    <t>Ужин 19:00</t>
  </si>
  <si>
    <t>Перед сном 22:00</t>
  </si>
  <si>
    <t>общая масса,г</t>
  </si>
  <si>
    <t>Обед(ТЭЦ) 13:00</t>
  </si>
  <si>
    <t>Сосиски с сыром</t>
  </si>
  <si>
    <t>Молоко</t>
  </si>
  <si>
    <t>мармелад</t>
  </si>
  <si>
    <t>Гейнер</t>
  </si>
  <si>
    <t>Филе куриное</t>
  </si>
  <si>
    <t>Рис</t>
  </si>
  <si>
    <t>Рыба</t>
  </si>
  <si>
    <t>Мармелад</t>
  </si>
  <si>
    <t>Хлопья кукрузные</t>
  </si>
  <si>
    <t>Макароны</t>
  </si>
  <si>
    <t>Хлопья овсяные</t>
  </si>
  <si>
    <t>г</t>
  </si>
  <si>
    <t>гипермол</t>
  </si>
  <si>
    <t>еврик</t>
  </si>
  <si>
    <t>торгаш</t>
  </si>
  <si>
    <t>где покупать</t>
  </si>
  <si>
    <t xml:space="preserve">Макароны </t>
  </si>
  <si>
    <t>Изюм</t>
  </si>
  <si>
    <t>Хлопья кукурузные</t>
  </si>
  <si>
    <t>Хлопья без сахара</t>
  </si>
  <si>
    <t>Молоко 2.5%</t>
  </si>
  <si>
    <t>Рис/гречка</t>
  </si>
  <si>
    <t>помидор</t>
  </si>
  <si>
    <t>перец сладкий</t>
  </si>
  <si>
    <t>обед</t>
  </si>
  <si>
    <t>масло подсолнечное</t>
  </si>
  <si>
    <t>сумма</t>
  </si>
  <si>
    <t>среднее</t>
  </si>
  <si>
    <t>ветчина Ганна</t>
  </si>
  <si>
    <t>Ветчина Ганна</t>
  </si>
  <si>
    <t>Молоко 3.2%</t>
  </si>
  <si>
    <t>г/кг</t>
  </si>
  <si>
    <t>хлопья овсяные2</t>
  </si>
  <si>
    <t>цена,р</t>
  </si>
  <si>
    <t>+</t>
  </si>
  <si>
    <t>огурец</t>
  </si>
  <si>
    <t>Булка для сэндвичей</t>
  </si>
  <si>
    <t>Сыр лёгкий</t>
  </si>
  <si>
    <t>Томатная паста</t>
  </si>
  <si>
    <t>Обед 13:00</t>
  </si>
  <si>
    <t>Куриное филе</t>
  </si>
  <si>
    <t>Масло 84%</t>
  </si>
  <si>
    <t>Торгаш,гипермол</t>
  </si>
  <si>
    <t>Сосиски с сыром/колбаса из индюка</t>
  </si>
  <si>
    <t>итого:</t>
  </si>
  <si>
    <t>Сосиск с сырм</t>
  </si>
  <si>
    <t>Чечевица</t>
  </si>
  <si>
    <t>Творог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</si>
</sst>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0" borderId="0" xfId="0" applyFont="1"/>
    <xf numFmtId="2" fontId="4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/>
    <xf numFmtId="1" fontId="2" fillId="0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/>
    <xf numFmtId="164" fontId="2" fillId="0" borderId="0" xfId="0" applyNumberFormat="1" applyFont="1" applyFill="1" applyAlignment="1">
      <alignment horizontal="center"/>
    </xf>
    <xf numFmtId="164" fontId="4" fillId="0" borderId="0" xfId="0" applyNumberFormat="1" applyFont="1"/>
    <xf numFmtId="0" fontId="2" fillId="0" borderId="0" xfId="0" applyFont="1" applyFill="1"/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" fontId="4" fillId="0" borderId="0" xfId="0" applyNumberFormat="1" applyFont="1"/>
    <xf numFmtId="164" fontId="2" fillId="0" borderId="0" xfId="0" applyNumberFormat="1" applyFont="1" applyFill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Font="1" applyBorder="1"/>
    <xf numFmtId="0" fontId="1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Fill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zoomScaleNormal="100" workbookViewId="0">
      <selection activeCell="B7" sqref="B7"/>
    </sheetView>
  </sheetViews>
  <sheetFormatPr defaultRowHeight="15" x14ac:dyDescent="0.25"/>
  <cols>
    <col min="1" max="1" width="19" customWidth="1"/>
    <col min="2" max="2" width="9.140625" customWidth="1"/>
    <col min="3" max="3" width="11.28515625" customWidth="1"/>
    <col min="4" max="18" width="9.140625" customWidth="1"/>
  </cols>
  <sheetData>
    <row r="1" spans="1:19" ht="15.75" x14ac:dyDescent="0.25">
      <c r="A1" s="20">
        <v>64</v>
      </c>
      <c r="B1" t="s">
        <v>3</v>
      </c>
      <c r="C1" t="s">
        <v>4</v>
      </c>
      <c r="D1" t="s">
        <v>5</v>
      </c>
      <c r="E1" s="5" t="s">
        <v>1</v>
      </c>
      <c r="F1" s="5" t="s">
        <v>6</v>
      </c>
      <c r="G1" s="5" t="s">
        <v>7</v>
      </c>
      <c r="H1" s="5" t="s">
        <v>8</v>
      </c>
      <c r="I1" s="3" t="s">
        <v>0</v>
      </c>
    </row>
    <row r="2" spans="1:19" ht="18.75" x14ac:dyDescent="0.3">
      <c r="A2" s="35" t="s">
        <v>16</v>
      </c>
      <c r="B2" s="35"/>
      <c r="C2" s="35"/>
      <c r="D2" s="35"/>
      <c r="E2" s="35"/>
      <c r="F2" s="35"/>
      <c r="G2" s="35"/>
      <c r="H2" s="35"/>
      <c r="I2" s="35"/>
    </row>
    <row r="3" spans="1:19" ht="15.75" x14ac:dyDescent="0.25">
      <c r="A3" s="3" t="s">
        <v>42</v>
      </c>
      <c r="B3" s="4">
        <v>8.5</v>
      </c>
      <c r="C3" s="5">
        <v>76</v>
      </c>
      <c r="D3" s="5">
        <v>1.5</v>
      </c>
      <c r="E3" s="5">
        <v>66</v>
      </c>
      <c r="F3" s="17">
        <f>B3*E3/100</f>
        <v>5.61</v>
      </c>
      <c r="G3" s="12">
        <f t="shared" ref="G3:H3" si="0">C3*$E$3/100</f>
        <v>50.16</v>
      </c>
      <c r="H3" s="12">
        <f t="shared" si="0"/>
        <v>0.99</v>
      </c>
      <c r="I3" s="16">
        <f t="shared" ref="I3:I18" si="1">(B3*4+C3*4+D3*9)*E3/100</f>
        <v>231.99</v>
      </c>
      <c r="S3">
        <f>E3*3</f>
        <v>198</v>
      </c>
    </row>
    <row r="4" spans="1:19" ht="15.75" x14ac:dyDescent="0.25">
      <c r="A4" s="3" t="s">
        <v>53</v>
      </c>
      <c r="B4" s="4">
        <v>3</v>
      </c>
      <c r="C4" s="5">
        <v>4.7</v>
      </c>
      <c r="D4" s="5">
        <v>3.2</v>
      </c>
      <c r="E4" s="5">
        <v>250</v>
      </c>
      <c r="F4" s="17">
        <f>B4*$E$4/100</f>
        <v>7.5</v>
      </c>
      <c r="G4" s="12">
        <f t="shared" ref="G4:H4" si="2">C4*$E$4/100</f>
        <v>11.75</v>
      </c>
      <c r="H4" s="12">
        <f t="shared" si="2"/>
        <v>8</v>
      </c>
      <c r="I4" s="16">
        <f t="shared" si="1"/>
        <v>149</v>
      </c>
      <c r="S4">
        <f t="shared" ref="S4:S18" si="3">E4*3</f>
        <v>750</v>
      </c>
    </row>
    <row r="5" spans="1:19" ht="18.75" x14ac:dyDescent="0.3">
      <c r="A5" s="35" t="s">
        <v>17</v>
      </c>
      <c r="B5" s="35"/>
      <c r="C5" s="35"/>
      <c r="D5" s="35"/>
      <c r="E5" s="35"/>
      <c r="F5" s="35"/>
      <c r="G5" s="35"/>
      <c r="H5" s="35"/>
      <c r="I5" s="35"/>
      <c r="S5">
        <f t="shared" si="3"/>
        <v>0</v>
      </c>
    </row>
    <row r="6" spans="1:19" ht="15.75" x14ac:dyDescent="0.25">
      <c r="A6" s="3" t="s">
        <v>69</v>
      </c>
      <c r="B6" s="4">
        <v>24</v>
      </c>
      <c r="C6" s="5">
        <v>52</v>
      </c>
      <c r="D6" s="5">
        <v>1.5</v>
      </c>
      <c r="E6" s="5">
        <v>100</v>
      </c>
      <c r="F6" s="17">
        <f>B6*$E$6/100</f>
        <v>24</v>
      </c>
      <c r="G6" s="12">
        <f t="shared" ref="G6:H6" si="4">C6*$E$6/100</f>
        <v>52</v>
      </c>
      <c r="H6" s="12">
        <f t="shared" si="4"/>
        <v>1.5</v>
      </c>
      <c r="I6" s="16">
        <f t="shared" si="1"/>
        <v>317.5</v>
      </c>
      <c r="S6">
        <f t="shared" si="3"/>
        <v>300</v>
      </c>
    </row>
    <row r="7" spans="1:19" ht="15.75" x14ac:dyDescent="0.25">
      <c r="A7" s="19" t="s">
        <v>23</v>
      </c>
      <c r="B7" s="4">
        <v>12</v>
      </c>
      <c r="C7" s="4">
        <v>1</v>
      </c>
      <c r="D7" s="4">
        <v>16</v>
      </c>
      <c r="E7" s="4">
        <v>150</v>
      </c>
      <c r="F7" s="17">
        <f>B7*$E$7/100</f>
        <v>18</v>
      </c>
      <c r="G7" s="17">
        <f t="shared" ref="G7:H7" si="5">C7*$E$7/100</f>
        <v>1.5</v>
      </c>
      <c r="H7" s="17">
        <f t="shared" si="5"/>
        <v>24</v>
      </c>
      <c r="I7" s="25">
        <f t="shared" si="1"/>
        <v>294</v>
      </c>
      <c r="S7">
        <f t="shared" si="3"/>
        <v>450</v>
      </c>
    </row>
    <row r="8" spans="1:19" ht="18.75" x14ac:dyDescent="0.3">
      <c r="A8" s="35" t="s">
        <v>22</v>
      </c>
      <c r="B8" s="35"/>
      <c r="C8" s="35"/>
      <c r="D8" s="35"/>
      <c r="E8" s="35"/>
      <c r="F8" s="35"/>
      <c r="G8" s="35"/>
      <c r="H8" s="35"/>
      <c r="I8" s="35"/>
      <c r="S8">
        <f t="shared" si="3"/>
        <v>0</v>
      </c>
    </row>
    <row r="9" spans="1:19" ht="15.75" x14ac:dyDescent="0.25">
      <c r="A9" s="3" t="s">
        <v>11</v>
      </c>
      <c r="B9" s="4">
        <v>0.8</v>
      </c>
      <c r="C9" s="5">
        <v>4</v>
      </c>
      <c r="D9" s="5">
        <v>5.4</v>
      </c>
      <c r="E9" s="5">
        <v>100</v>
      </c>
      <c r="F9" s="17">
        <f>B9*$E$9/100</f>
        <v>0.8</v>
      </c>
      <c r="G9" s="12">
        <f>C9*$E$9/100</f>
        <v>4</v>
      </c>
      <c r="H9" s="12">
        <f>D9*$E$9/100</f>
        <v>5.4</v>
      </c>
      <c r="I9" s="16">
        <f t="shared" ref="I9:I13" si="6">(B9*4+C9*4+D9*9)*E9/100</f>
        <v>67.8</v>
      </c>
      <c r="S9">
        <f t="shared" si="3"/>
        <v>300</v>
      </c>
    </row>
    <row r="10" spans="1:19" ht="15.75" x14ac:dyDescent="0.25">
      <c r="A10" s="3" t="s">
        <v>12</v>
      </c>
      <c r="B10" s="4">
        <v>6.8</v>
      </c>
      <c r="C10" s="5">
        <v>39.799999999999997</v>
      </c>
      <c r="D10" s="5">
        <v>1.3</v>
      </c>
      <c r="E10" s="5">
        <v>40</v>
      </c>
      <c r="F10" s="17">
        <f>B10*$E$10/100</f>
        <v>2.72</v>
      </c>
      <c r="G10" s="12">
        <f>C10*$E$10/100</f>
        <v>15.92</v>
      </c>
      <c r="H10" s="12">
        <f>D10*$E$10/100</f>
        <v>0.52</v>
      </c>
      <c r="I10" s="16">
        <f t="shared" si="6"/>
        <v>79.239999999999981</v>
      </c>
      <c r="S10">
        <f t="shared" si="3"/>
        <v>120</v>
      </c>
    </row>
    <row r="11" spans="1:19" ht="15.75" x14ac:dyDescent="0.25">
      <c r="A11" s="3" t="s">
        <v>13</v>
      </c>
      <c r="B11" s="4">
        <v>1</v>
      </c>
      <c r="C11" s="5">
        <v>13</v>
      </c>
      <c r="D11" s="5">
        <v>0</v>
      </c>
      <c r="E11" s="5">
        <v>200</v>
      </c>
      <c r="F11" s="17">
        <f>B11*$E$11/100</f>
        <v>2</v>
      </c>
      <c r="G11" s="12">
        <f>C11*$E$11/100</f>
        <v>26</v>
      </c>
      <c r="H11" s="12">
        <f>D11*$E$11/100</f>
        <v>0</v>
      </c>
      <c r="I11" s="16">
        <f t="shared" si="6"/>
        <v>112</v>
      </c>
      <c r="S11">
        <f t="shared" si="3"/>
        <v>600</v>
      </c>
    </row>
    <row r="12" spans="1:19" ht="15.75" x14ac:dyDescent="0.25">
      <c r="A12" s="3" t="s">
        <v>14</v>
      </c>
      <c r="B12" s="4">
        <v>2.2000000000000002</v>
      </c>
      <c r="C12" s="5">
        <v>16.100000000000001</v>
      </c>
      <c r="D12" s="5">
        <v>2.2000000000000002</v>
      </c>
      <c r="E12" s="5">
        <v>200</v>
      </c>
      <c r="F12" s="17">
        <f>B12*$E$12/100</f>
        <v>4.4000000000000004</v>
      </c>
      <c r="G12" s="12">
        <f>C12*$E$12/100</f>
        <v>32.200000000000003</v>
      </c>
      <c r="H12" s="12">
        <f>D12*$E$12/100</f>
        <v>4.4000000000000004</v>
      </c>
      <c r="I12" s="16">
        <f t="shared" si="6"/>
        <v>186</v>
      </c>
      <c r="S12">
        <f t="shared" si="3"/>
        <v>600</v>
      </c>
    </row>
    <row r="13" spans="1:19" ht="15.75" x14ac:dyDescent="0.25">
      <c r="A13" s="3" t="s">
        <v>15</v>
      </c>
      <c r="B13" s="4">
        <v>10</v>
      </c>
      <c r="C13" s="5">
        <v>10</v>
      </c>
      <c r="D13" s="5">
        <v>7</v>
      </c>
      <c r="E13" s="5">
        <v>90</v>
      </c>
      <c r="F13" s="12">
        <f>B13*$E$13/100</f>
        <v>9</v>
      </c>
      <c r="G13" s="12">
        <f>C13*$E$13/100</f>
        <v>9</v>
      </c>
      <c r="H13" s="12">
        <f>D13*$E$13/100</f>
        <v>6.3</v>
      </c>
      <c r="I13" s="16">
        <f t="shared" si="6"/>
        <v>128.69999999999999</v>
      </c>
      <c r="S13">
        <f t="shared" si="3"/>
        <v>270</v>
      </c>
    </row>
    <row r="14" spans="1:19" ht="18.75" x14ac:dyDescent="0.3">
      <c r="A14" s="35" t="s">
        <v>18</v>
      </c>
      <c r="B14" s="35"/>
      <c r="C14" s="35"/>
      <c r="D14" s="35"/>
      <c r="E14" s="35"/>
      <c r="F14" s="35"/>
      <c r="G14" s="35"/>
      <c r="H14" s="35"/>
      <c r="I14" s="35"/>
      <c r="S14">
        <f t="shared" si="3"/>
        <v>0</v>
      </c>
    </row>
    <row r="15" spans="1:19" ht="15.75" x14ac:dyDescent="0.25">
      <c r="A15" s="3" t="s">
        <v>25</v>
      </c>
      <c r="B15" s="4">
        <v>1</v>
      </c>
      <c r="C15" s="5">
        <v>82</v>
      </c>
      <c r="D15" s="5">
        <v>0</v>
      </c>
      <c r="E15" s="5">
        <v>140</v>
      </c>
      <c r="F15" s="17">
        <f>B15*$E$15/100</f>
        <v>1.4</v>
      </c>
      <c r="G15" s="12">
        <f t="shared" ref="G15:H15" si="7">C15*$E$15/100</f>
        <v>114.8</v>
      </c>
      <c r="H15" s="12">
        <f t="shared" si="7"/>
        <v>0</v>
      </c>
      <c r="I15" s="16">
        <f t="shared" si="1"/>
        <v>464.8</v>
      </c>
      <c r="S15">
        <f t="shared" si="3"/>
        <v>420</v>
      </c>
    </row>
    <row r="16" spans="1:19" ht="18.75" x14ac:dyDescent="0.3">
      <c r="A16" s="35" t="s">
        <v>19</v>
      </c>
      <c r="B16" s="35"/>
      <c r="C16" s="35"/>
      <c r="D16" s="35"/>
      <c r="E16" s="35"/>
      <c r="F16" s="35"/>
      <c r="G16" s="35"/>
      <c r="H16" s="35"/>
      <c r="I16" s="35"/>
      <c r="S16">
        <f t="shared" si="3"/>
        <v>0</v>
      </c>
    </row>
    <row r="17" spans="1:19" ht="15.75" x14ac:dyDescent="0.25">
      <c r="A17" s="3" t="s">
        <v>39</v>
      </c>
      <c r="B17" s="4">
        <v>10.4</v>
      </c>
      <c r="C17" s="5">
        <v>71.5</v>
      </c>
      <c r="D17" s="5">
        <v>1.1000000000000001</v>
      </c>
      <c r="E17" s="5">
        <v>125</v>
      </c>
      <c r="F17" s="12">
        <f>B17*$E$17/100</f>
        <v>13</v>
      </c>
      <c r="G17" s="12">
        <f t="shared" ref="G17:H17" si="8">C17*$E$17/100</f>
        <v>89.375</v>
      </c>
      <c r="H17" s="12">
        <f t="shared" si="8"/>
        <v>1.375</v>
      </c>
      <c r="I17" s="16">
        <f t="shared" si="1"/>
        <v>421.875</v>
      </c>
      <c r="S17">
        <f t="shared" si="3"/>
        <v>375</v>
      </c>
    </row>
    <row r="18" spans="1:19" ht="15.75" x14ac:dyDescent="0.25">
      <c r="A18" s="3" t="s">
        <v>23</v>
      </c>
      <c r="B18" s="4">
        <v>12</v>
      </c>
      <c r="C18" s="5">
        <v>1</v>
      </c>
      <c r="D18" s="5">
        <v>16</v>
      </c>
      <c r="E18" s="5">
        <v>100</v>
      </c>
      <c r="F18" s="12">
        <f>B18*$E$18/100</f>
        <v>12</v>
      </c>
      <c r="G18" s="12">
        <f t="shared" ref="G18:H18" si="9">C18*$E$18/100</f>
        <v>1</v>
      </c>
      <c r="H18" s="12">
        <f t="shared" si="9"/>
        <v>16</v>
      </c>
      <c r="I18" s="16">
        <f t="shared" si="1"/>
        <v>196</v>
      </c>
      <c r="S18">
        <f t="shared" si="3"/>
        <v>300</v>
      </c>
    </row>
    <row r="19" spans="1:19" ht="18.75" x14ac:dyDescent="0.3">
      <c r="A19" s="35" t="s">
        <v>20</v>
      </c>
      <c r="B19" s="35"/>
      <c r="C19" s="35"/>
      <c r="D19" s="35"/>
      <c r="E19" s="35"/>
      <c r="F19" s="35"/>
      <c r="G19" s="35"/>
      <c r="H19" s="35"/>
      <c r="I19" s="35"/>
    </row>
    <row r="20" spans="1:19" ht="15.75" x14ac:dyDescent="0.25">
      <c r="A20" s="3" t="s">
        <v>26</v>
      </c>
      <c r="B20" s="4">
        <v>6.1</v>
      </c>
      <c r="C20" s="5">
        <v>22.2</v>
      </c>
      <c r="D20" s="5">
        <v>4.8</v>
      </c>
      <c r="E20" s="5">
        <v>500</v>
      </c>
      <c r="F20" s="5">
        <f>B20*$E$20/100</f>
        <v>30.5</v>
      </c>
      <c r="G20" s="5">
        <f t="shared" ref="G20:H20" si="10">C20*$E$20/100</f>
        <v>111</v>
      </c>
      <c r="H20" s="5">
        <f t="shared" si="10"/>
        <v>24</v>
      </c>
      <c r="I20" s="3">
        <f t="shared" ref="I20" si="11">(B20*4+C20*4+D20*9)*E20/100</f>
        <v>781.99999999999989</v>
      </c>
    </row>
    <row r="21" spans="1:19" ht="15.75" x14ac:dyDescent="0.25">
      <c r="A21" s="34" t="s">
        <v>21</v>
      </c>
      <c r="B21" s="34"/>
      <c r="C21" s="34"/>
      <c r="D21" s="34"/>
      <c r="E21" s="34"/>
      <c r="F21" s="15">
        <f>SUM(F3:F20)</f>
        <v>130.93</v>
      </c>
      <c r="G21" s="15">
        <f>SUM(G3:G20)</f>
        <v>518.70499999999993</v>
      </c>
      <c r="H21" s="15">
        <f>SUM(H3:H20)</f>
        <v>92.484999999999999</v>
      </c>
      <c r="I21" s="24">
        <f>SUM(I3:I20)</f>
        <v>3430.9049999999997</v>
      </c>
    </row>
    <row r="22" spans="1:19" ht="15.75" x14ac:dyDescent="0.25">
      <c r="A22" s="22"/>
      <c r="B22" s="22"/>
      <c r="C22" s="22"/>
      <c r="D22" s="22"/>
      <c r="E22" s="22" t="s">
        <v>0</v>
      </c>
      <c r="F22" s="15">
        <f>F21*4</f>
        <v>523.72</v>
      </c>
      <c r="G22" s="15">
        <f>G21*4</f>
        <v>2074.8199999999997</v>
      </c>
      <c r="H22" s="15">
        <f>H21*9</f>
        <v>832.36500000000001</v>
      </c>
      <c r="I22" s="24">
        <f>F22+G22+H22</f>
        <v>3430.9049999999997</v>
      </c>
    </row>
    <row r="23" spans="1:19" ht="15.75" x14ac:dyDescent="0.25">
      <c r="A23" s="10"/>
      <c r="B23" s="7"/>
      <c r="C23" s="7"/>
      <c r="D23" s="7"/>
      <c r="E23" s="6" t="s">
        <v>2</v>
      </c>
      <c r="F23" s="15">
        <f>F22/($F$22+$G$22+$H$22)*100</f>
        <v>15.264777077768112</v>
      </c>
      <c r="G23" s="15">
        <f t="shared" ref="G23:H23" si="12">G22/($F$22+$G$22+$H$22)*100</f>
        <v>60.474422929227124</v>
      </c>
      <c r="H23" s="15">
        <f t="shared" si="12"/>
        <v>24.260799993004763</v>
      </c>
      <c r="I23" s="8"/>
    </row>
    <row r="24" spans="1:19" x14ac:dyDescent="0.25">
      <c r="E24" s="6" t="s">
        <v>54</v>
      </c>
      <c r="F24" s="21">
        <f>F21/$A$1</f>
        <v>2.0457812500000001</v>
      </c>
      <c r="G24" s="21">
        <f t="shared" ref="G24:H24" si="13">G21/$A$1</f>
        <v>8.1047656249999989</v>
      </c>
      <c r="H24" s="21">
        <f t="shared" si="13"/>
        <v>1.445078125</v>
      </c>
    </row>
    <row r="30" spans="1:19" x14ac:dyDescent="0.25">
      <c r="B30" s="2"/>
      <c r="C30" s="1"/>
      <c r="D30" s="1"/>
      <c r="E30" s="1"/>
      <c r="F30" s="2"/>
      <c r="G30" s="1"/>
      <c r="H30" s="1"/>
    </row>
  </sheetData>
  <mergeCells count="7">
    <mergeCell ref="A21:E21"/>
    <mergeCell ref="A2:I2"/>
    <mergeCell ref="A5:I5"/>
    <mergeCell ref="A8:I8"/>
    <mergeCell ref="A14:I14"/>
    <mergeCell ref="A16:I16"/>
    <mergeCell ref="A19:I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K11" sqref="K11"/>
    </sheetView>
  </sheetViews>
  <sheetFormatPr defaultRowHeight="15" x14ac:dyDescent="0.25"/>
  <cols>
    <col min="1" max="1" width="20.140625" customWidth="1"/>
    <col min="2" max="2" width="9.140625" customWidth="1"/>
    <col min="3" max="3" width="11.28515625" customWidth="1"/>
    <col min="4" max="18" width="9.140625" customWidth="1"/>
  </cols>
  <sheetData>
    <row r="1" spans="1:19" ht="15.75" x14ac:dyDescent="0.25">
      <c r="A1" s="20">
        <v>64</v>
      </c>
      <c r="B1" t="s">
        <v>3</v>
      </c>
      <c r="C1" t="s">
        <v>4</v>
      </c>
      <c r="D1" t="s">
        <v>5</v>
      </c>
      <c r="E1" s="5" t="s">
        <v>1</v>
      </c>
      <c r="F1" s="5" t="s">
        <v>6</v>
      </c>
      <c r="G1" s="5" t="s">
        <v>7</v>
      </c>
      <c r="H1" s="5" t="s">
        <v>8</v>
      </c>
      <c r="I1" s="3" t="s">
        <v>0</v>
      </c>
    </row>
    <row r="2" spans="1:19" ht="18.75" x14ac:dyDescent="0.3">
      <c r="A2" s="35" t="s">
        <v>16</v>
      </c>
      <c r="B2" s="35"/>
      <c r="C2" s="35"/>
      <c r="D2" s="35"/>
      <c r="E2" s="35"/>
      <c r="F2" s="35"/>
      <c r="G2" s="35"/>
      <c r="H2" s="35"/>
      <c r="I2" s="35"/>
    </row>
    <row r="3" spans="1:19" ht="15.75" x14ac:dyDescent="0.25">
      <c r="A3" s="3" t="s">
        <v>42</v>
      </c>
      <c r="B3" s="4">
        <v>8.5</v>
      </c>
      <c r="C3" s="5">
        <v>76</v>
      </c>
      <c r="D3" s="5">
        <v>1.5</v>
      </c>
      <c r="E3" s="5">
        <v>66</v>
      </c>
      <c r="F3" s="17">
        <f>B3*E3/100</f>
        <v>5.61</v>
      </c>
      <c r="G3" s="12">
        <f t="shared" ref="G3:H3" si="0">C3*$E$3/100</f>
        <v>50.16</v>
      </c>
      <c r="H3" s="12">
        <f t="shared" si="0"/>
        <v>0.99</v>
      </c>
      <c r="I3" s="16">
        <f t="shared" ref="I3:I18" si="1">(B3*4+C3*4+D3*9)*E3/100</f>
        <v>231.99</v>
      </c>
      <c r="S3">
        <f>E3*3</f>
        <v>198</v>
      </c>
    </row>
    <row r="4" spans="1:19" ht="15.75" x14ac:dyDescent="0.25">
      <c r="A4" s="3" t="s">
        <v>53</v>
      </c>
      <c r="B4" s="4">
        <v>3</v>
      </c>
      <c r="C4" s="5">
        <v>4.7</v>
      </c>
      <c r="D4" s="5">
        <v>3.2</v>
      </c>
      <c r="E4" s="5">
        <v>250</v>
      </c>
      <c r="F4" s="17">
        <f>B4*$E$4/100</f>
        <v>7.5</v>
      </c>
      <c r="G4" s="12">
        <f t="shared" ref="G4:H4" si="2">C4*$E$4/100</f>
        <v>11.75</v>
      </c>
      <c r="H4" s="12">
        <f t="shared" si="2"/>
        <v>8</v>
      </c>
      <c r="I4" s="16">
        <f t="shared" si="1"/>
        <v>149</v>
      </c>
      <c r="S4">
        <f t="shared" ref="S4:S20" si="3">E4*3</f>
        <v>750</v>
      </c>
    </row>
    <row r="5" spans="1:19" ht="18.75" x14ac:dyDescent="0.3">
      <c r="A5" s="35" t="s">
        <v>17</v>
      </c>
      <c r="B5" s="35"/>
      <c r="C5" s="35"/>
      <c r="D5" s="35"/>
      <c r="E5" s="35"/>
      <c r="F5" s="35"/>
      <c r="G5" s="35"/>
      <c r="H5" s="35"/>
      <c r="I5" s="35"/>
      <c r="S5">
        <f t="shared" si="3"/>
        <v>0</v>
      </c>
    </row>
    <row r="6" spans="1:19" ht="15.75" x14ac:dyDescent="0.25">
      <c r="A6" s="3" t="s">
        <v>32</v>
      </c>
      <c r="B6" s="4">
        <v>10</v>
      </c>
      <c r="C6" s="5">
        <v>71</v>
      </c>
      <c r="D6" s="5">
        <v>1.5</v>
      </c>
      <c r="E6" s="5">
        <v>125</v>
      </c>
      <c r="F6" s="17">
        <f>B6*$E$6/100</f>
        <v>12.5</v>
      </c>
      <c r="G6" s="12">
        <f t="shared" ref="G6:H6" si="4">C6*$E$6/100</f>
        <v>88.75</v>
      </c>
      <c r="H6" s="12">
        <f t="shared" si="4"/>
        <v>1.875</v>
      </c>
      <c r="I6" s="16">
        <f t="shared" si="1"/>
        <v>421.875</v>
      </c>
      <c r="S6">
        <f t="shared" si="3"/>
        <v>375</v>
      </c>
    </row>
    <row r="7" spans="1:19" ht="15.75" x14ac:dyDescent="0.25">
      <c r="A7" s="19" t="s">
        <v>23</v>
      </c>
      <c r="B7" s="4">
        <v>12</v>
      </c>
      <c r="C7" s="5">
        <v>0.1</v>
      </c>
      <c r="D7" s="5">
        <v>16</v>
      </c>
      <c r="E7" s="4">
        <v>100</v>
      </c>
      <c r="F7" s="17">
        <f>B7*$E$7/100</f>
        <v>12</v>
      </c>
      <c r="G7" s="17">
        <f t="shared" ref="G7:H7" si="5">C7*$E$7/100</f>
        <v>0.1</v>
      </c>
      <c r="H7" s="17">
        <f t="shared" si="5"/>
        <v>16</v>
      </c>
      <c r="I7" s="25">
        <f t="shared" si="1"/>
        <v>192.4</v>
      </c>
      <c r="S7">
        <f t="shared" si="3"/>
        <v>300</v>
      </c>
    </row>
    <row r="8" spans="1:19" ht="18.75" x14ac:dyDescent="0.3">
      <c r="A8" s="35" t="s">
        <v>22</v>
      </c>
      <c r="B8" s="35"/>
      <c r="C8" s="35"/>
      <c r="D8" s="35"/>
      <c r="E8" s="35"/>
      <c r="F8" s="35"/>
      <c r="G8" s="35"/>
      <c r="H8" s="35"/>
      <c r="I8" s="35"/>
      <c r="S8">
        <f t="shared" si="3"/>
        <v>0</v>
      </c>
    </row>
    <row r="9" spans="1:19" ht="15.75" x14ac:dyDescent="0.25">
      <c r="A9" s="3" t="s">
        <v>11</v>
      </c>
      <c r="B9" s="4">
        <v>0.8</v>
      </c>
      <c r="C9" s="5">
        <v>4</v>
      </c>
      <c r="D9" s="5">
        <v>5.4</v>
      </c>
      <c r="E9" s="5">
        <v>100</v>
      </c>
      <c r="F9" s="17">
        <f>B9*$E$9/100</f>
        <v>0.8</v>
      </c>
      <c r="G9" s="17">
        <f>C9*$E$9/100</f>
        <v>4</v>
      </c>
      <c r="H9" s="17">
        <f>D9*$E$9/100</f>
        <v>5.4</v>
      </c>
      <c r="I9" s="25">
        <f t="shared" ref="I9:I13" si="6">(B9*4+C9*4+D9*9)*E9/100</f>
        <v>67.8</v>
      </c>
      <c r="S9">
        <f t="shared" si="3"/>
        <v>300</v>
      </c>
    </row>
    <row r="10" spans="1:19" ht="15.75" x14ac:dyDescent="0.25">
      <c r="A10" s="3" t="s">
        <v>12</v>
      </c>
      <c r="B10" s="4">
        <v>6.8</v>
      </c>
      <c r="C10" s="5">
        <v>39.799999999999997</v>
      </c>
      <c r="D10" s="5">
        <v>1.3</v>
      </c>
      <c r="E10" s="5">
        <v>40</v>
      </c>
      <c r="F10" s="17">
        <f>B10*$E$10/100</f>
        <v>2.72</v>
      </c>
      <c r="G10" s="12">
        <f>C10*$E$10/100</f>
        <v>15.92</v>
      </c>
      <c r="H10" s="12">
        <f>D10*$E$10/100</f>
        <v>0.52</v>
      </c>
      <c r="I10" s="16">
        <f t="shared" si="6"/>
        <v>79.239999999999981</v>
      </c>
      <c r="S10">
        <f t="shared" si="3"/>
        <v>120</v>
      </c>
    </row>
    <row r="11" spans="1:19" ht="15.75" x14ac:dyDescent="0.25">
      <c r="A11" s="3" t="s">
        <v>13</v>
      </c>
      <c r="B11" s="4">
        <v>1</v>
      </c>
      <c r="C11" s="5">
        <v>13</v>
      </c>
      <c r="D11" s="5">
        <v>0</v>
      </c>
      <c r="E11" s="5">
        <v>200</v>
      </c>
      <c r="F11" s="17">
        <f>B11*$E$11/100</f>
        <v>2</v>
      </c>
      <c r="G11" s="12">
        <f>C11*$E$11/100</f>
        <v>26</v>
      </c>
      <c r="H11" s="12">
        <f>D11*$E$11/100</f>
        <v>0</v>
      </c>
      <c r="I11" s="16">
        <f t="shared" si="6"/>
        <v>112</v>
      </c>
      <c r="S11">
        <f t="shared" si="3"/>
        <v>600</v>
      </c>
    </row>
    <row r="12" spans="1:19" ht="15.75" x14ac:dyDescent="0.25">
      <c r="A12" s="3" t="s">
        <v>14</v>
      </c>
      <c r="B12" s="4">
        <v>2.2000000000000002</v>
      </c>
      <c r="C12" s="5">
        <v>16.100000000000001</v>
      </c>
      <c r="D12" s="5">
        <v>2.2000000000000002</v>
      </c>
      <c r="E12" s="5">
        <v>200</v>
      </c>
      <c r="F12" s="17">
        <f>B12*$E$12/100</f>
        <v>4.4000000000000004</v>
      </c>
      <c r="G12" s="12">
        <f>C12*$E$12/100</f>
        <v>32.200000000000003</v>
      </c>
      <c r="H12" s="12">
        <f>D12*$E$12/100</f>
        <v>4.4000000000000004</v>
      </c>
      <c r="I12" s="16">
        <f t="shared" si="6"/>
        <v>186</v>
      </c>
      <c r="S12">
        <f t="shared" si="3"/>
        <v>600</v>
      </c>
    </row>
    <row r="13" spans="1:19" ht="15.75" x14ac:dyDescent="0.25">
      <c r="A13" s="3" t="s">
        <v>15</v>
      </c>
      <c r="B13" s="4">
        <v>10</v>
      </c>
      <c r="C13" s="5">
        <v>10</v>
      </c>
      <c r="D13" s="5">
        <v>7</v>
      </c>
      <c r="E13" s="5">
        <v>90</v>
      </c>
      <c r="F13" s="12">
        <f>B13*$E$13/100</f>
        <v>9</v>
      </c>
      <c r="G13" s="12">
        <f>C13*$E$13/100</f>
        <v>9</v>
      </c>
      <c r="H13" s="12">
        <f>D13*$E$13/100</f>
        <v>6.3</v>
      </c>
      <c r="I13" s="16">
        <f t="shared" si="6"/>
        <v>128.69999999999999</v>
      </c>
      <c r="S13">
        <f t="shared" si="3"/>
        <v>270</v>
      </c>
    </row>
    <row r="14" spans="1:19" ht="18.75" x14ac:dyDescent="0.3">
      <c r="A14" s="35" t="s">
        <v>18</v>
      </c>
      <c r="B14" s="35"/>
      <c r="C14" s="35"/>
      <c r="D14" s="35"/>
      <c r="E14" s="35"/>
      <c r="F14" s="35"/>
      <c r="G14" s="35"/>
      <c r="H14" s="35"/>
      <c r="I14" s="35"/>
      <c r="S14">
        <f t="shared" si="3"/>
        <v>0</v>
      </c>
    </row>
    <row r="15" spans="1:19" ht="15.75" x14ac:dyDescent="0.25">
      <c r="A15" s="3" t="s">
        <v>9</v>
      </c>
      <c r="B15" s="4">
        <v>1</v>
      </c>
      <c r="C15" s="5">
        <v>81</v>
      </c>
      <c r="D15" s="5">
        <v>0</v>
      </c>
      <c r="E15" s="5">
        <v>135</v>
      </c>
      <c r="F15" s="17">
        <f>B15*$E$15/100</f>
        <v>1.35</v>
      </c>
      <c r="G15" s="12">
        <f t="shared" ref="G15:H15" si="7">C15*$E$15/100</f>
        <v>109.35</v>
      </c>
      <c r="H15" s="12">
        <f t="shared" si="7"/>
        <v>0</v>
      </c>
      <c r="I15" s="16">
        <f t="shared" si="1"/>
        <v>442.8</v>
      </c>
      <c r="S15">
        <f t="shared" si="3"/>
        <v>405</v>
      </c>
    </row>
    <row r="16" spans="1:19" ht="18.75" x14ac:dyDescent="0.3">
      <c r="A16" s="35" t="s">
        <v>19</v>
      </c>
      <c r="B16" s="35"/>
      <c r="C16" s="35"/>
      <c r="D16" s="35"/>
      <c r="E16" s="35"/>
      <c r="F16" s="35"/>
      <c r="G16" s="35"/>
      <c r="H16" s="35"/>
      <c r="I16" s="35"/>
      <c r="S16">
        <f t="shared" si="3"/>
        <v>0</v>
      </c>
    </row>
    <row r="17" spans="1:19" ht="15.75" x14ac:dyDescent="0.25">
      <c r="A17" s="3" t="s">
        <v>28</v>
      </c>
      <c r="B17" s="4">
        <v>7</v>
      </c>
      <c r="C17" s="5">
        <v>77</v>
      </c>
      <c r="D17" s="5">
        <v>0</v>
      </c>
      <c r="E17" s="5">
        <v>110</v>
      </c>
      <c r="F17" s="12">
        <f>B17*$E$17/100</f>
        <v>7.7</v>
      </c>
      <c r="G17" s="12">
        <f t="shared" ref="G17:H17" si="8">C17*$E$17/100</f>
        <v>84.7</v>
      </c>
      <c r="H17" s="12">
        <f t="shared" si="8"/>
        <v>0</v>
      </c>
      <c r="I17" s="16">
        <f t="shared" si="1"/>
        <v>369.6</v>
      </c>
      <c r="S17">
        <f t="shared" si="3"/>
        <v>330</v>
      </c>
    </row>
    <row r="18" spans="1:19" ht="15.75" x14ac:dyDescent="0.25">
      <c r="A18" s="3" t="s">
        <v>68</v>
      </c>
      <c r="B18" s="4">
        <v>12</v>
      </c>
      <c r="C18" s="5">
        <v>0.1</v>
      </c>
      <c r="D18" s="5">
        <v>16</v>
      </c>
      <c r="E18" s="5">
        <v>150</v>
      </c>
      <c r="F18" s="12">
        <f>B18*$E$18/100</f>
        <v>18</v>
      </c>
      <c r="G18" s="12">
        <f t="shared" ref="G18:H18" si="9">C18*$E$18/100</f>
        <v>0.15</v>
      </c>
      <c r="H18" s="12">
        <f t="shared" si="9"/>
        <v>24</v>
      </c>
      <c r="I18" s="16">
        <f t="shared" si="1"/>
        <v>288.60000000000002</v>
      </c>
      <c r="S18">
        <f t="shared" si="3"/>
        <v>450</v>
      </c>
    </row>
    <row r="19" spans="1:19" ht="18.75" x14ac:dyDescent="0.3">
      <c r="A19" s="35" t="s">
        <v>20</v>
      </c>
      <c r="B19" s="35"/>
      <c r="C19" s="35"/>
      <c r="D19" s="35"/>
      <c r="E19" s="35"/>
      <c r="F19" s="35"/>
      <c r="G19" s="35"/>
      <c r="H19" s="35"/>
      <c r="I19" s="35"/>
      <c r="S19">
        <f t="shared" si="3"/>
        <v>0</v>
      </c>
    </row>
    <row r="20" spans="1:19" ht="15.75" x14ac:dyDescent="0.25">
      <c r="A20" s="3" t="s">
        <v>26</v>
      </c>
      <c r="B20" s="4">
        <v>6.1</v>
      </c>
      <c r="C20" s="5">
        <v>22.2</v>
      </c>
      <c r="D20" s="5">
        <v>4.8</v>
      </c>
      <c r="E20" s="5">
        <v>500</v>
      </c>
      <c r="F20" s="5">
        <f>B20*$E$20/100</f>
        <v>30.5</v>
      </c>
      <c r="G20" s="5">
        <f t="shared" ref="G20:H20" si="10">C20*$E$20/100</f>
        <v>111</v>
      </c>
      <c r="H20" s="5">
        <f t="shared" si="10"/>
        <v>24</v>
      </c>
      <c r="I20" s="3">
        <f t="shared" ref="I20" si="11">(B20*4+C20*4+D20*9)*E20/100</f>
        <v>781.99999999999989</v>
      </c>
      <c r="S20">
        <f t="shared" si="3"/>
        <v>1500</v>
      </c>
    </row>
    <row r="21" spans="1:19" ht="15.75" x14ac:dyDescent="0.25">
      <c r="A21" s="34" t="s">
        <v>21</v>
      </c>
      <c r="B21" s="34"/>
      <c r="C21" s="34"/>
      <c r="D21" s="34"/>
      <c r="E21" s="34"/>
      <c r="F21" s="15">
        <f>SUM(F3:F20)</f>
        <v>114.08</v>
      </c>
      <c r="G21" s="15">
        <f>SUM(G3:G20)</f>
        <v>543.07999999999993</v>
      </c>
      <c r="H21" s="15">
        <f>SUM(H3:H20)</f>
        <v>91.484999999999999</v>
      </c>
      <c r="I21" s="24">
        <f>SUM(I3:I20)</f>
        <v>3452.0050000000001</v>
      </c>
    </row>
    <row r="22" spans="1:19" ht="15.75" x14ac:dyDescent="0.25">
      <c r="A22" s="22"/>
      <c r="B22" s="22"/>
      <c r="C22" s="22"/>
      <c r="D22" s="22"/>
      <c r="E22" s="22" t="s">
        <v>0</v>
      </c>
      <c r="F22" s="15">
        <f>F21*4</f>
        <v>456.32</v>
      </c>
      <c r="G22" s="15">
        <f t="shared" ref="G22" si="12">G21*4</f>
        <v>2172.3199999999997</v>
      </c>
      <c r="H22" s="15">
        <f>H21*9</f>
        <v>823.36500000000001</v>
      </c>
      <c r="I22" s="24">
        <f>SUM(F22:H22)</f>
        <v>3452.0050000000001</v>
      </c>
    </row>
    <row r="23" spans="1:19" ht="15.75" x14ac:dyDescent="0.25">
      <c r="A23" s="10"/>
      <c r="B23" s="7"/>
      <c r="C23" s="7"/>
      <c r="D23" s="7"/>
      <c r="E23" s="6" t="s">
        <v>2</v>
      </c>
      <c r="F23" s="9">
        <f>F22/($F$22+$G$22+$H$22)*100</f>
        <v>13.218984329396974</v>
      </c>
      <c r="G23" s="9">
        <f t="shared" ref="G23:H23" si="13">G22/($F$22+$G$22+$H$22)*100</f>
        <v>62.929225189418894</v>
      </c>
      <c r="H23" s="9">
        <f t="shared" si="13"/>
        <v>23.851790481184125</v>
      </c>
      <c r="I23" s="8"/>
    </row>
    <row r="24" spans="1:19" x14ac:dyDescent="0.25">
      <c r="E24" s="6" t="s">
        <v>54</v>
      </c>
      <c r="F24" s="21">
        <f>F21/$A$1</f>
        <v>1.7825</v>
      </c>
      <c r="G24" s="21">
        <f t="shared" ref="G24:H24" si="14">G21/$A$1</f>
        <v>8.4856249999999989</v>
      </c>
      <c r="H24" s="21">
        <f t="shared" si="14"/>
        <v>1.429453125</v>
      </c>
    </row>
    <row r="30" spans="1:19" x14ac:dyDescent="0.25">
      <c r="B30" s="2"/>
      <c r="C30" s="1"/>
      <c r="D30" s="1"/>
      <c r="E30" s="1"/>
      <c r="F30" s="2"/>
      <c r="G30" s="1"/>
      <c r="H30" s="1"/>
    </row>
  </sheetData>
  <mergeCells count="7">
    <mergeCell ref="A21:E21"/>
    <mergeCell ref="A2:I2"/>
    <mergeCell ref="A5:I5"/>
    <mergeCell ref="A8:I8"/>
    <mergeCell ref="A14:I14"/>
    <mergeCell ref="A16:I16"/>
    <mergeCell ref="A19:I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I9" sqref="I9"/>
    </sheetView>
  </sheetViews>
  <sheetFormatPr defaultRowHeight="15" x14ac:dyDescent="0.25"/>
  <cols>
    <col min="1" max="1" width="19" customWidth="1"/>
    <col min="2" max="2" width="9.140625" customWidth="1"/>
    <col min="3" max="3" width="11.28515625" customWidth="1"/>
    <col min="4" max="18" width="9.140625" customWidth="1"/>
  </cols>
  <sheetData>
    <row r="1" spans="1:19" ht="15.75" x14ac:dyDescent="0.25">
      <c r="A1" s="20">
        <v>64</v>
      </c>
      <c r="B1" t="s">
        <v>3</v>
      </c>
      <c r="C1" t="s">
        <v>4</v>
      </c>
      <c r="D1" t="s">
        <v>5</v>
      </c>
      <c r="E1" s="5" t="s">
        <v>1</v>
      </c>
      <c r="F1" s="5" t="s">
        <v>6</v>
      </c>
      <c r="G1" s="5" t="s">
        <v>7</v>
      </c>
      <c r="H1" s="5" t="s">
        <v>8</v>
      </c>
      <c r="I1" s="3" t="s">
        <v>0</v>
      </c>
    </row>
    <row r="2" spans="1:19" ht="18.75" x14ac:dyDescent="0.3">
      <c r="A2" s="35" t="s">
        <v>16</v>
      </c>
      <c r="B2" s="35"/>
      <c r="C2" s="35"/>
      <c r="D2" s="35"/>
      <c r="E2" s="35"/>
      <c r="F2" s="35"/>
      <c r="G2" s="35"/>
      <c r="H2" s="35"/>
      <c r="I2" s="35"/>
    </row>
    <row r="3" spans="1:19" ht="15.75" x14ac:dyDescent="0.25">
      <c r="A3" s="3" t="s">
        <v>42</v>
      </c>
      <c r="B3" s="4">
        <v>8.5</v>
      </c>
      <c r="C3" s="5">
        <v>76</v>
      </c>
      <c r="D3" s="5">
        <v>1.5</v>
      </c>
      <c r="E3" s="5">
        <v>66</v>
      </c>
      <c r="F3" s="17">
        <f>B3*E3/100</f>
        <v>5.61</v>
      </c>
      <c r="G3" s="5">
        <f t="shared" ref="G3:H3" si="0">C3*$E$3/100</f>
        <v>50.16</v>
      </c>
      <c r="H3" s="12">
        <f t="shared" si="0"/>
        <v>0.99</v>
      </c>
      <c r="I3" s="16">
        <f t="shared" ref="I3:I18" si="1">(B3*4+C3*4+D3*9)*E3/100</f>
        <v>231.99</v>
      </c>
      <c r="S3">
        <f>E3*3</f>
        <v>198</v>
      </c>
    </row>
    <row r="4" spans="1:19" ht="15.75" x14ac:dyDescent="0.25">
      <c r="A4" s="3" t="s">
        <v>53</v>
      </c>
      <c r="B4" s="4">
        <v>3</v>
      </c>
      <c r="C4" s="5">
        <v>4.7</v>
      </c>
      <c r="D4" s="5">
        <v>3.2</v>
      </c>
      <c r="E4" s="5">
        <v>250</v>
      </c>
      <c r="F4" s="4">
        <f>B4*$E$4/100</f>
        <v>7.5</v>
      </c>
      <c r="G4" s="5">
        <f t="shared" ref="G4:H4" si="2">C4*$E$4/100</f>
        <v>11.75</v>
      </c>
      <c r="H4" s="5">
        <f t="shared" si="2"/>
        <v>8</v>
      </c>
      <c r="I4" s="3">
        <f t="shared" si="1"/>
        <v>149</v>
      </c>
      <c r="S4">
        <f t="shared" ref="S4:S18" si="3">E4*3</f>
        <v>750</v>
      </c>
    </row>
    <row r="5" spans="1:19" ht="18.75" x14ac:dyDescent="0.3">
      <c r="A5" s="35" t="s">
        <v>17</v>
      </c>
      <c r="B5" s="35"/>
      <c r="C5" s="35"/>
      <c r="D5" s="35"/>
      <c r="E5" s="35"/>
      <c r="F5" s="35"/>
      <c r="G5" s="35"/>
      <c r="H5" s="35"/>
      <c r="I5" s="35"/>
      <c r="S5">
        <f t="shared" si="3"/>
        <v>0</v>
      </c>
    </row>
    <row r="6" spans="1:19" ht="15.75" x14ac:dyDescent="0.25">
      <c r="A6" s="3" t="s">
        <v>28</v>
      </c>
      <c r="B6" s="4">
        <v>7</v>
      </c>
      <c r="C6" s="5">
        <v>77</v>
      </c>
      <c r="D6" s="5">
        <v>0</v>
      </c>
      <c r="E6" s="5">
        <v>100</v>
      </c>
      <c r="F6" s="4">
        <f>B6*$E$6/100</f>
        <v>7</v>
      </c>
      <c r="G6" s="5">
        <f t="shared" ref="G6:H6" si="4">C6*$E$6/100</f>
        <v>77</v>
      </c>
      <c r="H6" s="5">
        <f t="shared" si="4"/>
        <v>0</v>
      </c>
      <c r="I6" s="3">
        <f t="shared" si="1"/>
        <v>336</v>
      </c>
      <c r="S6">
        <f t="shared" si="3"/>
        <v>300</v>
      </c>
    </row>
    <row r="7" spans="1:19" ht="15.75" x14ac:dyDescent="0.25">
      <c r="A7" s="19" t="s">
        <v>23</v>
      </c>
      <c r="B7" s="4">
        <v>12</v>
      </c>
      <c r="C7" s="5">
        <v>0.1</v>
      </c>
      <c r="D7" s="5">
        <v>16</v>
      </c>
      <c r="E7" s="4">
        <v>150</v>
      </c>
      <c r="F7" s="4">
        <f>B7*$E$7/100</f>
        <v>18</v>
      </c>
      <c r="G7" s="4">
        <f t="shared" ref="G7:H7" si="5">C7*$E$7/100</f>
        <v>0.15</v>
      </c>
      <c r="H7" s="4">
        <f t="shared" si="5"/>
        <v>24</v>
      </c>
      <c r="I7" s="19">
        <f t="shared" si="1"/>
        <v>288.60000000000002</v>
      </c>
      <c r="S7">
        <f t="shared" si="3"/>
        <v>450</v>
      </c>
    </row>
    <row r="8" spans="1:19" ht="18.75" x14ac:dyDescent="0.3">
      <c r="A8" s="35" t="s">
        <v>22</v>
      </c>
      <c r="B8" s="35"/>
      <c r="C8" s="35"/>
      <c r="D8" s="35"/>
      <c r="E8" s="35"/>
      <c r="F8" s="35"/>
      <c r="G8" s="35"/>
      <c r="H8" s="35"/>
      <c r="I8" s="35"/>
      <c r="S8">
        <f t="shared" si="3"/>
        <v>0</v>
      </c>
    </row>
    <row r="9" spans="1:19" ht="15.75" x14ac:dyDescent="0.25">
      <c r="A9" s="3" t="s">
        <v>11</v>
      </c>
      <c r="B9" s="4">
        <v>0.8</v>
      </c>
      <c r="C9" s="5">
        <v>4</v>
      </c>
      <c r="D9" s="5">
        <v>5.4</v>
      </c>
      <c r="E9" s="5">
        <v>100</v>
      </c>
      <c r="F9" s="4">
        <f>B9*$E$9/100</f>
        <v>0.8</v>
      </c>
      <c r="G9" s="5">
        <f>C9*$E$9/100</f>
        <v>4</v>
      </c>
      <c r="H9" s="5">
        <f>D9*$E$9/100</f>
        <v>5.4</v>
      </c>
      <c r="I9" s="3">
        <f t="shared" ref="I9:I13" si="6">(B9*4+C9*4+D9*9)*E9/100</f>
        <v>67.8</v>
      </c>
      <c r="S9">
        <f t="shared" si="3"/>
        <v>300</v>
      </c>
    </row>
    <row r="10" spans="1:19" ht="15.75" x14ac:dyDescent="0.25">
      <c r="A10" s="3" t="s">
        <v>12</v>
      </c>
      <c r="B10" s="4">
        <v>6.8</v>
      </c>
      <c r="C10" s="5">
        <v>39.799999999999997</v>
      </c>
      <c r="D10" s="5">
        <v>1.3</v>
      </c>
      <c r="E10" s="5">
        <v>40</v>
      </c>
      <c r="F10" s="4">
        <f>B10*$E$10/100</f>
        <v>2.72</v>
      </c>
      <c r="G10" s="5">
        <f>C10*$E$10/100</f>
        <v>15.92</v>
      </c>
      <c r="H10" s="5">
        <f>D10*$E$10/100</f>
        <v>0.52</v>
      </c>
      <c r="I10" s="3">
        <f t="shared" si="6"/>
        <v>79.239999999999981</v>
      </c>
      <c r="S10">
        <f t="shared" si="3"/>
        <v>120</v>
      </c>
    </row>
    <row r="11" spans="1:19" ht="15.75" x14ac:dyDescent="0.25">
      <c r="A11" s="3" t="s">
        <v>13</v>
      </c>
      <c r="B11" s="4">
        <v>1</v>
      </c>
      <c r="C11" s="5">
        <v>13</v>
      </c>
      <c r="D11" s="5">
        <v>0</v>
      </c>
      <c r="E11" s="5">
        <v>200</v>
      </c>
      <c r="F11" s="4">
        <f>B11*$E$11/100</f>
        <v>2</v>
      </c>
      <c r="G11" s="5">
        <f>C11*$E$11/100</f>
        <v>26</v>
      </c>
      <c r="H11" s="5">
        <f>D11*$E$11/100</f>
        <v>0</v>
      </c>
      <c r="I11" s="3">
        <f t="shared" si="6"/>
        <v>112</v>
      </c>
      <c r="S11">
        <f t="shared" si="3"/>
        <v>600</v>
      </c>
    </row>
    <row r="12" spans="1:19" ht="15.75" x14ac:dyDescent="0.25">
      <c r="A12" s="3" t="s">
        <v>14</v>
      </c>
      <c r="B12" s="4">
        <v>2.2000000000000002</v>
      </c>
      <c r="C12" s="5">
        <v>16.100000000000001</v>
      </c>
      <c r="D12" s="5">
        <v>2.2000000000000002</v>
      </c>
      <c r="E12" s="5">
        <v>200</v>
      </c>
      <c r="F12" s="4">
        <f>B12*$E$12/100</f>
        <v>4.4000000000000004</v>
      </c>
      <c r="G12" s="5">
        <f>C12*$E$12/100</f>
        <v>32.200000000000003</v>
      </c>
      <c r="H12" s="5">
        <f>D12*$E$12/100</f>
        <v>4.4000000000000004</v>
      </c>
      <c r="I12" s="3">
        <f t="shared" si="6"/>
        <v>186</v>
      </c>
      <c r="S12">
        <f t="shared" si="3"/>
        <v>600</v>
      </c>
    </row>
    <row r="13" spans="1:19" ht="15.75" x14ac:dyDescent="0.25">
      <c r="A13" s="3" t="s">
        <v>15</v>
      </c>
      <c r="B13" s="4">
        <v>10</v>
      </c>
      <c r="C13" s="5">
        <v>10</v>
      </c>
      <c r="D13" s="5">
        <v>7</v>
      </c>
      <c r="E13" s="5">
        <v>90</v>
      </c>
      <c r="F13" s="5">
        <f>B13*$E$13/100</f>
        <v>9</v>
      </c>
      <c r="G13" s="5">
        <f>C13*$E$13/100</f>
        <v>9</v>
      </c>
      <c r="H13" s="5">
        <f>D13*$E$13/100</f>
        <v>6.3</v>
      </c>
      <c r="I13" s="3">
        <f t="shared" si="6"/>
        <v>128.69999999999999</v>
      </c>
      <c r="S13">
        <f t="shared" si="3"/>
        <v>270</v>
      </c>
    </row>
    <row r="14" spans="1:19" ht="18.75" x14ac:dyDescent="0.3">
      <c r="A14" s="35" t="s">
        <v>18</v>
      </c>
      <c r="B14" s="35"/>
      <c r="C14" s="35"/>
      <c r="D14" s="35"/>
      <c r="E14" s="35"/>
      <c r="F14" s="35"/>
      <c r="G14" s="35"/>
      <c r="H14" s="35"/>
      <c r="I14" s="35"/>
      <c r="S14">
        <f t="shared" si="3"/>
        <v>0</v>
      </c>
    </row>
    <row r="15" spans="1:19" ht="15.75" x14ac:dyDescent="0.25">
      <c r="A15" s="3" t="s">
        <v>25</v>
      </c>
      <c r="B15" s="4">
        <v>1</v>
      </c>
      <c r="C15" s="5">
        <v>82</v>
      </c>
      <c r="D15" s="5">
        <v>0</v>
      </c>
      <c r="E15" s="5">
        <v>140</v>
      </c>
      <c r="F15" s="4">
        <f>B15*$E$15/100</f>
        <v>1.4</v>
      </c>
      <c r="G15" s="5">
        <f t="shared" ref="G15:H15" si="7">C15*$E$15/100</f>
        <v>114.8</v>
      </c>
      <c r="H15" s="5">
        <f t="shared" si="7"/>
        <v>0</v>
      </c>
      <c r="I15" s="3">
        <f t="shared" si="1"/>
        <v>464.8</v>
      </c>
      <c r="S15">
        <f t="shared" si="3"/>
        <v>420</v>
      </c>
    </row>
    <row r="16" spans="1:19" ht="18.75" x14ac:dyDescent="0.3">
      <c r="A16" s="35" t="s">
        <v>19</v>
      </c>
      <c r="B16" s="35"/>
      <c r="C16" s="35"/>
      <c r="D16" s="35"/>
      <c r="E16" s="35"/>
      <c r="F16" s="35"/>
      <c r="G16" s="35"/>
      <c r="H16" s="35"/>
      <c r="I16" s="35"/>
      <c r="S16">
        <f t="shared" si="3"/>
        <v>0</v>
      </c>
    </row>
    <row r="17" spans="1:19" ht="15.75" x14ac:dyDescent="0.25">
      <c r="A17" s="3" t="s">
        <v>39</v>
      </c>
      <c r="B17" s="4">
        <v>10.4</v>
      </c>
      <c r="C17" s="5">
        <v>71.5</v>
      </c>
      <c r="D17" s="5">
        <v>1.1000000000000001</v>
      </c>
      <c r="E17" s="5">
        <v>125</v>
      </c>
      <c r="F17" s="11">
        <f>B17*$E$17/100</f>
        <v>13</v>
      </c>
      <c r="G17" s="5">
        <f t="shared" ref="G17:H17" si="8">C17*$E$17/100</f>
        <v>89.375</v>
      </c>
      <c r="H17" s="12">
        <f t="shared" si="8"/>
        <v>1.375</v>
      </c>
      <c r="I17" s="3">
        <f t="shared" si="1"/>
        <v>421.875</v>
      </c>
      <c r="S17">
        <f t="shared" si="3"/>
        <v>375</v>
      </c>
    </row>
    <row r="18" spans="1:19" ht="15.75" x14ac:dyDescent="0.25">
      <c r="A18" s="3" t="s">
        <v>27</v>
      </c>
      <c r="B18" s="4">
        <v>19.5</v>
      </c>
      <c r="C18" s="5">
        <v>0.1</v>
      </c>
      <c r="D18" s="5">
        <v>4</v>
      </c>
      <c r="E18" s="5">
        <v>150</v>
      </c>
      <c r="F18" s="11">
        <f>B18*$E$18/100</f>
        <v>29.25</v>
      </c>
      <c r="G18" s="11">
        <f t="shared" ref="G18:H18" si="9">C18*$E$18/100</f>
        <v>0.15</v>
      </c>
      <c r="H18" s="11">
        <f t="shared" si="9"/>
        <v>6</v>
      </c>
      <c r="I18" s="3">
        <f t="shared" si="1"/>
        <v>171.6</v>
      </c>
      <c r="S18">
        <f t="shared" si="3"/>
        <v>450</v>
      </c>
    </row>
    <row r="19" spans="1:19" ht="18.75" x14ac:dyDescent="0.3">
      <c r="A19" s="35" t="s">
        <v>20</v>
      </c>
      <c r="B19" s="35"/>
      <c r="C19" s="35"/>
      <c r="D19" s="35"/>
      <c r="E19" s="35"/>
      <c r="F19" s="35"/>
      <c r="G19" s="35"/>
      <c r="H19" s="35"/>
      <c r="I19" s="35"/>
    </row>
    <row r="20" spans="1:19" ht="15.75" x14ac:dyDescent="0.25">
      <c r="A20" s="3" t="s">
        <v>26</v>
      </c>
      <c r="B20" s="4">
        <v>6.1</v>
      </c>
      <c r="C20" s="5">
        <v>22.2</v>
      </c>
      <c r="D20" s="5">
        <v>4.8</v>
      </c>
      <c r="E20" s="5">
        <v>500</v>
      </c>
      <c r="F20" s="5">
        <f>B20*$E$20/100</f>
        <v>30.5</v>
      </c>
      <c r="G20" s="5">
        <f t="shared" ref="G20:H20" si="10">C20*$E$20/100</f>
        <v>111</v>
      </c>
      <c r="H20" s="5">
        <f t="shared" si="10"/>
        <v>24</v>
      </c>
      <c r="I20" s="3">
        <f t="shared" ref="I20" si="11">(B20*4+C20*4+D20*9)*E20/100</f>
        <v>781.99999999999989</v>
      </c>
    </row>
    <row r="21" spans="1:19" ht="15.75" x14ac:dyDescent="0.25">
      <c r="A21" s="34" t="s">
        <v>21</v>
      </c>
      <c r="B21" s="34"/>
      <c r="C21" s="34"/>
      <c r="D21" s="34"/>
      <c r="E21" s="34"/>
      <c r="F21" s="15">
        <f>SUM(F3:F20)</f>
        <v>131.18</v>
      </c>
      <c r="G21" s="15">
        <f>SUM(G3:G20)</f>
        <v>541.505</v>
      </c>
      <c r="H21" s="15">
        <f>SUM(H3:H20)</f>
        <v>80.984999999999999</v>
      </c>
      <c r="I21" s="18">
        <f>SUM(I3:I20)</f>
        <v>3419.605</v>
      </c>
    </row>
    <row r="22" spans="1:19" ht="15.75" x14ac:dyDescent="0.25">
      <c r="A22" s="23"/>
      <c r="B22" s="23"/>
      <c r="C22" s="23"/>
      <c r="D22" s="23"/>
      <c r="E22" s="23" t="s">
        <v>0</v>
      </c>
      <c r="F22" s="15">
        <f>F21*4</f>
        <v>524.72</v>
      </c>
      <c r="G22" s="15">
        <f>G21*4</f>
        <v>2166.02</v>
      </c>
      <c r="H22" s="15">
        <f>H21*9</f>
        <v>728.86500000000001</v>
      </c>
      <c r="I22" s="18">
        <f>F22+G22+H22</f>
        <v>3419.6049999999996</v>
      </c>
    </row>
    <row r="23" spans="1:19" ht="15.75" x14ac:dyDescent="0.25">
      <c r="A23" s="10"/>
      <c r="B23" s="7"/>
      <c r="C23" s="7"/>
      <c r="D23" s="7"/>
      <c r="E23" s="6" t="s">
        <v>2</v>
      </c>
      <c r="F23" s="15">
        <f>F22/($F$22+$G$22+$H$22)*100</f>
        <v>15.344462299008221</v>
      </c>
      <c r="G23" s="15">
        <f t="shared" ref="G23:H23" si="12">G22/($F$22+$G$22+$H$22)*100</f>
        <v>63.341233855957057</v>
      </c>
      <c r="H23" s="15">
        <f t="shared" si="12"/>
        <v>21.314303845034736</v>
      </c>
      <c r="I23" s="18"/>
    </row>
    <row r="24" spans="1:19" x14ac:dyDescent="0.25">
      <c r="E24" s="6" t="s">
        <v>54</v>
      </c>
      <c r="F24" s="21">
        <f>F21/$A$1</f>
        <v>2.0496875000000001</v>
      </c>
      <c r="G24" s="21">
        <f t="shared" ref="G24:H24" si="13">G21/$A$1</f>
        <v>8.4610156249999999</v>
      </c>
      <c r="H24" s="21">
        <f t="shared" si="13"/>
        <v>1.265390625</v>
      </c>
    </row>
    <row r="30" spans="1:19" x14ac:dyDescent="0.25">
      <c r="B30" s="2"/>
      <c r="C30" s="1"/>
      <c r="D30" s="1"/>
      <c r="E30" s="1"/>
      <c r="F30" s="2"/>
      <c r="G30" s="1"/>
      <c r="H30" s="1"/>
    </row>
  </sheetData>
  <mergeCells count="7">
    <mergeCell ref="A21:E21"/>
    <mergeCell ref="A2:I2"/>
    <mergeCell ref="A5:I5"/>
    <mergeCell ref="A8:I8"/>
    <mergeCell ref="A14:I14"/>
    <mergeCell ref="A16:I16"/>
    <mergeCell ref="A19:I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K29" sqref="K29"/>
    </sheetView>
  </sheetViews>
  <sheetFormatPr defaultRowHeight="15" x14ac:dyDescent="0.25"/>
  <cols>
    <col min="1" max="1" width="20.140625" customWidth="1"/>
    <col min="2" max="2" width="9.140625" customWidth="1"/>
    <col min="3" max="3" width="11.28515625" customWidth="1"/>
    <col min="4" max="18" width="9.140625" customWidth="1"/>
  </cols>
  <sheetData>
    <row r="1" spans="1:19" ht="15.75" x14ac:dyDescent="0.25">
      <c r="A1" s="20">
        <v>64</v>
      </c>
      <c r="B1" t="s">
        <v>3</v>
      </c>
      <c r="C1" t="s">
        <v>4</v>
      </c>
      <c r="D1" t="s">
        <v>5</v>
      </c>
      <c r="E1" s="5" t="s">
        <v>1</v>
      </c>
      <c r="F1" s="5" t="s">
        <v>6</v>
      </c>
      <c r="G1" s="5" t="s">
        <v>7</v>
      </c>
      <c r="H1" s="5" t="s">
        <v>8</v>
      </c>
      <c r="I1" s="3" t="s">
        <v>0</v>
      </c>
    </row>
    <row r="2" spans="1:19" ht="18.75" x14ac:dyDescent="0.3">
      <c r="A2" s="35" t="s">
        <v>16</v>
      </c>
      <c r="B2" s="35"/>
      <c r="C2" s="35"/>
      <c r="D2" s="35"/>
      <c r="E2" s="35"/>
      <c r="F2" s="35"/>
      <c r="G2" s="35"/>
      <c r="H2" s="35"/>
      <c r="I2" s="35"/>
    </row>
    <row r="3" spans="1:19" ht="15.75" x14ac:dyDescent="0.25">
      <c r="A3" s="3" t="s">
        <v>42</v>
      </c>
      <c r="B3" s="4">
        <v>8.5</v>
      </c>
      <c r="C3" s="5">
        <v>76</v>
      </c>
      <c r="D3" s="5">
        <v>1.5</v>
      </c>
      <c r="E3" s="5">
        <v>66</v>
      </c>
      <c r="F3" s="17">
        <f>B3*E3/100</f>
        <v>5.61</v>
      </c>
      <c r="G3" s="12">
        <f t="shared" ref="G3:H3" si="0">C3*$E$3/100</f>
        <v>50.16</v>
      </c>
      <c r="H3" s="12">
        <f t="shared" si="0"/>
        <v>0.99</v>
      </c>
      <c r="I3" s="16">
        <f t="shared" ref="I3:I18" si="1">(B3*4+C3*4+D3*9)*E3/100</f>
        <v>231.99</v>
      </c>
      <c r="S3">
        <f>E3*3</f>
        <v>198</v>
      </c>
    </row>
    <row r="4" spans="1:19" ht="15.75" x14ac:dyDescent="0.25">
      <c r="A4" s="3" t="s">
        <v>53</v>
      </c>
      <c r="B4" s="4">
        <v>3</v>
      </c>
      <c r="C4" s="5">
        <v>4.7</v>
      </c>
      <c r="D4" s="5">
        <v>3.2</v>
      </c>
      <c r="E4" s="5">
        <v>250</v>
      </c>
      <c r="F4" s="17">
        <f>B4*$E$4/100</f>
        <v>7.5</v>
      </c>
      <c r="G4" s="12">
        <f t="shared" ref="G4:H4" si="2">C4*$E$4/100</f>
        <v>11.75</v>
      </c>
      <c r="H4" s="12">
        <f t="shared" si="2"/>
        <v>8</v>
      </c>
      <c r="I4" s="16">
        <f t="shared" si="1"/>
        <v>149</v>
      </c>
      <c r="S4">
        <f t="shared" ref="S4:S20" si="3">E4*3</f>
        <v>750</v>
      </c>
    </row>
    <row r="5" spans="1:19" ht="18.75" x14ac:dyDescent="0.3">
      <c r="A5" s="35" t="s">
        <v>17</v>
      </c>
      <c r="B5" s="35"/>
      <c r="C5" s="35"/>
      <c r="D5" s="35"/>
      <c r="E5" s="35"/>
      <c r="F5" s="35"/>
      <c r="G5" s="35"/>
      <c r="H5" s="35"/>
      <c r="I5" s="35"/>
      <c r="S5">
        <f t="shared" si="3"/>
        <v>0</v>
      </c>
    </row>
    <row r="6" spans="1:19" ht="15.75" x14ac:dyDescent="0.25">
      <c r="A6" s="3" t="s">
        <v>32</v>
      </c>
      <c r="B6" s="4">
        <v>10</v>
      </c>
      <c r="C6" s="5">
        <v>71</v>
      </c>
      <c r="D6" s="5">
        <v>1.5</v>
      </c>
      <c r="E6" s="5">
        <v>125</v>
      </c>
      <c r="F6" s="17">
        <f>B6*$E$6/100</f>
        <v>12.5</v>
      </c>
      <c r="G6" s="12">
        <f t="shared" ref="G6:H6" si="4">C6*$E$6/100</f>
        <v>88.75</v>
      </c>
      <c r="H6" s="12">
        <f t="shared" si="4"/>
        <v>1.875</v>
      </c>
      <c r="I6" s="16">
        <f t="shared" si="1"/>
        <v>421.875</v>
      </c>
      <c r="S6">
        <f t="shared" si="3"/>
        <v>375</v>
      </c>
    </row>
    <row r="7" spans="1:19" ht="15.75" x14ac:dyDescent="0.25">
      <c r="A7" s="3" t="s">
        <v>27</v>
      </c>
      <c r="B7" s="4">
        <v>19.5</v>
      </c>
      <c r="C7" s="5">
        <v>0.1</v>
      </c>
      <c r="D7" s="5">
        <v>4</v>
      </c>
      <c r="E7" s="5">
        <v>150</v>
      </c>
      <c r="F7" s="17">
        <f>B7*$E$7/100</f>
        <v>29.25</v>
      </c>
      <c r="G7" s="17">
        <f t="shared" ref="G7:H7" si="5">C7*$E$7/100</f>
        <v>0.15</v>
      </c>
      <c r="H7" s="17">
        <f t="shared" si="5"/>
        <v>6</v>
      </c>
      <c r="I7" s="25">
        <f t="shared" si="1"/>
        <v>171.6</v>
      </c>
      <c r="S7">
        <f t="shared" si="3"/>
        <v>450</v>
      </c>
    </row>
    <row r="8" spans="1:19" ht="18.75" x14ac:dyDescent="0.3">
      <c r="A8" s="35" t="s">
        <v>22</v>
      </c>
      <c r="B8" s="35"/>
      <c r="C8" s="35"/>
      <c r="D8" s="35"/>
      <c r="E8" s="35"/>
      <c r="F8" s="35"/>
      <c r="G8" s="35"/>
      <c r="H8" s="35"/>
      <c r="I8" s="35"/>
      <c r="S8">
        <f t="shared" si="3"/>
        <v>0</v>
      </c>
    </row>
    <row r="9" spans="1:19" ht="15.75" x14ac:dyDescent="0.25">
      <c r="A9" s="3" t="s">
        <v>11</v>
      </c>
      <c r="B9" s="4">
        <v>0.8</v>
      </c>
      <c r="C9" s="5">
        <v>4</v>
      </c>
      <c r="D9" s="5">
        <v>5.4</v>
      </c>
      <c r="E9" s="5">
        <v>100</v>
      </c>
      <c r="F9" s="17">
        <f>B9*$E$9/100</f>
        <v>0.8</v>
      </c>
      <c r="G9" s="17">
        <f>C9*$E$9/100</f>
        <v>4</v>
      </c>
      <c r="H9" s="17">
        <f>D9*$E$9/100</f>
        <v>5.4</v>
      </c>
      <c r="I9" s="25">
        <f t="shared" ref="I9:I13" si="6">(B9*4+C9*4+D9*9)*E9/100</f>
        <v>67.8</v>
      </c>
      <c r="S9">
        <f t="shared" si="3"/>
        <v>300</v>
      </c>
    </row>
    <row r="10" spans="1:19" ht="15.75" x14ac:dyDescent="0.25">
      <c r="A10" s="3" t="s">
        <v>12</v>
      </c>
      <c r="B10" s="4">
        <v>6.8</v>
      </c>
      <c r="C10" s="5">
        <v>39.799999999999997</v>
      </c>
      <c r="D10" s="5">
        <v>1.3</v>
      </c>
      <c r="E10" s="5">
        <v>40</v>
      </c>
      <c r="F10" s="17">
        <f>B10*$E$10/100</f>
        <v>2.72</v>
      </c>
      <c r="G10" s="12">
        <f>C10*$E$10/100</f>
        <v>15.92</v>
      </c>
      <c r="H10" s="12">
        <f>D10*$E$10/100</f>
        <v>0.52</v>
      </c>
      <c r="I10" s="16">
        <f t="shared" si="6"/>
        <v>79.239999999999981</v>
      </c>
      <c r="S10">
        <f t="shared" si="3"/>
        <v>120</v>
      </c>
    </row>
    <row r="11" spans="1:19" ht="15.75" x14ac:dyDescent="0.25">
      <c r="A11" s="3" t="s">
        <v>13</v>
      </c>
      <c r="B11" s="4">
        <v>1</v>
      </c>
      <c r="C11" s="5">
        <v>13</v>
      </c>
      <c r="D11" s="5">
        <v>0</v>
      </c>
      <c r="E11" s="5">
        <v>200</v>
      </c>
      <c r="F11" s="17">
        <f>B11*$E$11/100</f>
        <v>2</v>
      </c>
      <c r="G11" s="12">
        <f>C11*$E$11/100</f>
        <v>26</v>
      </c>
      <c r="H11" s="12">
        <f>D11*$E$11/100</f>
        <v>0</v>
      </c>
      <c r="I11" s="16">
        <f t="shared" si="6"/>
        <v>112</v>
      </c>
      <c r="S11">
        <f t="shared" si="3"/>
        <v>600</v>
      </c>
    </row>
    <row r="12" spans="1:19" ht="15.75" x14ac:dyDescent="0.25">
      <c r="A12" s="3" t="s">
        <v>14</v>
      </c>
      <c r="B12" s="4">
        <v>2.2000000000000002</v>
      </c>
      <c r="C12" s="5">
        <v>16.100000000000001</v>
      </c>
      <c r="D12" s="5">
        <v>2.2000000000000002</v>
      </c>
      <c r="E12" s="5">
        <v>200</v>
      </c>
      <c r="F12" s="17">
        <f>B12*$E$12/100</f>
        <v>4.4000000000000004</v>
      </c>
      <c r="G12" s="12">
        <f>C12*$E$12/100</f>
        <v>32.200000000000003</v>
      </c>
      <c r="H12" s="12">
        <f>D12*$E$12/100</f>
        <v>4.4000000000000004</v>
      </c>
      <c r="I12" s="16">
        <f t="shared" si="6"/>
        <v>186</v>
      </c>
      <c r="S12">
        <f t="shared" si="3"/>
        <v>600</v>
      </c>
    </row>
    <row r="13" spans="1:19" ht="15.75" x14ac:dyDescent="0.25">
      <c r="A13" s="3" t="s">
        <v>15</v>
      </c>
      <c r="B13" s="4">
        <v>10</v>
      </c>
      <c r="C13" s="5">
        <v>10</v>
      </c>
      <c r="D13" s="5">
        <v>7</v>
      </c>
      <c r="E13" s="5">
        <v>90</v>
      </c>
      <c r="F13" s="12">
        <f>B13*$E$13/100</f>
        <v>9</v>
      </c>
      <c r="G13" s="12">
        <f>C13*$E$13/100</f>
        <v>9</v>
      </c>
      <c r="H13" s="12">
        <f>D13*$E$13/100</f>
        <v>6.3</v>
      </c>
      <c r="I13" s="16">
        <f t="shared" si="6"/>
        <v>128.69999999999999</v>
      </c>
      <c r="S13">
        <f t="shared" si="3"/>
        <v>270</v>
      </c>
    </row>
    <row r="14" spans="1:19" ht="18.75" x14ac:dyDescent="0.3">
      <c r="A14" s="35" t="s">
        <v>18</v>
      </c>
      <c r="B14" s="35"/>
      <c r="C14" s="35"/>
      <c r="D14" s="35"/>
      <c r="E14" s="35"/>
      <c r="F14" s="35"/>
      <c r="G14" s="35"/>
      <c r="H14" s="35"/>
      <c r="I14" s="35"/>
      <c r="S14">
        <f t="shared" si="3"/>
        <v>0</v>
      </c>
    </row>
    <row r="15" spans="1:19" ht="15.75" x14ac:dyDescent="0.25">
      <c r="A15" s="3" t="s">
        <v>9</v>
      </c>
      <c r="B15" s="4">
        <v>1</v>
      </c>
      <c r="C15" s="5">
        <v>81</v>
      </c>
      <c r="D15" s="5">
        <v>0</v>
      </c>
      <c r="E15" s="5">
        <v>135</v>
      </c>
      <c r="F15" s="17">
        <f>B15*$E$15/100</f>
        <v>1.35</v>
      </c>
      <c r="G15" s="12">
        <f t="shared" ref="G15:H15" si="7">C15*$E$15/100</f>
        <v>109.35</v>
      </c>
      <c r="H15" s="12">
        <f t="shared" si="7"/>
        <v>0</v>
      </c>
      <c r="I15" s="16">
        <f t="shared" si="1"/>
        <v>442.8</v>
      </c>
      <c r="S15">
        <f t="shared" si="3"/>
        <v>405</v>
      </c>
    </row>
    <row r="16" spans="1:19" ht="18.75" x14ac:dyDescent="0.3">
      <c r="A16" s="35" t="s">
        <v>19</v>
      </c>
      <c r="B16" s="35"/>
      <c r="C16" s="35"/>
      <c r="D16" s="35"/>
      <c r="E16" s="35"/>
      <c r="F16" s="35"/>
      <c r="G16" s="35"/>
      <c r="H16" s="35"/>
      <c r="I16" s="35"/>
      <c r="S16">
        <f t="shared" si="3"/>
        <v>0</v>
      </c>
    </row>
    <row r="17" spans="1:19" ht="15.75" x14ac:dyDescent="0.25">
      <c r="A17" s="3" t="s">
        <v>28</v>
      </c>
      <c r="B17" s="4">
        <v>7</v>
      </c>
      <c r="C17" s="5">
        <v>77</v>
      </c>
      <c r="D17" s="5">
        <v>0</v>
      </c>
      <c r="E17" s="5">
        <v>110</v>
      </c>
      <c r="F17" s="12">
        <f>B17*$E$17/100</f>
        <v>7.7</v>
      </c>
      <c r="G17" s="12">
        <f t="shared" ref="G17:H17" si="8">C17*$E$17/100</f>
        <v>84.7</v>
      </c>
      <c r="H17" s="12">
        <f t="shared" si="8"/>
        <v>0</v>
      </c>
      <c r="I17" s="16">
        <f t="shared" si="1"/>
        <v>369.6</v>
      </c>
      <c r="S17">
        <f t="shared" si="3"/>
        <v>330</v>
      </c>
    </row>
    <row r="18" spans="1:19" ht="15.75" x14ac:dyDescent="0.25">
      <c r="A18" s="3" t="s">
        <v>52</v>
      </c>
      <c r="B18" s="4">
        <v>14.3</v>
      </c>
      <c r="C18" s="5">
        <v>0.1</v>
      </c>
      <c r="D18" s="5">
        <v>11</v>
      </c>
      <c r="E18" s="5">
        <v>125</v>
      </c>
      <c r="F18" s="12">
        <f>B18*$E$18/100</f>
        <v>17.875</v>
      </c>
      <c r="G18" s="12">
        <f t="shared" ref="G18:H18" si="9">C18*$E$18/100</f>
        <v>0.125</v>
      </c>
      <c r="H18" s="12">
        <f t="shared" si="9"/>
        <v>13.75</v>
      </c>
      <c r="I18" s="16">
        <f t="shared" si="1"/>
        <v>195.75</v>
      </c>
      <c r="S18">
        <f t="shared" si="3"/>
        <v>375</v>
      </c>
    </row>
    <row r="19" spans="1:19" ht="18.75" x14ac:dyDescent="0.3">
      <c r="A19" s="35" t="s">
        <v>20</v>
      </c>
      <c r="B19" s="35"/>
      <c r="C19" s="35"/>
      <c r="D19" s="35"/>
      <c r="E19" s="35"/>
      <c r="F19" s="35"/>
      <c r="G19" s="35"/>
      <c r="H19" s="35"/>
      <c r="I19" s="35"/>
      <c r="S19">
        <f t="shared" si="3"/>
        <v>0</v>
      </c>
    </row>
    <row r="20" spans="1:19" ht="15.75" x14ac:dyDescent="0.25">
      <c r="A20" s="3" t="s">
        <v>26</v>
      </c>
      <c r="B20" s="4">
        <v>6.1</v>
      </c>
      <c r="C20" s="5">
        <v>22.2</v>
      </c>
      <c r="D20" s="5">
        <v>4.8</v>
      </c>
      <c r="E20" s="5">
        <v>500</v>
      </c>
      <c r="F20" s="5">
        <f>B20*$E$20/100</f>
        <v>30.5</v>
      </c>
      <c r="G20" s="5">
        <f t="shared" ref="G20:H20" si="10">C20*$E$20/100</f>
        <v>111</v>
      </c>
      <c r="H20" s="5">
        <f t="shared" si="10"/>
        <v>24</v>
      </c>
      <c r="I20" s="3">
        <f t="shared" ref="I20" si="11">(B20*4+C20*4+D20*9)*E20/100</f>
        <v>781.99999999999989</v>
      </c>
      <c r="S20">
        <f t="shared" si="3"/>
        <v>1500</v>
      </c>
    </row>
    <row r="21" spans="1:19" ht="15.75" x14ac:dyDescent="0.25">
      <c r="A21" s="34" t="s">
        <v>21</v>
      </c>
      <c r="B21" s="34"/>
      <c r="C21" s="34"/>
      <c r="D21" s="34"/>
      <c r="E21" s="34"/>
      <c r="F21" s="15">
        <f>SUM(F3:F20)</f>
        <v>131.20499999999998</v>
      </c>
      <c r="G21" s="15">
        <f>SUM(G3:G20)</f>
        <v>543.10500000000002</v>
      </c>
      <c r="H21" s="15">
        <f>SUM(H3:H20)</f>
        <v>71.234999999999999</v>
      </c>
      <c r="I21" s="18">
        <f>SUM(I3:I20)</f>
        <v>3338.355</v>
      </c>
    </row>
    <row r="22" spans="1:19" ht="15.75" x14ac:dyDescent="0.25">
      <c r="A22" s="26"/>
      <c r="B22" s="26"/>
      <c r="C22" s="26"/>
      <c r="D22" s="26"/>
      <c r="E22" s="26" t="s">
        <v>0</v>
      </c>
      <c r="F22" s="15">
        <f>F21*4</f>
        <v>524.81999999999994</v>
      </c>
      <c r="G22" s="15">
        <f t="shared" ref="G22" si="12">G21*4</f>
        <v>2172.42</v>
      </c>
      <c r="H22" s="15">
        <f>H21*9</f>
        <v>641.11500000000001</v>
      </c>
      <c r="I22" s="18">
        <f>SUM(F22:H22)</f>
        <v>3338.3549999999996</v>
      </c>
    </row>
    <row r="23" spans="1:19" ht="15.75" x14ac:dyDescent="0.25">
      <c r="A23" s="10"/>
      <c r="B23" s="7"/>
      <c r="C23" s="7"/>
      <c r="D23" s="7"/>
      <c r="E23" s="6" t="s">
        <v>2</v>
      </c>
      <c r="F23" s="9">
        <f>F22/($F$22+$G$22+$H$22)*100</f>
        <v>15.720916439384066</v>
      </c>
      <c r="G23" s="9">
        <f t="shared" ref="G23:H23" si="13">G22/($F$22+$G$22+$H$22)*100</f>
        <v>65.074565167575059</v>
      </c>
      <c r="H23" s="9">
        <f t="shared" si="13"/>
        <v>19.204518393040885</v>
      </c>
      <c r="I23" s="8"/>
    </row>
    <row r="24" spans="1:19" x14ac:dyDescent="0.25">
      <c r="E24" s="6" t="s">
        <v>54</v>
      </c>
      <c r="F24" s="21">
        <f>F21/$A$1</f>
        <v>2.0500781249999998</v>
      </c>
      <c r="G24" s="21">
        <f t="shared" ref="G24:H24" si="14">G21/$A$1</f>
        <v>8.4860156250000003</v>
      </c>
      <c r="H24" s="21">
        <f t="shared" si="14"/>
        <v>1.113046875</v>
      </c>
    </row>
    <row r="30" spans="1:19" x14ac:dyDescent="0.25">
      <c r="B30" s="2"/>
      <c r="C30" s="1"/>
      <c r="D30" s="1"/>
      <c r="E30" s="1"/>
      <c r="F30" s="2"/>
      <c r="G30" s="1"/>
      <c r="H30" s="1"/>
    </row>
  </sheetData>
  <mergeCells count="7">
    <mergeCell ref="A21:E21"/>
    <mergeCell ref="A2:I2"/>
    <mergeCell ref="A5:I5"/>
    <mergeCell ref="A8:I8"/>
    <mergeCell ref="A14:I14"/>
    <mergeCell ref="A16:I16"/>
    <mergeCell ref="A19:I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Normal="100" workbookViewId="0">
      <selection activeCell="H28" sqref="H28"/>
    </sheetView>
  </sheetViews>
  <sheetFormatPr defaultRowHeight="15" x14ac:dyDescent="0.25"/>
  <cols>
    <col min="1" max="1" width="22.5703125" customWidth="1"/>
    <col min="2" max="2" width="9.140625" customWidth="1"/>
    <col min="3" max="3" width="11.28515625" customWidth="1"/>
    <col min="4" max="4" width="9.140625" customWidth="1"/>
  </cols>
  <sheetData>
    <row r="1" spans="1:9" ht="15.75" x14ac:dyDescent="0.25">
      <c r="A1" s="20">
        <v>64</v>
      </c>
      <c r="B1" t="s">
        <v>3</v>
      </c>
      <c r="C1" t="s">
        <v>4</v>
      </c>
      <c r="D1" t="s">
        <v>5</v>
      </c>
      <c r="E1" s="5" t="s">
        <v>1</v>
      </c>
      <c r="F1" s="5" t="s">
        <v>6</v>
      </c>
      <c r="G1" s="5" t="s">
        <v>7</v>
      </c>
      <c r="H1" s="5" t="s">
        <v>8</v>
      </c>
      <c r="I1" s="3" t="s">
        <v>0</v>
      </c>
    </row>
    <row r="2" spans="1:9" ht="18.75" x14ac:dyDescent="0.3">
      <c r="A2" s="35" t="s">
        <v>16</v>
      </c>
      <c r="B2" s="35"/>
      <c r="C2" s="35"/>
      <c r="D2" s="35"/>
      <c r="E2" s="35"/>
      <c r="F2" s="35"/>
      <c r="G2" s="35"/>
      <c r="H2" s="35"/>
      <c r="I2" s="35"/>
    </row>
    <row r="3" spans="1:9" ht="15.75" x14ac:dyDescent="0.25">
      <c r="A3" s="3" t="s">
        <v>41</v>
      </c>
      <c r="B3" s="4">
        <v>8.5</v>
      </c>
      <c r="C3" s="5">
        <v>76</v>
      </c>
      <c r="D3" s="5">
        <v>1.5</v>
      </c>
      <c r="E3" s="5">
        <v>66</v>
      </c>
      <c r="F3" s="14">
        <f>B3*E3/100</f>
        <v>5.61</v>
      </c>
      <c r="G3" s="5">
        <f t="shared" ref="G3:H3" si="0">C3*$E$3/100</f>
        <v>50.16</v>
      </c>
      <c r="H3" s="12">
        <f t="shared" si="0"/>
        <v>0.99</v>
      </c>
      <c r="I3" s="13">
        <f t="shared" ref="I3:I18" si="1">(B3*4+C3*4+D3*9)*E3/100</f>
        <v>231.99</v>
      </c>
    </row>
    <row r="4" spans="1:9" ht="15.75" x14ac:dyDescent="0.25">
      <c r="A4" s="3" t="s">
        <v>43</v>
      </c>
      <c r="B4" s="4">
        <v>3</v>
      </c>
      <c r="C4" s="5">
        <v>4.7</v>
      </c>
      <c r="D4" s="5">
        <v>2.5</v>
      </c>
      <c r="E4" s="5">
        <v>250</v>
      </c>
      <c r="F4" s="4">
        <f>B4*$E$4/100</f>
        <v>7.5</v>
      </c>
      <c r="G4" s="5">
        <f t="shared" ref="G4:H4" si="2">C4*$E$4/100</f>
        <v>11.75</v>
      </c>
      <c r="H4" s="5">
        <f t="shared" si="2"/>
        <v>6.25</v>
      </c>
      <c r="I4" s="3">
        <f t="shared" si="1"/>
        <v>133.25</v>
      </c>
    </row>
    <row r="5" spans="1:9" ht="18.75" x14ac:dyDescent="0.3">
      <c r="A5" s="35" t="s">
        <v>17</v>
      </c>
      <c r="B5" s="35"/>
      <c r="C5" s="35"/>
      <c r="D5" s="35"/>
      <c r="E5" s="35"/>
      <c r="F5" s="35"/>
      <c r="G5" s="35"/>
      <c r="H5" s="35"/>
      <c r="I5" s="35"/>
    </row>
    <row r="6" spans="1:9" ht="15.75" x14ac:dyDescent="0.25">
      <c r="A6" s="3" t="s">
        <v>59</v>
      </c>
      <c r="B6" s="4">
        <v>7</v>
      </c>
      <c r="C6" s="5">
        <v>45</v>
      </c>
      <c r="D6" s="5">
        <v>5</v>
      </c>
      <c r="E6" s="5">
        <v>150</v>
      </c>
      <c r="F6" s="4">
        <f>B6*$E$6/100</f>
        <v>10.5</v>
      </c>
      <c r="G6" s="5">
        <f t="shared" ref="G6:H6" si="3">C6*$E$6/100</f>
        <v>67.5</v>
      </c>
      <c r="H6" s="5">
        <f t="shared" si="3"/>
        <v>7.5</v>
      </c>
      <c r="I6" s="3">
        <f t="shared" si="1"/>
        <v>379.5</v>
      </c>
    </row>
    <row r="7" spans="1:9" ht="15.75" x14ac:dyDescent="0.25">
      <c r="A7" s="3" t="s">
        <v>60</v>
      </c>
      <c r="B7" s="4">
        <v>31</v>
      </c>
      <c r="C7" s="5">
        <v>0.1</v>
      </c>
      <c r="D7" s="5">
        <v>18</v>
      </c>
      <c r="E7" s="5">
        <v>150</v>
      </c>
      <c r="F7" s="5">
        <f>B7*$E$7/100</f>
        <v>46.5</v>
      </c>
      <c r="G7" s="5">
        <f t="shared" ref="G7:H7" si="4">C7*$E$7/100</f>
        <v>0.15</v>
      </c>
      <c r="H7" s="5">
        <f t="shared" si="4"/>
        <v>27</v>
      </c>
      <c r="I7" s="3">
        <f t="shared" si="1"/>
        <v>429.6</v>
      </c>
    </row>
    <row r="8" spans="1:9" ht="18.75" x14ac:dyDescent="0.3">
      <c r="A8" s="35" t="s">
        <v>22</v>
      </c>
      <c r="B8" s="35"/>
      <c r="C8" s="35"/>
      <c r="D8" s="35"/>
      <c r="E8" s="35"/>
      <c r="F8" s="35"/>
      <c r="G8" s="35"/>
      <c r="H8" s="35"/>
      <c r="I8" s="35"/>
    </row>
    <row r="9" spans="1:9" ht="15.75" x14ac:dyDescent="0.25">
      <c r="A9" s="3" t="s">
        <v>11</v>
      </c>
      <c r="B9" s="4">
        <v>0.8</v>
      </c>
      <c r="C9" s="5">
        <v>4</v>
      </c>
      <c r="D9" s="5">
        <v>5.4</v>
      </c>
      <c r="E9" s="5">
        <v>100</v>
      </c>
      <c r="F9" s="4">
        <f>B9*$E$9/100</f>
        <v>0.8</v>
      </c>
      <c r="G9" s="5">
        <f>C9*$E$9/100</f>
        <v>4</v>
      </c>
      <c r="H9" s="5">
        <f>D9*$E$9/100</f>
        <v>5.4</v>
      </c>
      <c r="I9" s="3">
        <f t="shared" ref="I9:I13" si="5">(B9*4+C9*4+D9*9)*E9/100</f>
        <v>67.8</v>
      </c>
    </row>
    <row r="10" spans="1:9" ht="15.75" x14ac:dyDescent="0.25">
      <c r="A10" s="3" t="s">
        <v>12</v>
      </c>
      <c r="B10" s="4">
        <v>6.8</v>
      </c>
      <c r="C10" s="5">
        <v>39.799999999999997</v>
      </c>
      <c r="D10" s="5">
        <v>1.3</v>
      </c>
      <c r="E10" s="5">
        <v>40</v>
      </c>
      <c r="F10" s="4">
        <f>B10*$E$10/100</f>
        <v>2.72</v>
      </c>
      <c r="G10" s="5">
        <f>C10*$E$10/100</f>
        <v>15.92</v>
      </c>
      <c r="H10" s="5">
        <f>D10*$E$10/100</f>
        <v>0.52</v>
      </c>
      <c r="I10" s="3">
        <f t="shared" si="5"/>
        <v>79.239999999999981</v>
      </c>
    </row>
    <row r="11" spans="1:9" ht="15.75" x14ac:dyDescent="0.25">
      <c r="A11" s="3" t="s">
        <v>13</v>
      </c>
      <c r="B11" s="4">
        <v>1</v>
      </c>
      <c r="C11" s="5">
        <v>15</v>
      </c>
      <c r="D11" s="5">
        <v>0</v>
      </c>
      <c r="E11" s="5">
        <v>200</v>
      </c>
      <c r="F11" s="4">
        <f>B11*$E$11/100</f>
        <v>2</v>
      </c>
      <c r="G11" s="5">
        <f>C11*$E$11/100</f>
        <v>30</v>
      </c>
      <c r="H11" s="5">
        <f>D11*$E$11/100</f>
        <v>0</v>
      </c>
      <c r="I11" s="3">
        <f t="shared" si="5"/>
        <v>128</v>
      </c>
    </row>
    <row r="12" spans="1:9" ht="15.75" x14ac:dyDescent="0.25">
      <c r="A12" s="3" t="s">
        <v>14</v>
      </c>
      <c r="B12" s="4">
        <v>2.2000000000000002</v>
      </c>
      <c r="C12" s="5">
        <v>16.100000000000001</v>
      </c>
      <c r="D12" s="5">
        <v>2.2000000000000002</v>
      </c>
      <c r="E12" s="5">
        <v>200</v>
      </c>
      <c r="F12" s="4">
        <f>B12*$E$12/100</f>
        <v>4.4000000000000004</v>
      </c>
      <c r="G12" s="5">
        <f>C12*$E$12/100</f>
        <v>32.200000000000003</v>
      </c>
      <c r="H12" s="5">
        <f>D12*$E$12/100</f>
        <v>4.4000000000000004</v>
      </c>
      <c r="I12" s="3">
        <f t="shared" si="5"/>
        <v>186</v>
      </c>
    </row>
    <row r="13" spans="1:9" ht="15.75" x14ac:dyDescent="0.25">
      <c r="A13" s="3" t="s">
        <v>15</v>
      </c>
      <c r="B13" s="4">
        <v>7</v>
      </c>
      <c r="C13" s="5">
        <v>17</v>
      </c>
      <c r="D13" s="5">
        <v>10</v>
      </c>
      <c r="E13" s="5">
        <v>90</v>
      </c>
      <c r="F13" s="5">
        <f>B13*$E$13/100</f>
        <v>6.3</v>
      </c>
      <c r="G13" s="5">
        <f>C13*$E$13/100</f>
        <v>15.3</v>
      </c>
      <c r="H13" s="5">
        <f>D13*$E$13/100</f>
        <v>9</v>
      </c>
      <c r="I13" s="3">
        <f t="shared" si="5"/>
        <v>167.4</v>
      </c>
    </row>
    <row r="14" spans="1:9" ht="18.75" x14ac:dyDescent="0.3">
      <c r="A14" s="35" t="s">
        <v>18</v>
      </c>
      <c r="B14" s="35"/>
      <c r="C14" s="35"/>
      <c r="D14" s="35"/>
      <c r="E14" s="35"/>
      <c r="F14" s="35"/>
      <c r="G14" s="35"/>
      <c r="H14" s="35"/>
      <c r="I14" s="35"/>
    </row>
    <row r="15" spans="1:9" ht="15.75" x14ac:dyDescent="0.25">
      <c r="A15" s="3" t="s">
        <v>30</v>
      </c>
      <c r="B15" s="4">
        <v>1</v>
      </c>
      <c r="C15" s="5">
        <v>81</v>
      </c>
      <c r="D15" s="5">
        <v>0</v>
      </c>
      <c r="E15" s="5">
        <v>140</v>
      </c>
      <c r="F15" s="4">
        <f>B15*$E$15/100</f>
        <v>1.4</v>
      </c>
      <c r="G15" s="5">
        <f t="shared" ref="G15:H15" si="6">C15*$E$15/100</f>
        <v>113.4</v>
      </c>
      <c r="H15" s="5">
        <f t="shared" si="6"/>
        <v>0</v>
      </c>
      <c r="I15" s="3">
        <f t="shared" si="1"/>
        <v>459.2</v>
      </c>
    </row>
    <row r="16" spans="1:9" ht="18.75" x14ac:dyDescent="0.3">
      <c r="A16" s="35" t="s">
        <v>19</v>
      </c>
      <c r="B16" s="35"/>
      <c r="C16" s="35"/>
      <c r="D16" s="35"/>
      <c r="E16" s="35"/>
      <c r="F16" s="35"/>
      <c r="G16" s="35"/>
      <c r="H16" s="35"/>
      <c r="I16" s="35"/>
    </row>
    <row r="17" spans="1:9" ht="15.75" x14ac:dyDescent="0.25">
      <c r="A17" s="3" t="s">
        <v>12</v>
      </c>
      <c r="B17" s="4">
        <v>7</v>
      </c>
      <c r="C17" s="5">
        <v>48</v>
      </c>
      <c r="D17" s="5">
        <v>2</v>
      </c>
      <c r="E17" s="5">
        <v>150</v>
      </c>
      <c r="F17" s="5">
        <f>B17*$E$17/100</f>
        <v>10.5</v>
      </c>
      <c r="G17" s="5">
        <f t="shared" ref="G17:H17" si="7">C17*$E$17/100</f>
        <v>72</v>
      </c>
      <c r="H17" s="5">
        <f t="shared" si="7"/>
        <v>3</v>
      </c>
      <c r="I17" s="3">
        <f t="shared" si="1"/>
        <v>357</v>
      </c>
    </row>
    <row r="18" spans="1:9" ht="15.75" x14ac:dyDescent="0.25">
      <c r="A18" s="3" t="s">
        <v>29</v>
      </c>
      <c r="B18" s="4">
        <v>13.3</v>
      </c>
      <c r="C18" s="5">
        <v>0</v>
      </c>
      <c r="D18" s="5">
        <v>11.8</v>
      </c>
      <c r="E18" s="5">
        <v>200</v>
      </c>
      <c r="F18" s="5">
        <f>B18*$E$18/100</f>
        <v>26.6</v>
      </c>
      <c r="G18" s="5">
        <f t="shared" ref="G18:H18" si="8">C18*$E$18/100</f>
        <v>0</v>
      </c>
      <c r="H18" s="5">
        <f t="shared" si="8"/>
        <v>23.6</v>
      </c>
      <c r="I18" s="3">
        <f t="shared" si="1"/>
        <v>318.8</v>
      </c>
    </row>
    <row r="19" spans="1:9" ht="18.75" x14ac:dyDescent="0.3">
      <c r="A19" s="35" t="s">
        <v>20</v>
      </c>
      <c r="B19" s="35"/>
      <c r="C19" s="35"/>
      <c r="D19" s="35"/>
      <c r="E19" s="35"/>
      <c r="F19" s="35"/>
      <c r="G19" s="35"/>
      <c r="H19" s="35"/>
      <c r="I19" s="35"/>
    </row>
    <row r="20" spans="1:9" ht="15.75" x14ac:dyDescent="0.25">
      <c r="A20" s="3" t="s">
        <v>26</v>
      </c>
      <c r="B20" s="4">
        <v>6.7</v>
      </c>
      <c r="C20" s="5">
        <v>19.7</v>
      </c>
      <c r="D20" s="5">
        <v>5.7</v>
      </c>
      <c r="E20" s="5">
        <v>500</v>
      </c>
      <c r="F20" s="5">
        <f>B20*$E$20/100</f>
        <v>33.5</v>
      </c>
      <c r="G20" s="5">
        <f t="shared" ref="G20:H20" si="9">C20*$E$20/100</f>
        <v>98.5</v>
      </c>
      <c r="H20" s="5">
        <f t="shared" si="9"/>
        <v>28.5</v>
      </c>
      <c r="I20" s="3">
        <f t="shared" ref="I20" si="10">(B20*4+C20*4+D20*9)*E20/100</f>
        <v>784.5</v>
      </c>
    </row>
    <row r="21" spans="1:9" ht="15.75" x14ac:dyDescent="0.25">
      <c r="A21" s="34" t="s">
        <v>21</v>
      </c>
      <c r="B21" s="34"/>
      <c r="C21" s="34"/>
      <c r="D21" s="34"/>
      <c r="E21" s="34"/>
      <c r="F21" s="15">
        <f>SUM(F3:F20)</f>
        <v>158.33000000000001</v>
      </c>
      <c r="G21" s="15">
        <f>SUM(G3:G20)</f>
        <v>510.88</v>
      </c>
      <c r="H21" s="15">
        <f>SUM(H3:H20)</f>
        <v>116.16</v>
      </c>
      <c r="I21" s="18">
        <f>SUM(I3:I20)</f>
        <v>3722.28</v>
      </c>
    </row>
    <row r="22" spans="1:9" ht="15.75" x14ac:dyDescent="0.25">
      <c r="A22" s="23"/>
      <c r="B22" s="23"/>
      <c r="C22" s="23"/>
      <c r="D22" s="23"/>
      <c r="E22" s="23" t="s">
        <v>0</v>
      </c>
      <c r="F22" s="15">
        <f>F21*4</f>
        <v>633.32000000000005</v>
      </c>
      <c r="G22" s="15">
        <f t="shared" ref="G22" si="11">G21*4</f>
        <v>2043.52</v>
      </c>
      <c r="H22" s="15">
        <f>H21*9</f>
        <v>1045.44</v>
      </c>
      <c r="I22" s="18">
        <f>SUM(F22:H22)</f>
        <v>3722.28</v>
      </c>
    </row>
    <row r="23" spans="1:9" ht="15.75" x14ac:dyDescent="0.25">
      <c r="A23" s="10"/>
      <c r="B23" s="7"/>
      <c r="C23" s="7"/>
      <c r="D23" s="7"/>
      <c r="E23" s="6" t="s">
        <v>2</v>
      </c>
      <c r="F23" s="15">
        <f>F22/($F$22+$G$22+$H$22)*100</f>
        <v>17.014303061564419</v>
      </c>
      <c r="G23" s="15">
        <f t="shared" ref="G23:H23" si="12">G22/($F$22+$G$22+$H$22)*100</f>
        <v>54.899685139215748</v>
      </c>
      <c r="H23" s="15">
        <f t="shared" si="12"/>
        <v>28.086011799219833</v>
      </c>
      <c r="I23" s="18"/>
    </row>
    <row r="24" spans="1:9" x14ac:dyDescent="0.25">
      <c r="E24" s="6" t="s">
        <v>54</v>
      </c>
      <c r="F24" s="21">
        <f>F21/$A$1</f>
        <v>2.4739062500000002</v>
      </c>
      <c r="G24" s="21">
        <f t="shared" ref="G24:H24" si="13">G21/$A$1</f>
        <v>7.9824999999999999</v>
      </c>
      <c r="H24" s="21">
        <f t="shared" si="13"/>
        <v>1.8149999999999999</v>
      </c>
    </row>
    <row r="30" spans="1:9" x14ac:dyDescent="0.25">
      <c r="B30" s="2"/>
      <c r="C30" s="1"/>
      <c r="D30" s="1"/>
      <c r="E30" s="1"/>
      <c r="F30" s="2"/>
      <c r="G30" s="1"/>
      <c r="H30" s="1"/>
    </row>
  </sheetData>
  <mergeCells count="7">
    <mergeCell ref="A21:E21"/>
    <mergeCell ref="A2:I2"/>
    <mergeCell ref="A5:I5"/>
    <mergeCell ref="A8:I8"/>
    <mergeCell ref="A14:I14"/>
    <mergeCell ref="A16:I16"/>
    <mergeCell ref="A19:I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J6" sqref="J6"/>
    </sheetView>
  </sheetViews>
  <sheetFormatPr defaultRowHeight="15" x14ac:dyDescent="0.25"/>
  <cols>
    <col min="1" max="1" width="18.7109375" customWidth="1"/>
    <col min="2" max="2" width="9.140625" customWidth="1"/>
    <col min="3" max="3" width="11.28515625" customWidth="1"/>
    <col min="4" max="18" width="9.140625" customWidth="1"/>
  </cols>
  <sheetData>
    <row r="1" spans="1:19" ht="15.75" x14ac:dyDescent="0.25">
      <c r="A1" s="20">
        <v>64</v>
      </c>
      <c r="B1" t="s">
        <v>3</v>
      </c>
      <c r="C1" t="s">
        <v>4</v>
      </c>
      <c r="D1" t="s">
        <v>5</v>
      </c>
      <c r="E1" s="5" t="s">
        <v>1</v>
      </c>
      <c r="F1" s="5" t="s">
        <v>6</v>
      </c>
      <c r="G1" s="5" t="s">
        <v>7</v>
      </c>
      <c r="H1" s="5" t="s">
        <v>8</v>
      </c>
      <c r="I1" s="3" t="s">
        <v>0</v>
      </c>
    </row>
    <row r="2" spans="1:19" ht="18.75" x14ac:dyDescent="0.3">
      <c r="A2" s="35" t="s">
        <v>16</v>
      </c>
      <c r="B2" s="35"/>
      <c r="C2" s="35"/>
      <c r="D2" s="35"/>
      <c r="E2" s="35"/>
      <c r="F2" s="35"/>
      <c r="G2" s="35"/>
      <c r="H2" s="35"/>
      <c r="I2" s="35"/>
    </row>
    <row r="3" spans="1:19" ht="15.75" x14ac:dyDescent="0.25">
      <c r="A3" s="3" t="s">
        <v>10</v>
      </c>
      <c r="B3" s="4">
        <v>12.6</v>
      </c>
      <c r="C3" s="5">
        <v>63.4</v>
      </c>
      <c r="D3" s="5">
        <v>6.1</v>
      </c>
      <c r="E3" s="5">
        <v>80</v>
      </c>
      <c r="F3" s="17">
        <f>B3*E3/100</f>
        <v>10.08</v>
      </c>
      <c r="G3" s="12">
        <f t="shared" ref="G3:H3" si="0">C3*$E$3/100</f>
        <v>50.72</v>
      </c>
      <c r="H3" s="12">
        <f t="shared" si="0"/>
        <v>4.88</v>
      </c>
      <c r="I3" s="16">
        <f t="shared" ref="I3:I17" si="1">(B3*4+C3*4+D3*9)*E3/100</f>
        <v>287.12</v>
      </c>
      <c r="S3">
        <f>E3*3</f>
        <v>240</v>
      </c>
    </row>
    <row r="4" spans="1:19" ht="15.75" x14ac:dyDescent="0.25">
      <c r="A4" s="3" t="s">
        <v>40</v>
      </c>
      <c r="B4" s="4">
        <v>2.7</v>
      </c>
      <c r="C4" s="5">
        <v>76.599999999999994</v>
      </c>
      <c r="D4" s="5">
        <v>0.7</v>
      </c>
      <c r="E4" s="5">
        <v>50</v>
      </c>
      <c r="F4" s="17">
        <f>B4*$E$4/100</f>
        <v>1.35</v>
      </c>
      <c r="G4" s="12">
        <f t="shared" ref="G4:H4" si="2">C4*$E$4/100</f>
        <v>38.299999999999997</v>
      </c>
      <c r="H4" s="12">
        <f t="shared" si="2"/>
        <v>0.35</v>
      </c>
      <c r="I4" s="16">
        <f t="shared" si="1"/>
        <v>161.75</v>
      </c>
      <c r="S4">
        <f t="shared" ref="S4:S19" si="3">E4*3</f>
        <v>150</v>
      </c>
    </row>
    <row r="5" spans="1:19" ht="15.75" x14ac:dyDescent="0.25">
      <c r="A5" s="3" t="s">
        <v>64</v>
      </c>
      <c r="B5" s="4">
        <v>0.6</v>
      </c>
      <c r="C5" s="5">
        <v>84</v>
      </c>
      <c r="D5" s="5">
        <v>0.8</v>
      </c>
      <c r="E5" s="5">
        <v>10</v>
      </c>
      <c r="F5" s="17">
        <f>B5*$E$5/100</f>
        <v>0.06</v>
      </c>
      <c r="G5" s="17">
        <f t="shared" ref="G5:H5" si="4">C5*$E$5/100</f>
        <v>8.4</v>
      </c>
      <c r="H5" s="17">
        <f t="shared" si="4"/>
        <v>0.08</v>
      </c>
      <c r="I5" s="16">
        <f t="shared" si="1"/>
        <v>34.559999999999995</v>
      </c>
    </row>
    <row r="6" spans="1:19" ht="18.75" x14ac:dyDescent="0.3">
      <c r="A6" s="35" t="s">
        <v>17</v>
      </c>
      <c r="B6" s="35"/>
      <c r="C6" s="35"/>
      <c r="D6" s="35"/>
      <c r="E6" s="35"/>
      <c r="F6" s="35"/>
      <c r="G6" s="35"/>
      <c r="H6" s="35"/>
      <c r="I6" s="35"/>
      <c r="S6">
        <f t="shared" si="3"/>
        <v>0</v>
      </c>
    </row>
    <row r="7" spans="1:19" ht="15.75" x14ac:dyDescent="0.25">
      <c r="A7" s="3" t="s">
        <v>32</v>
      </c>
      <c r="B7" s="4">
        <v>10</v>
      </c>
      <c r="C7" s="5">
        <v>71</v>
      </c>
      <c r="D7" s="5">
        <v>1.5</v>
      </c>
      <c r="E7" s="5">
        <v>125</v>
      </c>
      <c r="F7" s="17">
        <f>B7*$E$7/100</f>
        <v>12.5</v>
      </c>
      <c r="G7" s="12">
        <f t="shared" ref="G7:H7" si="5">C7*$E$7/100</f>
        <v>88.75</v>
      </c>
      <c r="H7" s="12">
        <f t="shared" si="5"/>
        <v>1.875</v>
      </c>
      <c r="I7" s="16">
        <f t="shared" si="1"/>
        <v>421.875</v>
      </c>
      <c r="S7">
        <f t="shared" si="3"/>
        <v>375</v>
      </c>
    </row>
    <row r="8" spans="1:19" ht="15.75" x14ac:dyDescent="0.25">
      <c r="A8" s="3" t="s">
        <v>52</v>
      </c>
      <c r="B8" s="4">
        <v>14.3</v>
      </c>
      <c r="C8" s="5">
        <v>0.1</v>
      </c>
      <c r="D8" s="5">
        <v>11</v>
      </c>
      <c r="E8" s="5">
        <v>150</v>
      </c>
      <c r="F8" s="17">
        <f>B8*$E$8/100</f>
        <v>21.45</v>
      </c>
      <c r="G8" s="17">
        <f t="shared" ref="G8:H8" si="6">C8*$E$8/100</f>
        <v>0.15</v>
      </c>
      <c r="H8" s="17">
        <f t="shared" si="6"/>
        <v>16.5</v>
      </c>
      <c r="I8" s="25">
        <f t="shared" si="1"/>
        <v>234.9</v>
      </c>
      <c r="S8">
        <f t="shared" si="3"/>
        <v>450</v>
      </c>
    </row>
    <row r="9" spans="1:19" ht="18.75" x14ac:dyDescent="0.3">
      <c r="A9" s="35" t="s">
        <v>62</v>
      </c>
      <c r="B9" s="35"/>
      <c r="C9" s="35"/>
      <c r="D9" s="35"/>
      <c r="E9" s="35"/>
      <c r="F9" s="35"/>
      <c r="G9" s="35"/>
      <c r="H9" s="35"/>
      <c r="I9" s="35"/>
      <c r="S9">
        <f t="shared" si="3"/>
        <v>0</v>
      </c>
    </row>
    <row r="10" spans="1:19" ht="15.75" x14ac:dyDescent="0.25">
      <c r="A10" s="3" t="s">
        <v>11</v>
      </c>
      <c r="B10" s="4">
        <v>0.8</v>
      </c>
      <c r="C10" s="5">
        <v>3.4</v>
      </c>
      <c r="D10" s="5">
        <v>3.3</v>
      </c>
      <c r="E10" s="5">
        <v>310</v>
      </c>
      <c r="F10" s="17">
        <f>B10*$E$10/100</f>
        <v>2.48</v>
      </c>
      <c r="G10" s="17">
        <f>C10*$E$10/100</f>
        <v>10.54</v>
      </c>
      <c r="H10" s="17">
        <f>D10*$E$10/100</f>
        <v>10.23</v>
      </c>
      <c r="I10" s="25">
        <f t="shared" ref="I10:I12" si="7">(B10*4+C10*4+D10*9)*E10/100</f>
        <v>144.15</v>
      </c>
      <c r="S10">
        <f t="shared" si="3"/>
        <v>930</v>
      </c>
    </row>
    <row r="11" spans="1:19" ht="15.75" x14ac:dyDescent="0.25">
      <c r="A11" s="3" t="s">
        <v>28</v>
      </c>
      <c r="B11" s="4">
        <v>7</v>
      </c>
      <c r="C11" s="5">
        <v>77</v>
      </c>
      <c r="D11" s="5">
        <v>0.1</v>
      </c>
      <c r="E11" s="5">
        <v>100</v>
      </c>
      <c r="F11" s="17">
        <f>B11*$E$11/100</f>
        <v>7</v>
      </c>
      <c r="G11" s="12">
        <f>C11*$E$11/100</f>
        <v>77</v>
      </c>
      <c r="H11" s="12">
        <f>D11*$E$11/100</f>
        <v>0.1</v>
      </c>
      <c r="I11" s="16">
        <f t="shared" si="7"/>
        <v>336.9</v>
      </c>
      <c r="S11">
        <f t="shared" si="3"/>
        <v>300</v>
      </c>
    </row>
    <row r="12" spans="1:19" ht="15.75" x14ac:dyDescent="0.25">
      <c r="A12" s="3" t="s">
        <v>52</v>
      </c>
      <c r="B12" s="4">
        <v>14.3</v>
      </c>
      <c r="C12" s="5">
        <v>0.1</v>
      </c>
      <c r="D12" s="5">
        <v>11</v>
      </c>
      <c r="E12" s="5">
        <v>125</v>
      </c>
      <c r="F12" s="12">
        <f>B12*$E$12/100</f>
        <v>17.875</v>
      </c>
      <c r="G12" s="12">
        <f>C12*$E$12/100</f>
        <v>0.125</v>
      </c>
      <c r="H12" s="12">
        <f>D12*$E$12/100</f>
        <v>13.75</v>
      </c>
      <c r="I12" s="16">
        <f t="shared" si="7"/>
        <v>195.75</v>
      </c>
      <c r="S12">
        <f t="shared" si="3"/>
        <v>375</v>
      </c>
    </row>
    <row r="13" spans="1:19" ht="18.75" x14ac:dyDescent="0.3">
      <c r="A13" s="35" t="s">
        <v>18</v>
      </c>
      <c r="B13" s="35"/>
      <c r="C13" s="35"/>
      <c r="D13" s="35"/>
      <c r="E13" s="35"/>
      <c r="F13" s="35"/>
      <c r="G13" s="35"/>
      <c r="H13" s="35"/>
      <c r="I13" s="35"/>
      <c r="S13">
        <f t="shared" si="3"/>
        <v>0</v>
      </c>
    </row>
    <row r="14" spans="1:19" ht="15.75" x14ac:dyDescent="0.25">
      <c r="A14" s="3" t="s">
        <v>9</v>
      </c>
      <c r="B14" s="4">
        <v>1</v>
      </c>
      <c r="C14" s="5">
        <v>81</v>
      </c>
      <c r="D14" s="5">
        <v>0</v>
      </c>
      <c r="E14" s="5">
        <v>135</v>
      </c>
      <c r="F14" s="17">
        <f>B14*$E$14/100</f>
        <v>1.35</v>
      </c>
      <c r="G14" s="12">
        <f t="shared" ref="G14:H14" si="8">C14*$E$14/100</f>
        <v>109.35</v>
      </c>
      <c r="H14" s="12">
        <f t="shared" si="8"/>
        <v>0</v>
      </c>
      <c r="I14" s="16">
        <f t="shared" si="1"/>
        <v>442.8</v>
      </c>
      <c r="S14">
        <f t="shared" si="3"/>
        <v>405</v>
      </c>
    </row>
    <row r="15" spans="1:19" ht="18.75" x14ac:dyDescent="0.3">
      <c r="A15" s="35" t="s">
        <v>19</v>
      </c>
      <c r="B15" s="35"/>
      <c r="C15" s="35"/>
      <c r="D15" s="35"/>
      <c r="E15" s="35"/>
      <c r="F15" s="35"/>
      <c r="G15" s="35"/>
      <c r="H15" s="35"/>
      <c r="I15" s="35"/>
      <c r="S15">
        <f t="shared" si="3"/>
        <v>0</v>
      </c>
    </row>
    <row r="16" spans="1:19" ht="15.75" x14ac:dyDescent="0.25">
      <c r="A16" s="3" t="s">
        <v>28</v>
      </c>
      <c r="B16" s="4">
        <v>7</v>
      </c>
      <c r="C16" s="5">
        <v>77</v>
      </c>
      <c r="D16" s="5">
        <v>0</v>
      </c>
      <c r="E16" s="5">
        <v>110</v>
      </c>
      <c r="F16" s="12">
        <f>B16*$E$16/100</f>
        <v>7.7</v>
      </c>
      <c r="G16" s="12">
        <f t="shared" ref="G16:H16" si="9">C16*$E$16/100</f>
        <v>84.7</v>
      </c>
      <c r="H16" s="12">
        <f t="shared" si="9"/>
        <v>0</v>
      </c>
      <c r="I16" s="16">
        <f t="shared" si="1"/>
        <v>369.6</v>
      </c>
      <c r="S16">
        <f t="shared" si="3"/>
        <v>330</v>
      </c>
    </row>
    <row r="17" spans="1:19" ht="15.75" x14ac:dyDescent="0.25">
      <c r="A17" s="3" t="s">
        <v>52</v>
      </c>
      <c r="B17" s="4">
        <v>14.3</v>
      </c>
      <c r="C17" s="5">
        <v>0.1</v>
      </c>
      <c r="D17" s="5">
        <v>11</v>
      </c>
      <c r="E17" s="5">
        <v>125</v>
      </c>
      <c r="F17" s="12">
        <f>B17*$E$17/100</f>
        <v>17.875</v>
      </c>
      <c r="G17" s="12">
        <f t="shared" ref="G17:H17" si="10">C17*$E$17/100</f>
        <v>0.125</v>
      </c>
      <c r="H17" s="12">
        <f t="shared" si="10"/>
        <v>13.75</v>
      </c>
      <c r="I17" s="16">
        <f t="shared" si="1"/>
        <v>195.75</v>
      </c>
      <c r="S17">
        <f t="shared" si="3"/>
        <v>375</v>
      </c>
    </row>
    <row r="18" spans="1:19" ht="18.75" x14ac:dyDescent="0.3">
      <c r="A18" s="35" t="s">
        <v>20</v>
      </c>
      <c r="B18" s="35"/>
      <c r="C18" s="35"/>
      <c r="D18" s="35"/>
      <c r="E18" s="35"/>
      <c r="F18" s="35"/>
      <c r="G18" s="35"/>
      <c r="H18" s="35"/>
      <c r="I18" s="35"/>
      <c r="S18">
        <f t="shared" si="3"/>
        <v>0</v>
      </c>
    </row>
    <row r="19" spans="1:19" ht="15.75" x14ac:dyDescent="0.25">
      <c r="A19" s="3" t="s">
        <v>70</v>
      </c>
      <c r="B19" s="4">
        <v>15</v>
      </c>
      <c r="C19" s="5">
        <v>1.5</v>
      </c>
      <c r="D19" s="5">
        <v>7</v>
      </c>
      <c r="E19" s="5">
        <v>220</v>
      </c>
      <c r="F19" s="5">
        <f>B19*$E$19/100</f>
        <v>33</v>
      </c>
      <c r="G19" s="5">
        <f t="shared" ref="G19:H19" si="11">C19*$E$19/100</f>
        <v>3.3</v>
      </c>
      <c r="H19" s="5">
        <f t="shared" si="11"/>
        <v>15.4</v>
      </c>
      <c r="I19" s="3">
        <f t="shared" ref="I19" si="12">(B19*4+C19*4+D19*9)*E19/100</f>
        <v>283.8</v>
      </c>
      <c r="S19">
        <f t="shared" si="3"/>
        <v>660</v>
      </c>
    </row>
    <row r="20" spans="1:19" ht="15.75" x14ac:dyDescent="0.25">
      <c r="A20" s="34" t="s">
        <v>21</v>
      </c>
      <c r="B20" s="34"/>
      <c r="C20" s="34"/>
      <c r="D20" s="34"/>
      <c r="E20" s="34"/>
      <c r="F20" s="15">
        <f>SUM(F3:F19)</f>
        <v>132.71999999999997</v>
      </c>
      <c r="G20" s="15">
        <f>SUM(G3:G19)</f>
        <v>471.46000000000004</v>
      </c>
      <c r="H20" s="15">
        <f>SUM(H3:H19)</f>
        <v>76.915000000000006</v>
      </c>
      <c r="I20" s="18">
        <f>SUM(I3:I19)</f>
        <v>3108.9550000000004</v>
      </c>
    </row>
    <row r="21" spans="1:19" ht="15.75" x14ac:dyDescent="0.25">
      <c r="A21" s="27"/>
      <c r="B21" s="27"/>
      <c r="C21" s="27"/>
      <c r="D21" s="27"/>
      <c r="E21" s="27" t="s">
        <v>0</v>
      </c>
      <c r="F21" s="15">
        <f>F20*4</f>
        <v>530.87999999999988</v>
      </c>
      <c r="G21" s="15">
        <f t="shared" ref="G21" si="13">G20*4</f>
        <v>1885.8400000000001</v>
      </c>
      <c r="H21" s="15">
        <f>H20*9</f>
        <v>692.23500000000001</v>
      </c>
      <c r="I21" s="18">
        <f>SUM(F21:H21)</f>
        <v>3108.9550000000004</v>
      </c>
    </row>
    <row r="22" spans="1:19" ht="15.75" x14ac:dyDescent="0.25">
      <c r="A22" s="10"/>
      <c r="B22" s="7"/>
      <c r="C22" s="7"/>
      <c r="D22" s="7"/>
      <c r="E22" s="6" t="s">
        <v>2</v>
      </c>
      <c r="F22" s="9">
        <f>F21/($F$21+$G$21+$H$21)*100</f>
        <v>17.075834162926121</v>
      </c>
      <c r="G22" s="9">
        <f t="shared" ref="G22:H22" si="14">G21/($F$21+$G$21+$H$21)*100</f>
        <v>60.658324099255211</v>
      </c>
      <c r="H22" s="9">
        <f t="shared" si="14"/>
        <v>22.265841737818654</v>
      </c>
      <c r="I22" s="8"/>
    </row>
    <row r="23" spans="1:19" x14ac:dyDescent="0.25">
      <c r="E23" s="6" t="s">
        <v>54</v>
      </c>
      <c r="F23" s="21">
        <f>F20/$A$1</f>
        <v>2.0737499999999995</v>
      </c>
      <c r="G23" s="21">
        <f t="shared" ref="G23:H23" si="15">G20/$A$1</f>
        <v>7.3665625000000006</v>
      </c>
      <c r="H23" s="21">
        <f t="shared" si="15"/>
        <v>1.2017968750000001</v>
      </c>
    </row>
    <row r="29" spans="1:19" x14ac:dyDescent="0.25">
      <c r="B29" s="2"/>
      <c r="C29" s="1"/>
      <c r="D29" s="1"/>
      <c r="E29" s="1"/>
      <c r="F29" s="2"/>
      <c r="G29" s="1"/>
      <c r="H29" s="1"/>
    </row>
  </sheetData>
  <mergeCells count="7">
    <mergeCell ref="A20:E20"/>
    <mergeCell ref="A2:I2"/>
    <mergeCell ref="A6:I6"/>
    <mergeCell ref="A9:I9"/>
    <mergeCell ref="A13:I13"/>
    <mergeCell ref="A15:I15"/>
    <mergeCell ref="A18:I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J22" sqref="J22"/>
    </sheetView>
  </sheetViews>
  <sheetFormatPr defaultRowHeight="15" x14ac:dyDescent="0.25"/>
  <cols>
    <col min="1" max="1" width="20.140625" customWidth="1"/>
    <col min="2" max="2" width="9.140625" customWidth="1"/>
    <col min="3" max="3" width="11.28515625" customWidth="1"/>
    <col min="4" max="18" width="9.140625" customWidth="1"/>
  </cols>
  <sheetData>
    <row r="1" spans="1:19" ht="15.75" x14ac:dyDescent="0.25">
      <c r="A1" s="20">
        <v>64</v>
      </c>
      <c r="B1" t="s">
        <v>3</v>
      </c>
      <c r="C1" t="s">
        <v>4</v>
      </c>
      <c r="D1" t="s">
        <v>5</v>
      </c>
      <c r="E1" s="5" t="s">
        <v>1</v>
      </c>
      <c r="F1" s="5" t="s">
        <v>6</v>
      </c>
      <c r="G1" s="5" t="s">
        <v>7</v>
      </c>
      <c r="H1" s="5" t="s">
        <v>8</v>
      </c>
      <c r="I1" s="3" t="s">
        <v>0</v>
      </c>
    </row>
    <row r="2" spans="1:19" ht="18.75" x14ac:dyDescent="0.3">
      <c r="A2" s="35" t="s">
        <v>16</v>
      </c>
      <c r="B2" s="35"/>
      <c r="C2" s="35"/>
      <c r="D2" s="35"/>
      <c r="E2" s="35"/>
      <c r="F2" s="35"/>
      <c r="G2" s="35"/>
      <c r="H2" s="35"/>
      <c r="I2" s="35"/>
    </row>
    <row r="3" spans="1:19" ht="15.75" x14ac:dyDescent="0.25">
      <c r="A3" s="3" t="s">
        <v>10</v>
      </c>
      <c r="B3" s="4">
        <v>12.6</v>
      </c>
      <c r="C3" s="5">
        <v>63.4</v>
      </c>
      <c r="D3" s="5">
        <v>6.1</v>
      </c>
      <c r="E3" s="5">
        <v>80</v>
      </c>
      <c r="F3" s="17">
        <f>B3*$E$3/100</f>
        <v>10.08</v>
      </c>
      <c r="G3" s="12">
        <f t="shared" ref="G3:H3" si="0">C3*$E$3/100</f>
        <v>50.72</v>
      </c>
      <c r="H3" s="12">
        <f t="shared" si="0"/>
        <v>4.88</v>
      </c>
      <c r="I3" s="16">
        <f t="shared" ref="I3:I17" si="1">(B3*4+C3*4+D3*9)*E3/100</f>
        <v>287.12</v>
      </c>
      <c r="S3">
        <f>E3*3</f>
        <v>240</v>
      </c>
    </row>
    <row r="4" spans="1:19" ht="15.75" x14ac:dyDescent="0.25">
      <c r="A4" s="3" t="s">
        <v>40</v>
      </c>
      <c r="B4" s="4">
        <v>2.7</v>
      </c>
      <c r="C4" s="5">
        <v>76.599999999999994</v>
      </c>
      <c r="D4" s="5">
        <v>0.7</v>
      </c>
      <c r="E4" s="5">
        <v>50</v>
      </c>
      <c r="F4" s="17">
        <f>B4*$E$4/100</f>
        <v>1.35</v>
      </c>
      <c r="G4" s="12">
        <f t="shared" ref="G4:H4" si="2">C4*$E$4/100</f>
        <v>38.299999999999997</v>
      </c>
      <c r="H4" s="12">
        <f t="shared" si="2"/>
        <v>0.35</v>
      </c>
      <c r="I4" s="16">
        <f t="shared" si="1"/>
        <v>161.75</v>
      </c>
      <c r="S4">
        <f t="shared" ref="S4:S19" si="3">E4*3</f>
        <v>150</v>
      </c>
    </row>
    <row r="5" spans="1:19" ht="15.75" x14ac:dyDescent="0.25">
      <c r="A5" s="3" t="s">
        <v>64</v>
      </c>
      <c r="B5" s="4">
        <v>0.6</v>
      </c>
      <c r="C5" s="5">
        <v>84</v>
      </c>
      <c r="D5" s="5">
        <v>0.8</v>
      </c>
      <c r="E5" s="5">
        <v>10</v>
      </c>
      <c r="F5" s="17">
        <f>B5*$E$5/100</f>
        <v>0.06</v>
      </c>
      <c r="G5" s="17">
        <f t="shared" ref="G5:H5" si="4">C5*$E$5/100</f>
        <v>8.4</v>
      </c>
      <c r="H5" s="17">
        <f t="shared" si="4"/>
        <v>0.08</v>
      </c>
      <c r="I5" s="16">
        <f t="shared" si="1"/>
        <v>34.559999999999995</v>
      </c>
    </row>
    <row r="6" spans="1:19" ht="18.75" x14ac:dyDescent="0.3">
      <c r="A6" s="35" t="s">
        <v>17</v>
      </c>
      <c r="B6" s="35"/>
      <c r="C6" s="35"/>
      <c r="D6" s="35"/>
      <c r="E6" s="35"/>
      <c r="F6" s="35"/>
      <c r="G6" s="35"/>
      <c r="H6" s="35"/>
      <c r="I6" s="35"/>
      <c r="S6">
        <f t="shared" si="3"/>
        <v>0</v>
      </c>
    </row>
    <row r="7" spans="1:19" ht="15.75" x14ac:dyDescent="0.25">
      <c r="A7" s="3" t="s">
        <v>32</v>
      </c>
      <c r="B7" s="4">
        <v>10</v>
      </c>
      <c r="C7" s="5">
        <v>71</v>
      </c>
      <c r="D7" s="5">
        <v>1.5</v>
      </c>
      <c r="E7" s="5">
        <v>125</v>
      </c>
      <c r="F7" s="17">
        <f>B7*$E$7/100</f>
        <v>12.5</v>
      </c>
      <c r="G7" s="12">
        <f t="shared" ref="G7:H7" si="5">C7*$E$7/100</f>
        <v>88.75</v>
      </c>
      <c r="H7" s="12">
        <f t="shared" si="5"/>
        <v>1.875</v>
      </c>
      <c r="I7" s="16">
        <f t="shared" si="1"/>
        <v>421.875</v>
      </c>
      <c r="S7">
        <f t="shared" si="3"/>
        <v>375</v>
      </c>
    </row>
    <row r="8" spans="1:19" ht="15.75" x14ac:dyDescent="0.25">
      <c r="A8" s="33" t="s">
        <v>52</v>
      </c>
      <c r="B8" s="4">
        <v>14.3</v>
      </c>
      <c r="C8" s="5">
        <v>0.1</v>
      </c>
      <c r="D8" s="5">
        <v>11</v>
      </c>
      <c r="E8" s="5">
        <v>150</v>
      </c>
      <c r="F8" s="17">
        <f>B8*$E$8/100</f>
        <v>21.45</v>
      </c>
      <c r="G8" s="17">
        <f t="shared" ref="G8:H8" si="6">C8*$E$8/100</f>
        <v>0.15</v>
      </c>
      <c r="H8" s="17">
        <f t="shared" si="6"/>
        <v>16.5</v>
      </c>
      <c r="I8" s="25">
        <f t="shared" si="1"/>
        <v>234.9</v>
      </c>
      <c r="S8">
        <f t="shared" si="3"/>
        <v>450</v>
      </c>
    </row>
    <row r="9" spans="1:19" ht="18.75" x14ac:dyDescent="0.3">
      <c r="A9" s="35" t="s">
        <v>62</v>
      </c>
      <c r="B9" s="35"/>
      <c r="C9" s="35"/>
      <c r="D9" s="35"/>
      <c r="E9" s="35"/>
      <c r="F9" s="35"/>
      <c r="G9" s="35"/>
      <c r="H9" s="35"/>
      <c r="I9" s="35"/>
      <c r="S9">
        <f t="shared" si="3"/>
        <v>0</v>
      </c>
    </row>
    <row r="10" spans="1:19" ht="15.75" x14ac:dyDescent="0.25">
      <c r="A10" s="3" t="s">
        <v>11</v>
      </c>
      <c r="B10" s="4">
        <v>0.8</v>
      </c>
      <c r="C10" s="5">
        <v>3.4</v>
      </c>
      <c r="D10" s="5">
        <v>3.3</v>
      </c>
      <c r="E10" s="5">
        <v>310</v>
      </c>
      <c r="F10" s="17">
        <f>B10*$E$10/100</f>
        <v>2.48</v>
      </c>
      <c r="G10" s="17">
        <f>C10*$E$10/100</f>
        <v>10.54</v>
      </c>
      <c r="H10" s="17">
        <f>D10*$E$10/100</f>
        <v>10.23</v>
      </c>
      <c r="I10" s="25">
        <f t="shared" ref="I10:I12" si="7">(B10*4+C10*4+D10*9)*E10/100</f>
        <v>144.15</v>
      </c>
      <c r="S10">
        <f t="shared" si="3"/>
        <v>930</v>
      </c>
    </row>
    <row r="11" spans="1:19" ht="15.75" x14ac:dyDescent="0.25">
      <c r="A11" s="3" t="s">
        <v>28</v>
      </c>
      <c r="B11" s="4">
        <v>7</v>
      </c>
      <c r="C11" s="5">
        <v>77</v>
      </c>
      <c r="D11" s="5">
        <v>0</v>
      </c>
      <c r="E11" s="5">
        <v>100</v>
      </c>
      <c r="F11" s="17">
        <f>B11*$E$11/100</f>
        <v>7</v>
      </c>
      <c r="G11" s="12">
        <f>C11*$E$11/100</f>
        <v>77</v>
      </c>
      <c r="H11" s="12">
        <f>D11*$E$11/100</f>
        <v>0</v>
      </c>
      <c r="I11" s="16">
        <f t="shared" si="7"/>
        <v>336</v>
      </c>
      <c r="S11">
        <f t="shared" si="3"/>
        <v>300</v>
      </c>
    </row>
    <row r="12" spans="1:19" ht="15.75" x14ac:dyDescent="0.25">
      <c r="A12" s="3" t="s">
        <v>63</v>
      </c>
      <c r="B12" s="4">
        <v>19.5</v>
      </c>
      <c r="C12" s="5">
        <v>0.1</v>
      </c>
      <c r="D12" s="5">
        <v>4</v>
      </c>
      <c r="E12" s="5">
        <v>150</v>
      </c>
      <c r="F12" s="12">
        <f>B12*$E$12/100</f>
        <v>29.25</v>
      </c>
      <c r="G12" s="12">
        <f>C12*$E$12/100</f>
        <v>0.15</v>
      </c>
      <c r="H12" s="12">
        <f>D12*$E$12/100</f>
        <v>6</v>
      </c>
      <c r="I12" s="16">
        <f t="shared" si="7"/>
        <v>171.6</v>
      </c>
      <c r="S12">
        <f t="shared" si="3"/>
        <v>450</v>
      </c>
    </row>
    <row r="13" spans="1:19" ht="18.75" x14ac:dyDescent="0.3">
      <c r="A13" s="35" t="s">
        <v>18</v>
      </c>
      <c r="B13" s="35"/>
      <c r="C13" s="35"/>
      <c r="D13" s="35"/>
      <c r="E13" s="35"/>
      <c r="F13" s="35"/>
      <c r="G13" s="35"/>
      <c r="H13" s="35"/>
      <c r="I13" s="35"/>
      <c r="S13">
        <f t="shared" si="3"/>
        <v>0</v>
      </c>
    </row>
    <row r="14" spans="1:19" ht="15.75" x14ac:dyDescent="0.25">
      <c r="A14" s="3" t="s">
        <v>9</v>
      </c>
      <c r="B14" s="4">
        <v>1</v>
      </c>
      <c r="C14" s="5">
        <v>81</v>
      </c>
      <c r="D14" s="5">
        <v>0</v>
      </c>
      <c r="E14" s="5">
        <v>135</v>
      </c>
      <c r="F14" s="17">
        <f>B14*$E$14/100</f>
        <v>1.35</v>
      </c>
      <c r="G14" s="12">
        <f t="shared" ref="G14:H14" si="8">C14*$E$14/100</f>
        <v>109.35</v>
      </c>
      <c r="H14" s="12">
        <f t="shared" si="8"/>
        <v>0</v>
      </c>
      <c r="I14" s="16">
        <f t="shared" si="1"/>
        <v>442.8</v>
      </c>
      <c r="S14">
        <f t="shared" si="3"/>
        <v>405</v>
      </c>
    </row>
    <row r="15" spans="1:19" ht="18.75" x14ac:dyDescent="0.3">
      <c r="A15" s="35" t="s">
        <v>19</v>
      </c>
      <c r="B15" s="35"/>
      <c r="C15" s="35"/>
      <c r="D15" s="35"/>
      <c r="E15" s="35"/>
      <c r="F15" s="35"/>
      <c r="G15" s="35"/>
      <c r="H15" s="35"/>
      <c r="I15" s="35"/>
      <c r="S15">
        <f t="shared" si="3"/>
        <v>0</v>
      </c>
    </row>
    <row r="16" spans="1:19" ht="15.75" x14ac:dyDescent="0.25">
      <c r="A16" s="3" t="s">
        <v>28</v>
      </c>
      <c r="B16" s="4">
        <v>7</v>
      </c>
      <c r="C16" s="5">
        <v>77</v>
      </c>
      <c r="D16" s="5">
        <v>0</v>
      </c>
      <c r="E16" s="5">
        <v>110</v>
      </c>
      <c r="F16" s="12">
        <f>B16*$E$16/100</f>
        <v>7.7</v>
      </c>
      <c r="G16" s="12">
        <f t="shared" ref="G16:H16" si="9">C16*$E$16/100</f>
        <v>84.7</v>
      </c>
      <c r="H16" s="12">
        <f t="shared" si="9"/>
        <v>0</v>
      </c>
      <c r="I16" s="16">
        <f t="shared" si="1"/>
        <v>369.6</v>
      </c>
      <c r="S16">
        <f t="shared" si="3"/>
        <v>330</v>
      </c>
    </row>
    <row r="17" spans="1:19" ht="15.75" x14ac:dyDescent="0.25">
      <c r="A17" s="3" t="s">
        <v>63</v>
      </c>
      <c r="B17" s="4">
        <v>19.5</v>
      </c>
      <c r="C17" s="5">
        <v>0.1</v>
      </c>
      <c r="D17" s="5">
        <v>4</v>
      </c>
      <c r="E17" s="5">
        <v>150</v>
      </c>
      <c r="F17" s="12">
        <f>B17*$E$17/100</f>
        <v>29.25</v>
      </c>
      <c r="G17" s="12">
        <f t="shared" ref="G17:H17" si="10">C17*$E$17/100</f>
        <v>0.15</v>
      </c>
      <c r="H17" s="12">
        <f t="shared" si="10"/>
        <v>6</v>
      </c>
      <c r="I17" s="16">
        <f t="shared" si="1"/>
        <v>171.6</v>
      </c>
      <c r="S17">
        <f t="shared" si="3"/>
        <v>450</v>
      </c>
    </row>
    <row r="18" spans="1:19" ht="18.75" x14ac:dyDescent="0.3">
      <c r="A18" s="35" t="s">
        <v>20</v>
      </c>
      <c r="B18" s="35"/>
      <c r="C18" s="35"/>
      <c r="D18" s="35"/>
      <c r="E18" s="35"/>
      <c r="F18" s="35"/>
      <c r="G18" s="35"/>
      <c r="H18" s="35"/>
      <c r="I18" s="35"/>
      <c r="S18">
        <f t="shared" si="3"/>
        <v>0</v>
      </c>
    </row>
    <row r="19" spans="1:19" ht="15.75" x14ac:dyDescent="0.25">
      <c r="A19" s="3" t="s">
        <v>26</v>
      </c>
      <c r="B19" s="4">
        <v>6.1</v>
      </c>
      <c r="C19" s="5">
        <v>22.2</v>
      </c>
      <c r="D19" s="5">
        <v>4.8</v>
      </c>
      <c r="E19" s="5">
        <v>500</v>
      </c>
      <c r="F19" s="5">
        <f>B19*$E$19/100</f>
        <v>30.5</v>
      </c>
      <c r="G19" s="5">
        <f t="shared" ref="G19:H19" si="11">C19*$E$19/100</f>
        <v>111</v>
      </c>
      <c r="H19" s="5">
        <f t="shared" si="11"/>
        <v>24</v>
      </c>
      <c r="I19" s="3">
        <f t="shared" ref="I19" si="12">(B19*4+C19*4+D19*9)*E19/100</f>
        <v>781.99999999999989</v>
      </c>
      <c r="S19">
        <f t="shared" si="3"/>
        <v>1500</v>
      </c>
    </row>
    <row r="20" spans="1:19" ht="15.75" x14ac:dyDescent="0.25">
      <c r="A20" s="34" t="s">
        <v>21</v>
      </c>
      <c r="B20" s="34"/>
      <c r="C20" s="34"/>
      <c r="D20" s="34"/>
      <c r="E20" s="34"/>
      <c r="F20" s="15">
        <f>SUM(F3:F19)</f>
        <v>152.96999999999997</v>
      </c>
      <c r="G20" s="15">
        <f>SUM(G3:G19)</f>
        <v>579.21</v>
      </c>
      <c r="H20" s="15">
        <f>SUM(H3:H19)</f>
        <v>69.914999999999992</v>
      </c>
      <c r="I20" s="18">
        <f>SUM(I3:I19)</f>
        <v>3557.9549999999999</v>
      </c>
    </row>
    <row r="21" spans="1:19" ht="15.75" x14ac:dyDescent="0.25">
      <c r="A21" s="27"/>
      <c r="B21" s="27"/>
      <c r="C21" s="27"/>
      <c r="D21" s="27"/>
      <c r="E21" s="27" t="s">
        <v>0</v>
      </c>
      <c r="F21" s="15">
        <f>F20*4</f>
        <v>611.87999999999988</v>
      </c>
      <c r="G21" s="15">
        <f t="shared" ref="G21" si="13">G20*4</f>
        <v>2316.84</v>
      </c>
      <c r="H21" s="15">
        <f>H20*9</f>
        <v>629.2349999999999</v>
      </c>
      <c r="I21" s="18">
        <f>SUM(F21:H21)</f>
        <v>3557.9549999999999</v>
      </c>
    </row>
    <row r="22" spans="1:19" ht="15.75" x14ac:dyDescent="0.25">
      <c r="A22" s="10"/>
      <c r="B22" s="7"/>
      <c r="C22" s="7"/>
      <c r="D22" s="7"/>
      <c r="E22" s="6" t="s">
        <v>2</v>
      </c>
      <c r="F22" s="9">
        <f>F21/($F$21+$G$21+$H$21)*100</f>
        <v>17.197519361543357</v>
      </c>
      <c r="G22" s="9">
        <f t="shared" ref="G22:H22" si="14">G21/($F$21+$G$21+$H$21)*100</f>
        <v>65.117181077332347</v>
      </c>
      <c r="H22" s="9">
        <f t="shared" si="14"/>
        <v>17.685299561124296</v>
      </c>
      <c r="I22" s="8"/>
    </row>
    <row r="23" spans="1:19" x14ac:dyDescent="0.25">
      <c r="E23" s="6" t="s">
        <v>54</v>
      </c>
      <c r="F23" s="21">
        <f>F20/$A$1</f>
        <v>2.3901562499999995</v>
      </c>
      <c r="G23" s="21">
        <f t="shared" ref="G23:H23" si="15">G20/$A$1</f>
        <v>9.0501562500000006</v>
      </c>
      <c r="H23" s="21">
        <f t="shared" si="15"/>
        <v>1.0924218749999999</v>
      </c>
    </row>
    <row r="29" spans="1:19" x14ac:dyDescent="0.25">
      <c r="B29" s="2"/>
      <c r="C29" s="1"/>
      <c r="D29" s="1"/>
      <c r="E29" s="1"/>
      <c r="F29" s="2"/>
      <c r="G29" s="1"/>
      <c r="H29" s="1"/>
    </row>
  </sheetData>
  <mergeCells count="7">
    <mergeCell ref="A20:E20"/>
    <mergeCell ref="A2:I2"/>
    <mergeCell ref="A6:I6"/>
    <mergeCell ref="A9:I9"/>
    <mergeCell ref="A13:I13"/>
    <mergeCell ref="A15:I15"/>
    <mergeCell ref="A18:I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A22" sqref="A22:D22"/>
    </sheetView>
  </sheetViews>
  <sheetFormatPr defaultRowHeight="15" x14ac:dyDescent="0.25"/>
  <cols>
    <col min="1" max="1" width="34.5703125" customWidth="1"/>
    <col min="4" max="4" width="16.42578125" customWidth="1"/>
  </cols>
  <sheetData>
    <row r="1" spans="1:5" x14ac:dyDescent="0.25">
      <c r="A1" s="28"/>
      <c r="B1" s="29" t="s">
        <v>34</v>
      </c>
      <c r="C1" s="29" t="s">
        <v>56</v>
      </c>
      <c r="D1" s="29" t="s">
        <v>38</v>
      </c>
      <c r="E1" s="29"/>
    </row>
    <row r="2" spans="1:5" x14ac:dyDescent="0.25">
      <c r="A2" s="28" t="s">
        <v>31</v>
      </c>
      <c r="B2" s="29">
        <v>330</v>
      </c>
      <c r="C2" s="29">
        <v>1.52</v>
      </c>
      <c r="D2" s="29" t="s">
        <v>35</v>
      </c>
      <c r="E2" s="29" t="s">
        <v>57</v>
      </c>
    </row>
    <row r="3" spans="1:5" x14ac:dyDescent="0.25">
      <c r="A3" s="28" t="s">
        <v>30</v>
      </c>
      <c r="B3" s="29">
        <v>600</v>
      </c>
      <c r="C3" s="29">
        <v>2.75</v>
      </c>
      <c r="D3" s="29" t="s">
        <v>65</v>
      </c>
      <c r="E3" s="29" t="s">
        <v>57</v>
      </c>
    </row>
    <row r="4" spans="1:5" x14ac:dyDescent="0.25">
      <c r="A4" s="28" t="s">
        <v>32</v>
      </c>
      <c r="B4" s="29">
        <v>750</v>
      </c>
      <c r="C4" s="29">
        <v>1.8</v>
      </c>
      <c r="D4" s="29" t="s">
        <v>35</v>
      </c>
      <c r="E4" s="29" t="s">
        <v>57</v>
      </c>
    </row>
    <row r="5" spans="1:5" x14ac:dyDescent="0.25">
      <c r="A5" s="28" t="s">
        <v>33</v>
      </c>
      <c r="B5" s="29">
        <v>160</v>
      </c>
      <c r="C5" s="29">
        <v>0.25</v>
      </c>
      <c r="D5" s="29" t="s">
        <v>35</v>
      </c>
      <c r="E5" s="29" t="s">
        <v>57</v>
      </c>
    </row>
    <row r="6" spans="1:5" x14ac:dyDescent="0.25">
      <c r="A6" s="28" t="s">
        <v>40</v>
      </c>
      <c r="B6" s="29">
        <v>100</v>
      </c>
      <c r="C6" s="29">
        <v>1</v>
      </c>
      <c r="D6" s="29" t="s">
        <v>36</v>
      </c>
      <c r="E6" s="29" t="s">
        <v>57</v>
      </c>
    </row>
    <row r="7" spans="1:5" x14ac:dyDescent="0.25">
      <c r="A7" s="28" t="s">
        <v>9</v>
      </c>
      <c r="B7" s="29">
        <v>500</v>
      </c>
      <c r="C7" s="29">
        <v>2.5</v>
      </c>
      <c r="D7" s="29" t="s">
        <v>37</v>
      </c>
      <c r="E7" s="29" t="s">
        <v>57</v>
      </c>
    </row>
    <row r="8" spans="1:5" x14ac:dyDescent="0.25">
      <c r="A8" s="28" t="s">
        <v>44</v>
      </c>
      <c r="B8" s="29">
        <v>750</v>
      </c>
      <c r="C8" s="29">
        <v>2</v>
      </c>
      <c r="D8" s="29" t="s">
        <v>35</v>
      </c>
      <c r="E8" s="29" t="s">
        <v>57</v>
      </c>
    </row>
    <row r="9" spans="1:5" x14ac:dyDescent="0.25">
      <c r="A9" s="28" t="s">
        <v>27</v>
      </c>
      <c r="B9" s="29">
        <v>600</v>
      </c>
      <c r="C9" s="29">
        <v>4</v>
      </c>
      <c r="D9" s="29" t="s">
        <v>36</v>
      </c>
      <c r="E9" s="29" t="s">
        <v>57</v>
      </c>
    </row>
    <row r="10" spans="1:5" x14ac:dyDescent="0.25">
      <c r="A10" s="28" t="s">
        <v>12</v>
      </c>
      <c r="B10" s="29">
        <v>350</v>
      </c>
      <c r="C10" s="29">
        <v>1</v>
      </c>
      <c r="D10" s="29" t="s">
        <v>36</v>
      </c>
      <c r="E10" s="29" t="s">
        <v>57</v>
      </c>
    </row>
    <row r="11" spans="1:5" x14ac:dyDescent="0.25">
      <c r="A11" s="28" t="s">
        <v>29</v>
      </c>
      <c r="B11" s="29">
        <v>200</v>
      </c>
      <c r="C11" s="29">
        <v>2.4</v>
      </c>
      <c r="D11" s="29" t="s">
        <v>36</v>
      </c>
      <c r="E11" s="29" t="s">
        <v>57</v>
      </c>
    </row>
    <row r="12" spans="1:5" x14ac:dyDescent="0.25">
      <c r="A12" s="28" t="s">
        <v>24</v>
      </c>
      <c r="B12" s="29">
        <v>4000</v>
      </c>
      <c r="C12" s="29">
        <v>5.5</v>
      </c>
      <c r="D12" s="29" t="s">
        <v>36</v>
      </c>
      <c r="E12" s="29" t="s">
        <v>57</v>
      </c>
    </row>
    <row r="13" spans="1:5" x14ac:dyDescent="0.25">
      <c r="A13" s="28" t="s">
        <v>55</v>
      </c>
      <c r="B13" s="29">
        <v>630</v>
      </c>
      <c r="C13" s="29">
        <v>1.5</v>
      </c>
      <c r="D13" s="29" t="s">
        <v>35</v>
      </c>
      <c r="E13" s="29" t="s">
        <v>57</v>
      </c>
    </row>
    <row r="14" spans="1:5" x14ac:dyDescent="0.25">
      <c r="A14" s="28" t="s">
        <v>66</v>
      </c>
      <c r="B14" s="29">
        <v>650</v>
      </c>
      <c r="C14" s="29">
        <v>5</v>
      </c>
      <c r="D14" s="29" t="s">
        <v>36</v>
      </c>
      <c r="E14" s="29" t="s">
        <v>57</v>
      </c>
    </row>
    <row r="15" spans="1:5" x14ac:dyDescent="0.25">
      <c r="A15" s="28" t="s">
        <v>51</v>
      </c>
      <c r="B15" s="29">
        <v>675</v>
      </c>
      <c r="C15" s="29">
        <v>6</v>
      </c>
      <c r="D15" s="29" t="s">
        <v>36</v>
      </c>
      <c r="E15" s="29" t="s">
        <v>57</v>
      </c>
    </row>
    <row r="16" spans="1:5" x14ac:dyDescent="0.25">
      <c r="A16" s="28" t="s">
        <v>60</v>
      </c>
      <c r="B16" s="29">
        <v>150</v>
      </c>
      <c r="C16" s="29">
        <v>2.15</v>
      </c>
      <c r="D16" s="29" t="s">
        <v>36</v>
      </c>
      <c r="E16" s="29" t="s">
        <v>57</v>
      </c>
    </row>
    <row r="17" spans="1:5" x14ac:dyDescent="0.25">
      <c r="A17" s="28" t="s">
        <v>61</v>
      </c>
      <c r="B17" s="29">
        <v>125</v>
      </c>
      <c r="C17" s="29">
        <v>1</v>
      </c>
      <c r="D17" s="29" t="s">
        <v>35</v>
      </c>
      <c r="E17" s="29" t="s">
        <v>57</v>
      </c>
    </row>
    <row r="18" spans="1:5" x14ac:dyDescent="0.25">
      <c r="A18" s="28" t="s">
        <v>58</v>
      </c>
      <c r="B18" s="29">
        <v>300</v>
      </c>
      <c r="C18" s="29">
        <v>1.3</v>
      </c>
      <c r="D18" s="29" t="s">
        <v>36</v>
      </c>
      <c r="E18" s="29" t="s">
        <v>57</v>
      </c>
    </row>
    <row r="19" spans="1:5" x14ac:dyDescent="0.25">
      <c r="A19" s="28" t="s">
        <v>45</v>
      </c>
      <c r="B19" s="29">
        <v>200</v>
      </c>
      <c r="C19" s="29">
        <v>1.3</v>
      </c>
      <c r="D19" s="29" t="s">
        <v>36</v>
      </c>
      <c r="E19" s="29" t="s">
        <v>57</v>
      </c>
    </row>
    <row r="20" spans="1:5" x14ac:dyDescent="0.25">
      <c r="A20" s="28" t="s">
        <v>46</v>
      </c>
      <c r="B20" s="29">
        <v>100</v>
      </c>
      <c r="C20" s="29">
        <v>1</v>
      </c>
      <c r="D20" s="29" t="s">
        <v>36</v>
      </c>
      <c r="E20" s="29" t="s">
        <v>57</v>
      </c>
    </row>
    <row r="21" spans="1:5" ht="15.75" x14ac:dyDescent="0.25">
      <c r="B21" s="31" t="s">
        <v>67</v>
      </c>
      <c r="C21" s="32">
        <f>SUM(C2:C20)</f>
        <v>43.969999999999992</v>
      </c>
    </row>
    <row r="22" spans="1:5" ht="18.75" x14ac:dyDescent="0.3">
      <c r="A22" s="36" t="s">
        <v>47</v>
      </c>
      <c r="B22" s="36"/>
      <c r="C22" s="36"/>
      <c r="D22" s="36"/>
    </row>
    <row r="23" spans="1:5" x14ac:dyDescent="0.25">
      <c r="A23" s="28" t="s">
        <v>58</v>
      </c>
      <c r="B23" s="28">
        <v>750</v>
      </c>
      <c r="C23" s="28">
        <v>2.5</v>
      </c>
    </row>
    <row r="24" spans="1:5" x14ac:dyDescent="0.25">
      <c r="A24" s="28" t="s">
        <v>45</v>
      </c>
      <c r="B24" s="28">
        <v>500</v>
      </c>
      <c r="C24" s="28">
        <v>3.3</v>
      </c>
    </row>
    <row r="25" spans="1:5" x14ac:dyDescent="0.25">
      <c r="A25" s="28" t="s">
        <v>46</v>
      </c>
      <c r="B25" s="28">
        <v>250</v>
      </c>
      <c r="C25" s="28">
        <v>1.7</v>
      </c>
    </row>
    <row r="26" spans="1:5" x14ac:dyDescent="0.25">
      <c r="A26" s="28" t="s">
        <v>48</v>
      </c>
      <c r="B26" s="28">
        <v>100</v>
      </c>
      <c r="C26" s="28">
        <v>0.3</v>
      </c>
    </row>
    <row r="27" spans="1:5" x14ac:dyDescent="0.25">
      <c r="A27" s="28"/>
      <c r="B27" s="28" t="s">
        <v>49</v>
      </c>
      <c r="C27" s="28">
        <f>SUM(C23:C26)</f>
        <v>7.8</v>
      </c>
    </row>
    <row r="28" spans="1:5" ht="15.75" x14ac:dyDescent="0.25">
      <c r="A28" s="28"/>
      <c r="B28" s="28" t="s">
        <v>50</v>
      </c>
      <c r="C28" s="30">
        <f>C27/5</f>
        <v>1.56</v>
      </c>
    </row>
  </sheetData>
  <mergeCells count="1">
    <mergeCell ref="A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пн</vt:lpstr>
      <vt:lpstr>вт</vt:lpstr>
      <vt:lpstr>ср</vt:lpstr>
      <vt:lpstr>чт</vt:lpstr>
      <vt:lpstr>пт</vt:lpstr>
      <vt:lpstr>сб</vt:lpstr>
      <vt:lpstr>вс</vt:lpstr>
      <vt:lpstr>неделя</vt:lpstr>
    </vt:vector>
  </TitlesOfParts>
  <Company>RePack by SPecialiST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Танюшка</cp:lastModifiedBy>
  <dcterms:created xsi:type="dcterms:W3CDTF">2019-04-05T20:17:15Z</dcterms:created>
  <dcterms:modified xsi:type="dcterms:W3CDTF">2019-04-15T09:54:10Z</dcterms:modified>
</cp:coreProperties>
</file>