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09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C:\Users\dvict\Desktop\"/>
    </mc:Choice>
  </mc:AlternateContent>
  <xr:revisionPtr revIDLastSave="0" documentId="8_{A1414DDB-3AD9-B647-9A14-2DBBF4A207A6}" xr6:coauthVersionLast="43" xr6:coauthVersionMax="43" xr10:uidLastSave="{00000000-0000-0000-0000-000000000000}"/>
  <bookViews>
    <workbookView xWindow="0" yWindow="0" windowWidth="20430" windowHeight="7650" xr2:uid="{00000000-000D-0000-FFFF-FFFF00000000}"/>
  </bookViews>
  <sheets>
    <sheet name="jul-2019" sheetId="3" r:id="rId1"/>
    <sheet name="ago-2019" sheetId="1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6" i="3" l="1"/>
  <c r="F16" i="3"/>
  <c r="D17" i="3"/>
  <c r="F17" i="3"/>
  <c r="D18" i="3"/>
  <c r="F18" i="3"/>
  <c r="D19" i="3"/>
  <c r="F19" i="3"/>
  <c r="D20" i="3"/>
  <c r="F20" i="3"/>
  <c r="D23" i="3"/>
  <c r="F23" i="3"/>
  <c r="D24" i="3"/>
  <c r="F24" i="3"/>
  <c r="D25" i="3"/>
  <c r="F25" i="3"/>
  <c r="D26" i="3"/>
  <c r="F26" i="3"/>
  <c r="D27" i="3"/>
  <c r="F27" i="3"/>
  <c r="D30" i="3"/>
  <c r="F30" i="3"/>
  <c r="D31" i="3"/>
  <c r="F31" i="3"/>
  <c r="D32" i="3"/>
  <c r="F32" i="3"/>
  <c r="D33" i="3"/>
  <c r="F33" i="3"/>
  <c r="D34" i="3"/>
  <c r="F34" i="3"/>
  <c r="D37" i="3"/>
  <c r="F37" i="3"/>
  <c r="D38" i="3"/>
  <c r="F38" i="3"/>
  <c r="D39" i="3"/>
  <c r="F39" i="3"/>
  <c r="D40" i="3"/>
  <c r="F40" i="3"/>
  <c r="D41" i="3"/>
  <c r="F41" i="3"/>
  <c r="D44" i="3"/>
  <c r="F44" i="3"/>
  <c r="D45" i="3"/>
  <c r="F45" i="3"/>
  <c r="D46" i="3"/>
  <c r="F46" i="3"/>
  <c r="D47" i="3"/>
  <c r="F47" i="3"/>
  <c r="D48" i="3"/>
  <c r="F48" i="3"/>
  <c r="D51" i="3"/>
  <c r="F51" i="3"/>
  <c r="D52" i="3"/>
  <c r="F52" i="3"/>
  <c r="D53" i="3"/>
  <c r="F53" i="3"/>
  <c r="D54" i="3"/>
  <c r="F54" i="3"/>
  <c r="D55" i="3"/>
  <c r="F55" i="3"/>
  <c r="D58" i="3"/>
  <c r="F58" i="3"/>
  <c r="D59" i="3"/>
  <c r="F59" i="3"/>
  <c r="D60" i="3"/>
  <c r="F60" i="3"/>
  <c r="D61" i="3"/>
  <c r="F61" i="3"/>
  <c r="D62" i="3"/>
  <c r="F62" i="3"/>
  <c r="D65" i="3"/>
  <c r="F65" i="3"/>
  <c r="D66" i="3"/>
  <c r="F66" i="3"/>
  <c r="D67" i="3"/>
  <c r="F67" i="3"/>
  <c r="D68" i="3"/>
  <c r="F68" i="3"/>
  <c r="D69" i="3"/>
  <c r="F69" i="3"/>
  <c r="D72" i="3"/>
  <c r="F72" i="3"/>
  <c r="D73" i="3"/>
  <c r="F73" i="3"/>
  <c r="D74" i="3"/>
  <c r="F74" i="3"/>
  <c r="D75" i="3"/>
  <c r="F75" i="3"/>
  <c r="D76" i="3"/>
  <c r="F76" i="3"/>
  <c r="D79" i="3"/>
  <c r="F79" i="3"/>
  <c r="D80" i="3"/>
  <c r="F80" i="3"/>
  <c r="D81" i="3"/>
  <c r="F81" i="3"/>
  <c r="D82" i="3"/>
  <c r="F82" i="3"/>
  <c r="D83" i="3"/>
  <c r="F83" i="3"/>
  <c r="D86" i="3"/>
  <c r="F86" i="3"/>
  <c r="D87" i="3"/>
  <c r="F87" i="3"/>
  <c r="D88" i="3"/>
  <c r="F88" i="3"/>
  <c r="D89" i="3"/>
  <c r="F89" i="3"/>
  <c r="D90" i="3"/>
  <c r="F90" i="3"/>
  <c r="D93" i="3"/>
  <c r="F93" i="3"/>
  <c r="D94" i="3"/>
  <c r="F94" i="3"/>
  <c r="D95" i="3"/>
  <c r="F95" i="3"/>
  <c r="D96" i="3"/>
  <c r="F96" i="3"/>
  <c r="D97" i="3"/>
  <c r="F97" i="3"/>
  <c r="D100" i="3"/>
  <c r="F100" i="3"/>
  <c r="D101" i="3"/>
  <c r="F101" i="3"/>
  <c r="D102" i="3"/>
  <c r="F102" i="3"/>
  <c r="D103" i="3"/>
  <c r="F103" i="3"/>
  <c r="D104" i="3"/>
  <c r="F104" i="3"/>
  <c r="D107" i="3"/>
  <c r="F107" i="3"/>
  <c r="D108" i="3"/>
  <c r="F108" i="3"/>
  <c r="D109" i="3"/>
  <c r="F109" i="3"/>
  <c r="D110" i="3"/>
  <c r="F110" i="3"/>
  <c r="D111" i="3"/>
  <c r="F111" i="3"/>
  <c r="D114" i="3"/>
  <c r="F114" i="3"/>
  <c r="D115" i="3"/>
  <c r="F115" i="3"/>
  <c r="D116" i="3"/>
  <c r="F116" i="3"/>
  <c r="D117" i="3"/>
  <c r="F117" i="3"/>
  <c r="D118" i="3"/>
  <c r="F118" i="3"/>
  <c r="D121" i="3"/>
  <c r="F121" i="3"/>
  <c r="D122" i="3"/>
  <c r="F122" i="3"/>
  <c r="D123" i="3"/>
  <c r="F123" i="3"/>
  <c r="D124" i="3"/>
  <c r="F124" i="3"/>
  <c r="D125" i="3"/>
  <c r="F125" i="3"/>
  <c r="D128" i="3"/>
  <c r="F128" i="3"/>
  <c r="D129" i="3"/>
  <c r="F129" i="3"/>
  <c r="D130" i="3"/>
  <c r="F130" i="3"/>
  <c r="D131" i="3"/>
  <c r="F131" i="3"/>
  <c r="D132" i="3"/>
  <c r="F132" i="3"/>
  <c r="D135" i="3"/>
  <c r="F135" i="3"/>
  <c r="D136" i="3"/>
  <c r="F136" i="3"/>
  <c r="D137" i="3"/>
  <c r="F137" i="3"/>
  <c r="D138" i="3"/>
  <c r="F138" i="3"/>
  <c r="D139" i="3"/>
  <c r="F139" i="3"/>
  <c r="D142" i="3"/>
  <c r="F142" i="3"/>
  <c r="D143" i="3"/>
  <c r="F143" i="3"/>
  <c r="D144" i="3"/>
  <c r="F144" i="3"/>
  <c r="D145" i="3"/>
  <c r="F145" i="3"/>
  <c r="D146" i="3"/>
  <c r="F146" i="3"/>
  <c r="D149" i="3"/>
  <c r="F149" i="3"/>
  <c r="D150" i="3"/>
  <c r="F150" i="3"/>
  <c r="D151" i="3"/>
  <c r="F151" i="3"/>
  <c r="D152" i="3"/>
  <c r="F152" i="3"/>
  <c r="D153" i="3"/>
  <c r="F153" i="3"/>
  <c r="D156" i="3"/>
  <c r="F156" i="3"/>
  <c r="D157" i="3"/>
  <c r="F157" i="3"/>
  <c r="D158" i="3"/>
  <c r="F158" i="3"/>
  <c r="D159" i="3"/>
  <c r="F159" i="3"/>
  <c r="D160" i="3"/>
  <c r="F160" i="3"/>
  <c r="D163" i="3"/>
  <c r="F163" i="3"/>
  <c r="D164" i="3"/>
  <c r="F164" i="3"/>
  <c r="D165" i="3"/>
  <c r="F165" i="3"/>
  <c r="D166" i="3"/>
  <c r="F166" i="3"/>
  <c r="D167" i="3"/>
  <c r="F167" i="3"/>
  <c r="F9" i="3"/>
  <c r="D9" i="3"/>
  <c r="D2" i="3"/>
  <c r="F2" i="3"/>
  <c r="E2" i="3"/>
  <c r="G2" i="3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D3" i="3"/>
  <c r="F3" i="3"/>
  <c r="D4" i="3"/>
  <c r="F4" i="3"/>
  <c r="D5" i="3"/>
  <c r="F5" i="3"/>
  <c r="D6" i="3"/>
  <c r="F6" i="3"/>
  <c r="D10" i="3"/>
  <c r="F10" i="3"/>
  <c r="D11" i="3"/>
  <c r="F11" i="3"/>
  <c r="D12" i="3"/>
  <c r="F12" i="3"/>
  <c r="D13" i="3"/>
  <c r="F13" i="3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E3" i="3"/>
  <c r="G3" i="3"/>
  <c r="E4" i="3"/>
  <c r="G4" i="3"/>
  <c r="E5" i="3"/>
  <c r="E6" i="3"/>
  <c r="G6" i="3"/>
  <c r="G5" i="3"/>
  <c r="E9" i="3"/>
  <c r="G9" i="3"/>
  <c r="E10" i="3"/>
  <c r="G10" i="3"/>
  <c r="E11" i="3"/>
  <c r="G11" i="3"/>
  <c r="E12" i="3"/>
  <c r="E13" i="3"/>
  <c r="G13" i="3"/>
  <c r="G12" i="3"/>
  <c r="E16" i="3"/>
  <c r="G16" i="3"/>
  <c r="E17" i="3"/>
  <c r="G17" i="3"/>
  <c r="E18" i="3"/>
  <c r="G18" i="3"/>
  <c r="E19" i="3"/>
  <c r="G19" i="3"/>
  <c r="E20" i="3"/>
  <c r="G20" i="3"/>
  <c r="E23" i="3"/>
  <c r="G23" i="3"/>
  <c r="E24" i="3"/>
  <c r="E25" i="3"/>
  <c r="G25" i="3"/>
  <c r="G24" i="3"/>
  <c r="E26" i="3"/>
  <c r="G26" i="3"/>
  <c r="E27" i="3"/>
  <c r="E30" i="3"/>
  <c r="G30" i="3"/>
  <c r="G27" i="3"/>
  <c r="E31" i="3"/>
  <c r="G31" i="3"/>
  <c r="E32" i="3"/>
  <c r="G32" i="3"/>
  <c r="E33" i="3"/>
  <c r="G33" i="3"/>
  <c r="E34" i="3"/>
  <c r="G34" i="3"/>
  <c r="E37" i="3"/>
  <c r="G37" i="3"/>
  <c r="E38" i="3"/>
  <c r="G38" i="3"/>
  <c r="E39" i="3"/>
  <c r="E40" i="3"/>
  <c r="G40" i="3"/>
  <c r="G39" i="3"/>
  <c r="E41" i="3"/>
  <c r="G41" i="3"/>
  <c r="E44" i="3"/>
  <c r="E45" i="3"/>
  <c r="G45" i="3"/>
  <c r="G44" i="3"/>
  <c r="E46" i="3"/>
  <c r="G46" i="3"/>
  <c r="E47" i="3"/>
  <c r="G47" i="3"/>
  <c r="E48" i="3"/>
  <c r="E51" i="3"/>
  <c r="G51" i="3"/>
  <c r="G48" i="3"/>
  <c r="E52" i="3"/>
  <c r="G52" i="3"/>
  <c r="E53" i="3"/>
  <c r="E54" i="3"/>
  <c r="G54" i="3"/>
  <c r="G53" i="3"/>
  <c r="E55" i="3"/>
  <c r="G55" i="3"/>
  <c r="E58" i="3"/>
  <c r="G58" i="3"/>
  <c r="E59" i="3"/>
  <c r="G59" i="3"/>
  <c r="E60" i="3"/>
  <c r="E61" i="3"/>
  <c r="G60" i="3"/>
  <c r="E62" i="3"/>
  <c r="G61" i="3"/>
  <c r="E65" i="3"/>
  <c r="G65" i="3"/>
  <c r="G62" i="3"/>
  <c r="E66" i="3"/>
  <c r="G66" i="3"/>
  <c r="E67" i="3"/>
  <c r="G67" i="3"/>
  <c r="E68" i="3"/>
  <c r="G68" i="3"/>
  <c r="E69" i="3"/>
  <c r="G69" i="3"/>
  <c r="E72" i="3"/>
  <c r="G72" i="3"/>
  <c r="E73" i="3"/>
  <c r="G73" i="3"/>
  <c r="E74" i="3"/>
  <c r="E75" i="3"/>
  <c r="G75" i="3"/>
  <c r="G74" i="3"/>
  <c r="E76" i="3"/>
  <c r="G76" i="3"/>
  <c r="E79" i="3"/>
  <c r="E80" i="3"/>
  <c r="G79" i="3"/>
  <c r="E81" i="3"/>
  <c r="G81" i="3"/>
  <c r="G80" i="3"/>
  <c r="E82" i="3"/>
  <c r="G82" i="3"/>
  <c r="E83" i="3"/>
  <c r="E86" i="3"/>
  <c r="G86" i="3"/>
  <c r="G83" i="3"/>
  <c r="E87" i="3"/>
  <c r="G87" i="3"/>
  <c r="E88" i="3"/>
  <c r="G88" i="3"/>
  <c r="E89" i="3"/>
  <c r="G89" i="3"/>
  <c r="E90" i="3"/>
  <c r="E93" i="3"/>
  <c r="G93" i="3"/>
  <c r="G90" i="3"/>
  <c r="E94" i="3"/>
  <c r="G94" i="3"/>
  <c r="E95" i="3"/>
  <c r="E96" i="3"/>
  <c r="G96" i="3"/>
  <c r="G95" i="3"/>
  <c r="E97" i="3"/>
  <c r="G97" i="3"/>
  <c r="E100" i="3"/>
  <c r="G100" i="3"/>
  <c r="E101" i="3"/>
  <c r="G101" i="3"/>
  <c r="E102" i="3"/>
  <c r="G102" i="3"/>
  <c r="E103" i="3"/>
  <c r="G103" i="3"/>
  <c r="E104" i="3"/>
  <c r="G104" i="3"/>
  <c r="E107" i="3"/>
  <c r="G107" i="3"/>
  <c r="E108" i="3"/>
  <c r="G108" i="3"/>
  <c r="E109" i="3"/>
  <c r="G109" i="3"/>
  <c r="E110" i="3"/>
  <c r="G110" i="3"/>
  <c r="E111" i="3"/>
  <c r="G111" i="3"/>
  <c r="E114" i="3"/>
  <c r="G114" i="3"/>
  <c r="E115" i="3"/>
  <c r="G115" i="3"/>
  <c r="E116" i="3"/>
  <c r="E117" i="3"/>
  <c r="G117" i="3"/>
  <c r="G116" i="3"/>
  <c r="E118" i="3"/>
  <c r="G118" i="3"/>
  <c r="E121" i="3"/>
  <c r="G121" i="3"/>
  <c r="E122" i="3"/>
  <c r="G122" i="3"/>
  <c r="E123" i="3"/>
  <c r="G123" i="3"/>
  <c r="E124" i="3"/>
  <c r="G124" i="3"/>
  <c r="E125" i="3"/>
  <c r="G125" i="3"/>
  <c r="E128" i="3"/>
  <c r="E129" i="3"/>
  <c r="G129" i="3"/>
  <c r="G128" i="3"/>
  <c r="E130" i="3"/>
  <c r="G130" i="3"/>
  <c r="E131" i="3"/>
  <c r="G131" i="3"/>
  <c r="E132" i="3"/>
  <c r="E135" i="3"/>
  <c r="G135" i="3"/>
  <c r="G132" i="3"/>
  <c r="E136" i="3"/>
  <c r="G136" i="3"/>
  <c r="E137" i="3"/>
  <c r="G137" i="3"/>
  <c r="E138" i="3"/>
  <c r="G138" i="3"/>
  <c r="E139" i="3"/>
  <c r="G139" i="3"/>
  <c r="E142" i="3"/>
  <c r="G142" i="3"/>
  <c r="E143" i="3"/>
  <c r="G143" i="3"/>
  <c r="E144" i="3"/>
  <c r="G144" i="3"/>
  <c r="E145" i="3"/>
  <c r="G145" i="3"/>
  <c r="E146" i="3"/>
  <c r="G146" i="3"/>
  <c r="E149" i="3"/>
  <c r="G149" i="3"/>
  <c r="E150" i="3"/>
  <c r="G150" i="3"/>
  <c r="E151" i="3"/>
  <c r="E152" i="3"/>
  <c r="G152" i="3"/>
  <c r="G151" i="3"/>
  <c r="E153" i="3"/>
  <c r="G153" i="3"/>
  <c r="E156" i="3"/>
  <c r="G156" i="3"/>
  <c r="E157" i="3"/>
  <c r="G157" i="3"/>
  <c r="E158" i="3"/>
  <c r="E159" i="3"/>
  <c r="G159" i="3"/>
  <c r="G158" i="3"/>
  <c r="E160" i="3"/>
  <c r="G160" i="3"/>
  <c r="E163" i="3"/>
  <c r="G163" i="3"/>
  <c r="E164" i="3"/>
  <c r="G164" i="3"/>
  <c r="E165" i="3"/>
  <c r="G165" i="3"/>
  <c r="E166" i="3"/>
  <c r="G166" i="3"/>
  <c r="E167" i="3"/>
  <c r="G167" i="3"/>
</calcChain>
</file>

<file path=xl/sharedStrings.xml><?xml version="1.0" encoding="utf-8"?>
<sst xmlns="http://schemas.openxmlformats.org/spreadsheetml/2006/main" count="74" uniqueCount="72">
  <si>
    <t>Início</t>
  </si>
  <si>
    <t>Meta</t>
  </si>
  <si>
    <t>Previsão</t>
  </si>
  <si>
    <t>Stop Loss</t>
  </si>
  <si>
    <t>Alcance</t>
  </si>
  <si>
    <t>Investimento inicial</t>
  </si>
  <si>
    <t>Dia 1</t>
  </si>
  <si>
    <t>Dia 2</t>
  </si>
  <si>
    <t>Dia 3</t>
  </si>
  <si>
    <t>Dia 4</t>
  </si>
  <si>
    <t>Dia 5</t>
  </si>
  <si>
    <t>Dia 6</t>
  </si>
  <si>
    <t>Dia 7</t>
  </si>
  <si>
    <t>Dia 8</t>
  </si>
  <si>
    <t>Dia 9</t>
  </si>
  <si>
    <t>Dia 10</t>
  </si>
  <si>
    <t>Dia 11</t>
  </si>
  <si>
    <t>Dia 12</t>
  </si>
  <si>
    <t>Dia 13</t>
  </si>
  <si>
    <t>Dia 14</t>
  </si>
  <si>
    <t>Dia 15</t>
  </si>
  <si>
    <t>Dia 16</t>
  </si>
  <si>
    <t>Dia 17</t>
  </si>
  <si>
    <t>Dia 18</t>
  </si>
  <si>
    <t>Dia 19</t>
  </si>
  <si>
    <t>Dia 20</t>
  </si>
  <si>
    <t>Dia 21</t>
  </si>
  <si>
    <t>Dia 22</t>
  </si>
  <si>
    <t>Dia 23</t>
  </si>
  <si>
    <t xml:space="preserve"> R$ -   </t>
  </si>
  <si>
    <t>Dia 24</t>
  </si>
  <si>
    <t>Dia 25</t>
  </si>
  <si>
    <t>Dia 26</t>
  </si>
  <si>
    <t>Dia 27</t>
  </si>
  <si>
    <t>Dia 28</t>
  </si>
  <si>
    <t>Dia 29</t>
  </si>
  <si>
    <t>Dia 30</t>
  </si>
  <si>
    <t>Dia 31</t>
  </si>
  <si>
    <t>Operações</t>
  </si>
  <si>
    <t>Semana</t>
  </si>
  <si>
    <t>Semana 1</t>
  </si>
  <si>
    <t>Semana 2</t>
  </si>
  <si>
    <t>Semana 3</t>
  </si>
  <si>
    <t>Semana 4</t>
  </si>
  <si>
    <t>Semana 5</t>
  </si>
  <si>
    <t>Semana 6</t>
  </si>
  <si>
    <t>Semana 7</t>
  </si>
  <si>
    <t>Semana 8</t>
  </si>
  <si>
    <t>Semana 9</t>
  </si>
  <si>
    <t>Semana 10</t>
  </si>
  <si>
    <t>Semana 11</t>
  </si>
  <si>
    <t>Semana 12</t>
  </si>
  <si>
    <t>Semana 13</t>
  </si>
  <si>
    <t>Semana 14</t>
  </si>
  <si>
    <t>Semana 15</t>
  </si>
  <si>
    <t>Semana 16</t>
  </si>
  <si>
    <t>Semana 17</t>
  </si>
  <si>
    <t>Semana 18</t>
  </si>
  <si>
    <t>Semana 19</t>
  </si>
  <si>
    <t>Semana 20</t>
  </si>
  <si>
    <t>Semana 21</t>
  </si>
  <si>
    <t>Semana 22</t>
  </si>
  <si>
    <t>Semana 23</t>
  </si>
  <si>
    <t>Semana 24</t>
  </si>
  <si>
    <t>Mês</t>
  </si>
  <si>
    <t>Mês 1</t>
  </si>
  <si>
    <t>Mês 2</t>
  </si>
  <si>
    <t>Mês 3</t>
  </si>
  <si>
    <t>Mês 4</t>
  </si>
  <si>
    <t>Mês 5</t>
  </si>
  <si>
    <t>Mês 6</t>
  </si>
  <si>
    <t>Segunda feira Inicial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</si>
</sst>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[$R$-416]\ #,##0.00"/>
    <numFmt numFmtId="165" formatCode="_-[$R$-416]* #,##0.00_-;\-[$R$-416]* #,##0.00_-;_-[$R$-416]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6"/>
      <name val="Yu Gothic"/>
      <family val="2"/>
      <charset val="128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/>
        <bgColor theme="9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9" tint="0.79998168889431442"/>
        <bgColor theme="9" tint="0.79998168889431442"/>
      </patternFill>
    </fill>
  </fills>
  <borders count="10">
    <border>
      <left/>
      <right/>
      <top/>
      <bottom/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/>
      <bottom style="thin">
        <color theme="0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2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 vertical="center"/>
    </xf>
    <xf numFmtId="44" fontId="0" fillId="0" borderId="0" xfId="1" applyFont="1" applyAlignment="1">
      <alignment horizontal="center" vertical="center"/>
    </xf>
    <xf numFmtId="8" fontId="0" fillId="0" borderId="0" xfId="1" applyNumberFormat="1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44" fontId="0" fillId="2" borderId="0" xfId="1" applyFont="1" applyFill="1" applyAlignment="1">
      <alignment horizontal="center" vertical="center"/>
    </xf>
    <xf numFmtId="8" fontId="0" fillId="2" borderId="0" xfId="1" applyNumberFormat="1" applyFont="1" applyFill="1" applyAlignment="1">
      <alignment horizontal="center" vertical="center"/>
    </xf>
    <xf numFmtId="14" fontId="0" fillId="0" borderId="0" xfId="0" applyNumberFormat="1"/>
    <xf numFmtId="8" fontId="3" fillId="3" borderId="1" xfId="1" applyNumberFormat="1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14" fontId="0" fillId="4" borderId="3" xfId="1" applyNumberFormat="1" applyFont="1" applyFill="1" applyBorder="1" applyAlignment="1">
      <alignment horizontal="center" vertical="center"/>
    </xf>
    <xf numFmtId="165" fontId="0" fillId="4" borderId="3" xfId="1" applyNumberFormat="1" applyFont="1" applyFill="1" applyBorder="1" applyAlignment="1">
      <alignment horizontal="center" vertical="center"/>
    </xf>
    <xf numFmtId="44" fontId="0" fillId="5" borderId="4" xfId="1" applyNumberFormat="1" applyFont="1" applyFill="1" applyBorder="1" applyAlignment="1">
      <alignment horizontal="center" vertical="center" textRotation="135"/>
    </xf>
    <xf numFmtId="44" fontId="0" fillId="5" borderId="6" xfId="1" applyNumberFormat="1" applyFont="1" applyFill="1" applyBorder="1" applyAlignment="1">
      <alignment horizontal="center" vertical="center" textRotation="135"/>
    </xf>
    <xf numFmtId="44" fontId="0" fillId="5" borderId="7" xfId="1" applyNumberFormat="1" applyFont="1" applyFill="1" applyBorder="1" applyAlignment="1">
      <alignment horizontal="center" vertical="center" textRotation="135"/>
    </xf>
    <xf numFmtId="44" fontId="0" fillId="4" borderId="5" xfId="1" applyNumberFormat="1" applyFont="1" applyFill="1" applyBorder="1" applyAlignment="1">
      <alignment horizontal="center" vertical="center" textRotation="135"/>
    </xf>
    <xf numFmtId="44" fontId="0" fillId="4" borderId="8" xfId="1" applyNumberFormat="1" applyFont="1" applyFill="1" applyBorder="1" applyAlignment="1">
      <alignment horizontal="center" vertical="center" textRotation="135"/>
    </xf>
    <xf numFmtId="44" fontId="0" fillId="4" borderId="9" xfId="1" applyNumberFormat="1" applyFont="1" applyFill="1" applyBorder="1" applyAlignment="1">
      <alignment horizontal="center" vertical="center" textRotation="135"/>
    </xf>
    <xf numFmtId="44" fontId="0" fillId="4" borderId="4" xfId="1" applyNumberFormat="1" applyFont="1" applyFill="1" applyBorder="1" applyAlignment="1">
      <alignment horizontal="center" vertical="center" textRotation="135"/>
    </xf>
    <xf numFmtId="44" fontId="0" fillId="4" borderId="6" xfId="1" applyNumberFormat="1" applyFont="1" applyFill="1" applyBorder="1" applyAlignment="1">
      <alignment horizontal="center" vertical="center" textRotation="135"/>
    </xf>
    <xf numFmtId="44" fontId="0" fillId="4" borderId="7" xfId="1" applyNumberFormat="1" applyFont="1" applyFill="1" applyBorder="1" applyAlignment="1">
      <alignment horizontal="center" vertical="center" textRotation="135"/>
    </xf>
  </cellXfs>
  <cellStyles count="2">
    <cellStyle name="Moeda" xfId="1" builtinId="4"/>
    <cellStyle name="Normal" xfId="0" builtinId="0"/>
  </cellStyles>
  <dxfs count="13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2" formatCode="&quot;R$&quot;\ #,##0.00;[Red]\-&quot;R$&quot;\ #,##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2" formatCode="&quot;R$&quot;\ #,##0.00;[Red]\-&quot;R$&quot;\ #,##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2" formatCode="&quot;R$&quot;\ #,##0.00;[Red]\-&quot;R$&quot;\ 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'jul-2019'!$D$1</c:f>
              <c:strCache>
                <c:ptCount val="1"/>
                <c:pt idx="0">
                  <c:v>Meta</c:v>
                </c:pt>
              </c:strCache>
            </c:strRef>
          </c:tx>
          <c:spPr>
            <a:ln w="28575" cap="rnd">
              <a:solidFill>
                <a:schemeClr val="accent6">
                  <a:tint val="5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tint val="58000"/>
                </a:schemeClr>
              </a:solidFill>
              <a:ln w="9525">
                <a:solidFill>
                  <a:schemeClr val="accent6">
                    <a:tint val="58000"/>
                  </a:schemeClr>
                </a:solidFill>
              </a:ln>
              <a:effectLst/>
            </c:spPr>
          </c:marker>
          <c:cat>
            <c:numRef>
              <c:f>'jul-2019'!$C$2:$C$164</c:f>
              <c:numCache>
                <c:formatCode>m/d/yy</c:formatCode>
                <c:ptCount val="163"/>
                <c:pt idx="0">
                  <c:v>43668</c:v>
                </c:pt>
                <c:pt idx="1">
                  <c:v>43669</c:v>
                </c:pt>
                <c:pt idx="2">
                  <c:v>43670</c:v>
                </c:pt>
                <c:pt idx="3">
                  <c:v>43671</c:v>
                </c:pt>
                <c:pt idx="4">
                  <c:v>43672</c:v>
                </c:pt>
                <c:pt idx="5">
                  <c:v>43673</c:v>
                </c:pt>
                <c:pt idx="6">
                  <c:v>43674</c:v>
                </c:pt>
                <c:pt idx="7">
                  <c:v>43675</c:v>
                </c:pt>
                <c:pt idx="8">
                  <c:v>43676</c:v>
                </c:pt>
                <c:pt idx="9">
                  <c:v>43677</c:v>
                </c:pt>
                <c:pt idx="10">
                  <c:v>43678</c:v>
                </c:pt>
                <c:pt idx="11">
                  <c:v>43679</c:v>
                </c:pt>
                <c:pt idx="12">
                  <c:v>43680</c:v>
                </c:pt>
                <c:pt idx="13">
                  <c:v>43681</c:v>
                </c:pt>
                <c:pt idx="14">
                  <c:v>43682</c:v>
                </c:pt>
                <c:pt idx="15">
                  <c:v>43683</c:v>
                </c:pt>
                <c:pt idx="16">
                  <c:v>43684</c:v>
                </c:pt>
                <c:pt idx="17">
                  <c:v>43685</c:v>
                </c:pt>
                <c:pt idx="18">
                  <c:v>43686</c:v>
                </c:pt>
                <c:pt idx="19">
                  <c:v>43687</c:v>
                </c:pt>
                <c:pt idx="20">
                  <c:v>43688</c:v>
                </c:pt>
                <c:pt idx="21">
                  <c:v>43689</c:v>
                </c:pt>
                <c:pt idx="22">
                  <c:v>43690</c:v>
                </c:pt>
                <c:pt idx="23">
                  <c:v>43691</c:v>
                </c:pt>
                <c:pt idx="24">
                  <c:v>43692</c:v>
                </c:pt>
                <c:pt idx="25">
                  <c:v>43693</c:v>
                </c:pt>
                <c:pt idx="26">
                  <c:v>43694</c:v>
                </c:pt>
                <c:pt idx="27">
                  <c:v>43695</c:v>
                </c:pt>
                <c:pt idx="28">
                  <c:v>43696</c:v>
                </c:pt>
                <c:pt idx="29">
                  <c:v>43697</c:v>
                </c:pt>
                <c:pt idx="30">
                  <c:v>43698</c:v>
                </c:pt>
                <c:pt idx="31">
                  <c:v>43699</c:v>
                </c:pt>
                <c:pt idx="32">
                  <c:v>43700</c:v>
                </c:pt>
                <c:pt idx="33">
                  <c:v>43701</c:v>
                </c:pt>
                <c:pt idx="34">
                  <c:v>43702</c:v>
                </c:pt>
                <c:pt idx="35">
                  <c:v>43703</c:v>
                </c:pt>
                <c:pt idx="36">
                  <c:v>43704</c:v>
                </c:pt>
                <c:pt idx="37">
                  <c:v>43705</c:v>
                </c:pt>
                <c:pt idx="38">
                  <c:v>43706</c:v>
                </c:pt>
                <c:pt idx="39">
                  <c:v>43707</c:v>
                </c:pt>
                <c:pt idx="40">
                  <c:v>43708</c:v>
                </c:pt>
                <c:pt idx="41">
                  <c:v>43709</c:v>
                </c:pt>
                <c:pt idx="42">
                  <c:v>43710</c:v>
                </c:pt>
                <c:pt idx="43">
                  <c:v>43711</c:v>
                </c:pt>
                <c:pt idx="44">
                  <c:v>43712</c:v>
                </c:pt>
                <c:pt idx="45">
                  <c:v>43713</c:v>
                </c:pt>
                <c:pt idx="46">
                  <c:v>43714</c:v>
                </c:pt>
                <c:pt idx="47">
                  <c:v>43715</c:v>
                </c:pt>
                <c:pt idx="48">
                  <c:v>43716</c:v>
                </c:pt>
                <c:pt idx="49">
                  <c:v>43717</c:v>
                </c:pt>
                <c:pt idx="50">
                  <c:v>43718</c:v>
                </c:pt>
                <c:pt idx="51">
                  <c:v>43719</c:v>
                </c:pt>
                <c:pt idx="52">
                  <c:v>43720</c:v>
                </c:pt>
                <c:pt idx="53">
                  <c:v>43721</c:v>
                </c:pt>
                <c:pt idx="54">
                  <c:v>43722</c:v>
                </c:pt>
                <c:pt idx="55">
                  <c:v>43723</c:v>
                </c:pt>
                <c:pt idx="56">
                  <c:v>43724</c:v>
                </c:pt>
                <c:pt idx="57">
                  <c:v>43725</c:v>
                </c:pt>
                <c:pt idx="58">
                  <c:v>43726</c:v>
                </c:pt>
                <c:pt idx="59">
                  <c:v>43727</c:v>
                </c:pt>
                <c:pt idx="60">
                  <c:v>43728</c:v>
                </c:pt>
                <c:pt idx="61">
                  <c:v>43729</c:v>
                </c:pt>
                <c:pt idx="62">
                  <c:v>43730</c:v>
                </c:pt>
                <c:pt idx="63">
                  <c:v>43731</c:v>
                </c:pt>
                <c:pt idx="64">
                  <c:v>43732</c:v>
                </c:pt>
                <c:pt idx="65">
                  <c:v>43733</c:v>
                </c:pt>
                <c:pt idx="66">
                  <c:v>43734</c:v>
                </c:pt>
                <c:pt idx="67">
                  <c:v>43735</c:v>
                </c:pt>
                <c:pt idx="68">
                  <c:v>43736</c:v>
                </c:pt>
                <c:pt idx="69">
                  <c:v>43737</c:v>
                </c:pt>
                <c:pt idx="70">
                  <c:v>43738</c:v>
                </c:pt>
                <c:pt idx="71">
                  <c:v>43739</c:v>
                </c:pt>
                <c:pt idx="72">
                  <c:v>43740</c:v>
                </c:pt>
                <c:pt idx="73">
                  <c:v>43741</c:v>
                </c:pt>
                <c:pt idx="74">
                  <c:v>43742</c:v>
                </c:pt>
                <c:pt idx="75">
                  <c:v>43743</c:v>
                </c:pt>
                <c:pt idx="76">
                  <c:v>43744</c:v>
                </c:pt>
                <c:pt idx="77">
                  <c:v>43745</c:v>
                </c:pt>
                <c:pt idx="78">
                  <c:v>43746</c:v>
                </c:pt>
                <c:pt idx="79">
                  <c:v>43747</c:v>
                </c:pt>
                <c:pt idx="80">
                  <c:v>43748</c:v>
                </c:pt>
                <c:pt idx="81">
                  <c:v>43749</c:v>
                </c:pt>
                <c:pt idx="82">
                  <c:v>43750</c:v>
                </c:pt>
                <c:pt idx="83">
                  <c:v>43751</c:v>
                </c:pt>
                <c:pt idx="84">
                  <c:v>43752</c:v>
                </c:pt>
                <c:pt idx="85">
                  <c:v>43753</c:v>
                </c:pt>
                <c:pt idx="86">
                  <c:v>43754</c:v>
                </c:pt>
                <c:pt idx="87">
                  <c:v>43755</c:v>
                </c:pt>
                <c:pt idx="88">
                  <c:v>43756</c:v>
                </c:pt>
                <c:pt idx="89">
                  <c:v>43757</c:v>
                </c:pt>
                <c:pt idx="90">
                  <c:v>43758</c:v>
                </c:pt>
                <c:pt idx="91">
                  <c:v>43759</c:v>
                </c:pt>
                <c:pt idx="92">
                  <c:v>43760</c:v>
                </c:pt>
                <c:pt idx="93">
                  <c:v>43761</c:v>
                </c:pt>
                <c:pt idx="94">
                  <c:v>43762</c:v>
                </c:pt>
                <c:pt idx="95">
                  <c:v>43763</c:v>
                </c:pt>
                <c:pt idx="96">
                  <c:v>43764</c:v>
                </c:pt>
                <c:pt idx="97">
                  <c:v>43765</c:v>
                </c:pt>
                <c:pt idx="98">
                  <c:v>43766</c:v>
                </c:pt>
                <c:pt idx="99">
                  <c:v>43767</c:v>
                </c:pt>
                <c:pt idx="100">
                  <c:v>43768</c:v>
                </c:pt>
                <c:pt idx="101">
                  <c:v>43769</c:v>
                </c:pt>
                <c:pt idx="102">
                  <c:v>43770</c:v>
                </c:pt>
                <c:pt idx="103">
                  <c:v>43771</c:v>
                </c:pt>
                <c:pt idx="104">
                  <c:v>43772</c:v>
                </c:pt>
                <c:pt idx="105">
                  <c:v>43773</c:v>
                </c:pt>
                <c:pt idx="106">
                  <c:v>43774</c:v>
                </c:pt>
                <c:pt idx="107">
                  <c:v>43775</c:v>
                </c:pt>
                <c:pt idx="108">
                  <c:v>43776</c:v>
                </c:pt>
                <c:pt idx="109">
                  <c:v>43777</c:v>
                </c:pt>
                <c:pt idx="110">
                  <c:v>43778</c:v>
                </c:pt>
                <c:pt idx="111">
                  <c:v>43779</c:v>
                </c:pt>
                <c:pt idx="112">
                  <c:v>43780</c:v>
                </c:pt>
                <c:pt idx="113">
                  <c:v>43781</c:v>
                </c:pt>
                <c:pt idx="114">
                  <c:v>43782</c:v>
                </c:pt>
                <c:pt idx="115">
                  <c:v>43783</c:v>
                </c:pt>
                <c:pt idx="116">
                  <c:v>43784</c:v>
                </c:pt>
                <c:pt idx="117">
                  <c:v>43785</c:v>
                </c:pt>
                <c:pt idx="118">
                  <c:v>43786</c:v>
                </c:pt>
                <c:pt idx="119">
                  <c:v>43787</c:v>
                </c:pt>
                <c:pt idx="120">
                  <c:v>43788</c:v>
                </c:pt>
                <c:pt idx="121">
                  <c:v>43789</c:v>
                </c:pt>
                <c:pt idx="122">
                  <c:v>43790</c:v>
                </c:pt>
                <c:pt idx="123">
                  <c:v>43791</c:v>
                </c:pt>
                <c:pt idx="124">
                  <c:v>43792</c:v>
                </c:pt>
                <c:pt idx="125">
                  <c:v>43793</c:v>
                </c:pt>
                <c:pt idx="126">
                  <c:v>43794</c:v>
                </c:pt>
                <c:pt idx="127">
                  <c:v>43795</c:v>
                </c:pt>
                <c:pt idx="128">
                  <c:v>43796</c:v>
                </c:pt>
                <c:pt idx="129">
                  <c:v>43797</c:v>
                </c:pt>
                <c:pt idx="130">
                  <c:v>43798</c:v>
                </c:pt>
                <c:pt idx="131">
                  <c:v>43799</c:v>
                </c:pt>
                <c:pt idx="132">
                  <c:v>43800</c:v>
                </c:pt>
                <c:pt idx="133">
                  <c:v>43801</c:v>
                </c:pt>
                <c:pt idx="134">
                  <c:v>43802</c:v>
                </c:pt>
                <c:pt idx="135">
                  <c:v>43803</c:v>
                </c:pt>
                <c:pt idx="136">
                  <c:v>43804</c:v>
                </c:pt>
                <c:pt idx="137">
                  <c:v>43805</c:v>
                </c:pt>
                <c:pt idx="138">
                  <c:v>43806</c:v>
                </c:pt>
                <c:pt idx="139">
                  <c:v>43807</c:v>
                </c:pt>
                <c:pt idx="140">
                  <c:v>43808</c:v>
                </c:pt>
                <c:pt idx="141">
                  <c:v>43809</c:v>
                </c:pt>
                <c:pt idx="142">
                  <c:v>43810</c:v>
                </c:pt>
                <c:pt idx="143">
                  <c:v>43811</c:v>
                </c:pt>
                <c:pt idx="144">
                  <c:v>43812</c:v>
                </c:pt>
                <c:pt idx="145">
                  <c:v>43813</c:v>
                </c:pt>
                <c:pt idx="146">
                  <c:v>43814</c:v>
                </c:pt>
                <c:pt idx="147">
                  <c:v>43815</c:v>
                </c:pt>
                <c:pt idx="148">
                  <c:v>43816</c:v>
                </c:pt>
                <c:pt idx="149">
                  <c:v>43817</c:v>
                </c:pt>
                <c:pt idx="150">
                  <c:v>43818</c:v>
                </c:pt>
                <c:pt idx="151">
                  <c:v>43819</c:v>
                </c:pt>
                <c:pt idx="152">
                  <c:v>43820</c:v>
                </c:pt>
                <c:pt idx="153">
                  <c:v>43821</c:v>
                </c:pt>
                <c:pt idx="154">
                  <c:v>43822</c:v>
                </c:pt>
                <c:pt idx="155">
                  <c:v>43823</c:v>
                </c:pt>
                <c:pt idx="156">
                  <c:v>43824</c:v>
                </c:pt>
                <c:pt idx="157">
                  <c:v>43825</c:v>
                </c:pt>
                <c:pt idx="158">
                  <c:v>43826</c:v>
                </c:pt>
                <c:pt idx="159">
                  <c:v>43827</c:v>
                </c:pt>
                <c:pt idx="160">
                  <c:v>43828</c:v>
                </c:pt>
                <c:pt idx="161">
                  <c:v>43829</c:v>
                </c:pt>
                <c:pt idx="162">
                  <c:v>43830</c:v>
                </c:pt>
              </c:numCache>
            </c:numRef>
          </c:cat>
          <c:val>
            <c:numRef>
              <c:f>'jul-2019'!$D$2:$D$164</c:f>
              <c:numCache>
                <c:formatCode>_("R$"* #,##0.00_);_("R$"* \(#,##0.00\);_("R$"* "-"??_);_(@_)</c:formatCode>
                <c:ptCount val="163"/>
                <c:pt idx="0">
                  <c:v>49.999290000000002</c:v>
                </c:pt>
                <c:pt idx="1">
                  <c:v>52.5</c:v>
                </c:pt>
                <c:pt idx="2">
                  <c:v>56.290500000000002</c:v>
                </c:pt>
                <c:pt idx="3">
                  <c:v>0</c:v>
                </c:pt>
                <c:pt idx="4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61">
                  <c:v>0</c:v>
                </c:pt>
                <c:pt idx="16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F-292D-2B4B-9C20-5B7712C0FCDD}"/>
            </c:ext>
          </c:extLst>
        </c:ser>
        <c:ser>
          <c:idx val="1"/>
          <c:order val="1"/>
          <c:tx>
            <c:strRef>
              <c:f>'jul-2019'!$E$1</c:f>
              <c:strCache>
                <c:ptCount val="1"/>
                <c:pt idx="0">
                  <c:v>Previsão</c:v>
                </c:pt>
              </c:strCache>
            </c:strRef>
          </c:tx>
          <c:spPr>
            <a:ln w="28575" cap="rnd">
              <a:solidFill>
                <a:schemeClr val="accent6">
                  <a:tint val="7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tint val="86000"/>
                </a:schemeClr>
              </a:solidFill>
              <a:ln w="9525">
                <a:solidFill>
                  <a:schemeClr val="accent6">
                    <a:tint val="86000"/>
                  </a:schemeClr>
                </a:solidFill>
              </a:ln>
              <a:effectLst/>
            </c:spPr>
          </c:marker>
          <c:cat>
            <c:numRef>
              <c:f>'jul-2019'!$C$2:$C$164</c:f>
              <c:numCache>
                <c:formatCode>m/d/yy</c:formatCode>
                <c:ptCount val="163"/>
                <c:pt idx="0">
                  <c:v>43668</c:v>
                </c:pt>
                <c:pt idx="1">
                  <c:v>43669</c:v>
                </c:pt>
                <c:pt idx="2">
                  <c:v>43670</c:v>
                </c:pt>
                <c:pt idx="3">
                  <c:v>43671</c:v>
                </c:pt>
                <c:pt idx="4">
                  <c:v>43672</c:v>
                </c:pt>
                <c:pt idx="5">
                  <c:v>43673</c:v>
                </c:pt>
                <c:pt idx="6">
                  <c:v>43674</c:v>
                </c:pt>
                <c:pt idx="7">
                  <c:v>43675</c:v>
                </c:pt>
                <c:pt idx="8">
                  <c:v>43676</c:v>
                </c:pt>
                <c:pt idx="9">
                  <c:v>43677</c:v>
                </c:pt>
                <c:pt idx="10">
                  <c:v>43678</c:v>
                </c:pt>
                <c:pt idx="11">
                  <c:v>43679</c:v>
                </c:pt>
                <c:pt idx="12">
                  <c:v>43680</c:v>
                </c:pt>
                <c:pt idx="13">
                  <c:v>43681</c:v>
                </c:pt>
                <c:pt idx="14">
                  <c:v>43682</c:v>
                </c:pt>
                <c:pt idx="15">
                  <c:v>43683</c:v>
                </c:pt>
                <c:pt idx="16">
                  <c:v>43684</c:v>
                </c:pt>
                <c:pt idx="17">
                  <c:v>43685</c:v>
                </c:pt>
                <c:pt idx="18">
                  <c:v>43686</c:v>
                </c:pt>
                <c:pt idx="19">
                  <c:v>43687</c:v>
                </c:pt>
                <c:pt idx="20">
                  <c:v>43688</c:v>
                </c:pt>
                <c:pt idx="21">
                  <c:v>43689</c:v>
                </c:pt>
                <c:pt idx="22">
                  <c:v>43690</c:v>
                </c:pt>
                <c:pt idx="23">
                  <c:v>43691</c:v>
                </c:pt>
                <c:pt idx="24">
                  <c:v>43692</c:v>
                </c:pt>
                <c:pt idx="25">
                  <c:v>43693</c:v>
                </c:pt>
                <c:pt idx="26">
                  <c:v>43694</c:v>
                </c:pt>
                <c:pt idx="27">
                  <c:v>43695</c:v>
                </c:pt>
                <c:pt idx="28">
                  <c:v>43696</c:v>
                </c:pt>
                <c:pt idx="29">
                  <c:v>43697</c:v>
                </c:pt>
                <c:pt idx="30">
                  <c:v>43698</c:v>
                </c:pt>
                <c:pt idx="31">
                  <c:v>43699</c:v>
                </c:pt>
                <c:pt idx="32">
                  <c:v>43700</c:v>
                </c:pt>
                <c:pt idx="33">
                  <c:v>43701</c:v>
                </c:pt>
                <c:pt idx="34">
                  <c:v>43702</c:v>
                </c:pt>
                <c:pt idx="35">
                  <c:v>43703</c:v>
                </c:pt>
                <c:pt idx="36">
                  <c:v>43704</c:v>
                </c:pt>
                <c:pt idx="37">
                  <c:v>43705</c:v>
                </c:pt>
                <c:pt idx="38">
                  <c:v>43706</c:v>
                </c:pt>
                <c:pt idx="39">
                  <c:v>43707</c:v>
                </c:pt>
                <c:pt idx="40">
                  <c:v>43708</c:v>
                </c:pt>
                <c:pt idx="41">
                  <c:v>43709</c:v>
                </c:pt>
                <c:pt idx="42">
                  <c:v>43710</c:v>
                </c:pt>
                <c:pt idx="43">
                  <c:v>43711</c:v>
                </c:pt>
                <c:pt idx="44">
                  <c:v>43712</c:v>
                </c:pt>
                <c:pt idx="45">
                  <c:v>43713</c:v>
                </c:pt>
                <c:pt idx="46">
                  <c:v>43714</c:v>
                </c:pt>
                <c:pt idx="47">
                  <c:v>43715</c:v>
                </c:pt>
                <c:pt idx="48">
                  <c:v>43716</c:v>
                </c:pt>
                <c:pt idx="49">
                  <c:v>43717</c:v>
                </c:pt>
                <c:pt idx="50">
                  <c:v>43718</c:v>
                </c:pt>
                <c:pt idx="51">
                  <c:v>43719</c:v>
                </c:pt>
                <c:pt idx="52">
                  <c:v>43720</c:v>
                </c:pt>
                <c:pt idx="53">
                  <c:v>43721</c:v>
                </c:pt>
                <c:pt idx="54">
                  <c:v>43722</c:v>
                </c:pt>
                <c:pt idx="55">
                  <c:v>43723</c:v>
                </c:pt>
                <c:pt idx="56">
                  <c:v>43724</c:v>
                </c:pt>
                <c:pt idx="57">
                  <c:v>43725</c:v>
                </c:pt>
                <c:pt idx="58">
                  <c:v>43726</c:v>
                </c:pt>
                <c:pt idx="59">
                  <c:v>43727</c:v>
                </c:pt>
                <c:pt idx="60">
                  <c:v>43728</c:v>
                </c:pt>
                <c:pt idx="61">
                  <c:v>43729</c:v>
                </c:pt>
                <c:pt idx="62">
                  <c:v>43730</c:v>
                </c:pt>
                <c:pt idx="63">
                  <c:v>43731</c:v>
                </c:pt>
                <c:pt idx="64">
                  <c:v>43732</c:v>
                </c:pt>
                <c:pt idx="65">
                  <c:v>43733</c:v>
                </c:pt>
                <c:pt idx="66">
                  <c:v>43734</c:v>
                </c:pt>
                <c:pt idx="67">
                  <c:v>43735</c:v>
                </c:pt>
                <c:pt idx="68">
                  <c:v>43736</c:v>
                </c:pt>
                <c:pt idx="69">
                  <c:v>43737</c:v>
                </c:pt>
                <c:pt idx="70">
                  <c:v>43738</c:v>
                </c:pt>
                <c:pt idx="71">
                  <c:v>43739</c:v>
                </c:pt>
                <c:pt idx="72">
                  <c:v>43740</c:v>
                </c:pt>
                <c:pt idx="73">
                  <c:v>43741</c:v>
                </c:pt>
                <c:pt idx="74">
                  <c:v>43742</c:v>
                </c:pt>
                <c:pt idx="75">
                  <c:v>43743</c:v>
                </c:pt>
                <c:pt idx="76">
                  <c:v>43744</c:v>
                </c:pt>
                <c:pt idx="77">
                  <c:v>43745</c:v>
                </c:pt>
                <c:pt idx="78">
                  <c:v>43746</c:v>
                </c:pt>
                <c:pt idx="79">
                  <c:v>43747</c:v>
                </c:pt>
                <c:pt idx="80">
                  <c:v>43748</c:v>
                </c:pt>
                <c:pt idx="81">
                  <c:v>43749</c:v>
                </c:pt>
                <c:pt idx="82">
                  <c:v>43750</c:v>
                </c:pt>
                <c:pt idx="83">
                  <c:v>43751</c:v>
                </c:pt>
                <c:pt idx="84">
                  <c:v>43752</c:v>
                </c:pt>
                <c:pt idx="85">
                  <c:v>43753</c:v>
                </c:pt>
                <c:pt idx="86">
                  <c:v>43754</c:v>
                </c:pt>
                <c:pt idx="87">
                  <c:v>43755</c:v>
                </c:pt>
                <c:pt idx="88">
                  <c:v>43756</c:v>
                </c:pt>
                <c:pt idx="89">
                  <c:v>43757</c:v>
                </c:pt>
                <c:pt idx="90">
                  <c:v>43758</c:v>
                </c:pt>
                <c:pt idx="91">
                  <c:v>43759</c:v>
                </c:pt>
                <c:pt idx="92">
                  <c:v>43760</c:v>
                </c:pt>
                <c:pt idx="93">
                  <c:v>43761</c:v>
                </c:pt>
                <c:pt idx="94">
                  <c:v>43762</c:v>
                </c:pt>
                <c:pt idx="95">
                  <c:v>43763</c:v>
                </c:pt>
                <c:pt idx="96">
                  <c:v>43764</c:v>
                </c:pt>
                <c:pt idx="97">
                  <c:v>43765</c:v>
                </c:pt>
                <c:pt idx="98">
                  <c:v>43766</c:v>
                </c:pt>
                <c:pt idx="99">
                  <c:v>43767</c:v>
                </c:pt>
                <c:pt idx="100">
                  <c:v>43768</c:v>
                </c:pt>
                <c:pt idx="101">
                  <c:v>43769</c:v>
                </c:pt>
                <c:pt idx="102">
                  <c:v>43770</c:v>
                </c:pt>
                <c:pt idx="103">
                  <c:v>43771</c:v>
                </c:pt>
                <c:pt idx="104">
                  <c:v>43772</c:v>
                </c:pt>
                <c:pt idx="105">
                  <c:v>43773</c:v>
                </c:pt>
                <c:pt idx="106">
                  <c:v>43774</c:v>
                </c:pt>
                <c:pt idx="107">
                  <c:v>43775</c:v>
                </c:pt>
                <c:pt idx="108">
                  <c:v>43776</c:v>
                </c:pt>
                <c:pt idx="109">
                  <c:v>43777</c:v>
                </c:pt>
                <c:pt idx="110">
                  <c:v>43778</c:v>
                </c:pt>
                <c:pt idx="111">
                  <c:v>43779</c:v>
                </c:pt>
                <c:pt idx="112">
                  <c:v>43780</c:v>
                </c:pt>
                <c:pt idx="113">
                  <c:v>43781</c:v>
                </c:pt>
                <c:pt idx="114">
                  <c:v>43782</c:v>
                </c:pt>
                <c:pt idx="115">
                  <c:v>43783</c:v>
                </c:pt>
                <c:pt idx="116">
                  <c:v>43784</c:v>
                </c:pt>
                <c:pt idx="117">
                  <c:v>43785</c:v>
                </c:pt>
                <c:pt idx="118">
                  <c:v>43786</c:v>
                </c:pt>
                <c:pt idx="119">
                  <c:v>43787</c:v>
                </c:pt>
                <c:pt idx="120">
                  <c:v>43788</c:v>
                </c:pt>
                <c:pt idx="121">
                  <c:v>43789</c:v>
                </c:pt>
                <c:pt idx="122">
                  <c:v>43790</c:v>
                </c:pt>
                <c:pt idx="123">
                  <c:v>43791</c:v>
                </c:pt>
                <c:pt idx="124">
                  <c:v>43792</c:v>
                </c:pt>
                <c:pt idx="125">
                  <c:v>43793</c:v>
                </c:pt>
                <c:pt idx="126">
                  <c:v>43794</c:v>
                </c:pt>
                <c:pt idx="127">
                  <c:v>43795</c:v>
                </c:pt>
                <c:pt idx="128">
                  <c:v>43796</c:v>
                </c:pt>
                <c:pt idx="129">
                  <c:v>43797</c:v>
                </c:pt>
                <c:pt idx="130">
                  <c:v>43798</c:v>
                </c:pt>
                <c:pt idx="131">
                  <c:v>43799</c:v>
                </c:pt>
                <c:pt idx="132">
                  <c:v>43800</c:v>
                </c:pt>
                <c:pt idx="133">
                  <c:v>43801</c:v>
                </c:pt>
                <c:pt idx="134">
                  <c:v>43802</c:v>
                </c:pt>
                <c:pt idx="135">
                  <c:v>43803</c:v>
                </c:pt>
                <c:pt idx="136">
                  <c:v>43804</c:v>
                </c:pt>
                <c:pt idx="137">
                  <c:v>43805</c:v>
                </c:pt>
                <c:pt idx="138">
                  <c:v>43806</c:v>
                </c:pt>
                <c:pt idx="139">
                  <c:v>43807</c:v>
                </c:pt>
                <c:pt idx="140">
                  <c:v>43808</c:v>
                </c:pt>
                <c:pt idx="141">
                  <c:v>43809</c:v>
                </c:pt>
                <c:pt idx="142">
                  <c:v>43810</c:v>
                </c:pt>
                <c:pt idx="143">
                  <c:v>43811</c:v>
                </c:pt>
                <c:pt idx="144">
                  <c:v>43812</c:v>
                </c:pt>
                <c:pt idx="145">
                  <c:v>43813</c:v>
                </c:pt>
                <c:pt idx="146">
                  <c:v>43814</c:v>
                </c:pt>
                <c:pt idx="147">
                  <c:v>43815</c:v>
                </c:pt>
                <c:pt idx="148">
                  <c:v>43816</c:v>
                </c:pt>
                <c:pt idx="149">
                  <c:v>43817</c:v>
                </c:pt>
                <c:pt idx="150">
                  <c:v>43818</c:v>
                </c:pt>
                <c:pt idx="151">
                  <c:v>43819</c:v>
                </c:pt>
                <c:pt idx="152">
                  <c:v>43820</c:v>
                </c:pt>
                <c:pt idx="153">
                  <c:v>43821</c:v>
                </c:pt>
                <c:pt idx="154">
                  <c:v>43822</c:v>
                </c:pt>
                <c:pt idx="155">
                  <c:v>43823</c:v>
                </c:pt>
                <c:pt idx="156">
                  <c:v>43824</c:v>
                </c:pt>
                <c:pt idx="157">
                  <c:v>43825</c:v>
                </c:pt>
                <c:pt idx="158">
                  <c:v>43826</c:v>
                </c:pt>
                <c:pt idx="159">
                  <c:v>43827</c:v>
                </c:pt>
                <c:pt idx="160">
                  <c:v>43828</c:v>
                </c:pt>
                <c:pt idx="161">
                  <c:v>43829</c:v>
                </c:pt>
                <c:pt idx="162">
                  <c:v>43830</c:v>
                </c:pt>
              </c:numCache>
            </c:numRef>
          </c:cat>
          <c:val>
            <c:numRef>
              <c:f>'jul-2019'!$E$2:$E$164</c:f>
              <c:numCache>
                <c:formatCode>"R$"#,##0.00_);[Red]\("R$"#,##0.00\)</c:formatCode>
                <c:ptCount val="163"/>
                <c:pt idx="0">
                  <c:v>49.999290000000002</c:v>
                </c:pt>
                <c:pt idx="1">
                  <c:v>52.499254499999999</c:v>
                </c:pt>
                <c:pt idx="2">
                  <c:v>55.124217225000002</c:v>
                </c:pt>
                <c:pt idx="3">
                  <c:v>57.880428086250006</c:v>
                </c:pt>
                <c:pt idx="4">
                  <c:v>60.774449490562503</c:v>
                </c:pt>
                <c:pt idx="7">
                  <c:v>62.597682975279376</c:v>
                </c:pt>
                <c:pt idx="8">
                  <c:v>65.727567124043347</c:v>
                </c:pt>
                <c:pt idx="9">
                  <c:v>69.013945480245511</c:v>
                </c:pt>
                <c:pt idx="10">
                  <c:v>72.464642754257781</c:v>
                </c:pt>
                <c:pt idx="11">
                  <c:v>76.087874891970671</c:v>
                </c:pt>
                <c:pt idx="14">
                  <c:v>78.370511138729796</c:v>
                </c:pt>
                <c:pt idx="15">
                  <c:v>82.289036695666283</c:v>
                </c:pt>
                <c:pt idx="16">
                  <c:v>86.403488530449593</c:v>
                </c:pt>
                <c:pt idx="17">
                  <c:v>90.723662956972078</c:v>
                </c:pt>
                <c:pt idx="18">
                  <c:v>95.259846104820681</c:v>
                </c:pt>
                <c:pt idx="21">
                  <c:v>98.117641487965301</c:v>
                </c:pt>
                <c:pt idx="22">
                  <c:v>103.02352356236356</c:v>
                </c:pt>
                <c:pt idx="23">
                  <c:v>108.17469974048174</c:v>
                </c:pt>
                <c:pt idx="24">
                  <c:v>113.58343472750583</c:v>
                </c:pt>
                <c:pt idx="25">
                  <c:v>119.26260646388113</c:v>
                </c:pt>
                <c:pt idx="28">
                  <c:v>122.84048465779756</c:v>
                </c:pt>
                <c:pt idx="29">
                  <c:v>128.98250889068743</c:v>
                </c:pt>
                <c:pt idx="30">
                  <c:v>135.43163433522179</c:v>
                </c:pt>
                <c:pt idx="31">
                  <c:v>142.20321605198288</c:v>
                </c:pt>
                <c:pt idx="32">
                  <c:v>149.31337685458203</c:v>
                </c:pt>
                <c:pt idx="35">
                  <c:v>153.79277816021948</c:v>
                </c:pt>
                <c:pt idx="36">
                  <c:v>161.48241706823046</c:v>
                </c:pt>
                <c:pt idx="37">
                  <c:v>169.55653792164199</c:v>
                </c:pt>
                <c:pt idx="38">
                  <c:v>178.03436481772408</c:v>
                </c:pt>
                <c:pt idx="39">
                  <c:v>186.93608305861028</c:v>
                </c:pt>
                <c:pt idx="42">
                  <c:v>192.54416555036858</c:v>
                </c:pt>
                <c:pt idx="43">
                  <c:v>202.17137382788701</c:v>
                </c:pt>
                <c:pt idx="44">
                  <c:v>212.27994251928135</c:v>
                </c:pt>
                <c:pt idx="45">
                  <c:v>222.89393964524541</c:v>
                </c:pt>
                <c:pt idx="46">
                  <c:v>234.03863662750769</c:v>
                </c:pt>
                <c:pt idx="49">
                  <c:v>241.05979572633291</c:v>
                </c:pt>
                <c:pt idx="50">
                  <c:v>253.11278551264957</c:v>
                </c:pt>
                <c:pt idx="51">
                  <c:v>265.76842478828206</c:v>
                </c:pt>
                <c:pt idx="52">
                  <c:v>279.05684602769617</c:v>
                </c:pt>
                <c:pt idx="53">
                  <c:v>293.00968832908097</c:v>
                </c:pt>
                <c:pt idx="56">
                  <c:v>301.79997897895339</c:v>
                </c:pt>
                <c:pt idx="57">
                  <c:v>316.88997792790104</c:v>
                </c:pt>
                <c:pt idx="58">
                  <c:v>332.73447682429611</c:v>
                </c:pt>
                <c:pt idx="59">
                  <c:v>349.37120066551091</c:v>
                </c:pt>
                <c:pt idx="60">
                  <c:v>366.83976069878645</c:v>
                </c:pt>
                <c:pt idx="63">
                  <c:v>377.84495351975005</c:v>
                </c:pt>
                <c:pt idx="64">
                  <c:v>396.73720119573755</c:v>
                </c:pt>
                <c:pt idx="65">
                  <c:v>416.57406125552444</c:v>
                </c:pt>
                <c:pt idx="66">
                  <c:v>437.40276431830068</c:v>
                </c:pt>
                <c:pt idx="67">
                  <c:v>459.27290253421575</c:v>
                </c:pt>
                <c:pt idx="70">
                  <c:v>473.05108961024223</c:v>
                </c:pt>
                <c:pt idx="71">
                  <c:v>496.70364409075432</c:v>
                </c:pt>
                <c:pt idx="72">
                  <c:v>521.53882629529198</c:v>
                </c:pt>
                <c:pt idx="73">
                  <c:v>547.61576761005654</c:v>
                </c:pt>
                <c:pt idx="74">
                  <c:v>574.99655599055939</c:v>
                </c:pt>
                <c:pt idx="77">
                  <c:v>592.2464526702762</c:v>
                </c:pt>
                <c:pt idx="78">
                  <c:v>621.85877530379003</c:v>
                </c:pt>
                <c:pt idx="79">
                  <c:v>652.95171406897953</c:v>
                </c:pt>
                <c:pt idx="80">
                  <c:v>685.59929977242848</c:v>
                </c:pt>
                <c:pt idx="81">
                  <c:v>719.87926476104985</c:v>
                </c:pt>
                <c:pt idx="84">
                  <c:v>741.47564270388136</c:v>
                </c:pt>
                <c:pt idx="85">
                  <c:v>778.54942483907541</c:v>
                </c:pt>
                <c:pt idx="86">
                  <c:v>817.47689608102917</c:v>
                </c:pt>
                <c:pt idx="87">
                  <c:v>858.35074088508065</c:v>
                </c:pt>
                <c:pt idx="88">
                  <c:v>901.26827792933466</c:v>
                </c:pt>
                <c:pt idx="91">
                  <c:v>928.30632626721467</c:v>
                </c:pt>
                <c:pt idx="92">
                  <c:v>974.72164258057546</c:v>
                </c:pt>
                <c:pt idx="93">
                  <c:v>1023.4577247096042</c:v>
                </c:pt>
                <c:pt idx="94">
                  <c:v>1074.6306109450845</c:v>
                </c:pt>
                <c:pt idx="95">
                  <c:v>1128.3621414923387</c:v>
                </c:pt>
                <c:pt idx="98">
                  <c:v>1162.2130057371089</c:v>
                </c:pt>
                <c:pt idx="99">
                  <c:v>1220.3236560239643</c:v>
                </c:pt>
                <c:pt idx="100">
                  <c:v>1281.3398388251626</c:v>
                </c:pt>
                <c:pt idx="101">
                  <c:v>1345.4068307664206</c:v>
                </c:pt>
                <c:pt idx="102">
                  <c:v>1412.6771723047416</c:v>
                </c:pt>
                <c:pt idx="105">
                  <c:v>1455.0574874738838</c:v>
                </c:pt>
                <c:pt idx="106">
                  <c:v>1527.810361847578</c:v>
                </c:pt>
                <c:pt idx="107">
                  <c:v>1604.2008799399568</c:v>
                </c:pt>
                <c:pt idx="108">
                  <c:v>1684.4109239369548</c:v>
                </c:pt>
                <c:pt idx="109">
                  <c:v>1768.6314701338024</c:v>
                </c:pt>
                <c:pt idx="112">
                  <c:v>1821.6904142378164</c:v>
                </c:pt>
                <c:pt idx="113">
                  <c:v>1912.7749349497071</c:v>
                </c:pt>
                <c:pt idx="114">
                  <c:v>2008.4136816971925</c:v>
                </c:pt>
                <c:pt idx="115">
                  <c:v>2108.8343657820519</c:v>
                </c:pt>
                <c:pt idx="116">
                  <c:v>2214.2760840711544</c:v>
                </c:pt>
                <c:pt idx="119">
                  <c:v>2280.7043665932888</c:v>
                </c:pt>
                <c:pt idx="120">
                  <c:v>2394.7395849229533</c:v>
                </c:pt>
                <c:pt idx="121">
                  <c:v>2514.476564169101</c:v>
                </c:pt>
                <c:pt idx="122">
                  <c:v>2640.200392377556</c:v>
                </c:pt>
                <c:pt idx="123">
                  <c:v>2772.2104119964338</c:v>
                </c:pt>
                <c:pt idx="126">
                  <c:v>2855.3767243563266</c:v>
                </c:pt>
                <c:pt idx="127">
                  <c:v>2998.145560574143</c:v>
                </c:pt>
                <c:pt idx="128">
                  <c:v>3148.05283860285</c:v>
                </c:pt>
                <c:pt idx="129">
                  <c:v>3305.4554805329926</c:v>
                </c:pt>
                <c:pt idx="130">
                  <c:v>3470.7282545596422</c:v>
                </c:pt>
                <c:pt idx="133">
                  <c:v>3574.8501021964316</c:v>
                </c:pt>
                <c:pt idx="134">
                  <c:v>3753.5926073062533</c:v>
                </c:pt>
                <c:pt idx="135">
                  <c:v>3941.272237671566</c:v>
                </c:pt>
                <c:pt idx="136">
                  <c:v>4138.3358495551447</c:v>
                </c:pt>
                <c:pt idx="137">
                  <c:v>4345.2526420329023</c:v>
                </c:pt>
                <c:pt idx="140">
                  <c:v>4475.6102212938895</c:v>
                </c:pt>
                <c:pt idx="141">
                  <c:v>4699.3907323585836</c:v>
                </c:pt>
                <c:pt idx="142">
                  <c:v>4934.360268976513</c:v>
                </c:pt>
                <c:pt idx="143">
                  <c:v>5181.0782824253383</c:v>
                </c:pt>
                <c:pt idx="144">
                  <c:v>5440.132196546605</c:v>
                </c:pt>
                <c:pt idx="147">
                  <c:v>5603.3361624430036</c:v>
                </c:pt>
                <c:pt idx="148">
                  <c:v>5883.5029705651541</c:v>
                </c:pt>
                <c:pt idx="149">
                  <c:v>6177.6781190934116</c:v>
                </c:pt>
                <c:pt idx="150">
                  <c:v>6486.5620250480824</c:v>
                </c:pt>
                <c:pt idx="151">
                  <c:v>6810.8901263004864</c:v>
                </c:pt>
                <c:pt idx="154">
                  <c:v>7015.2168300895009</c:v>
                </c:pt>
                <c:pt idx="155">
                  <c:v>7365.9776715939761</c:v>
                </c:pt>
                <c:pt idx="156">
                  <c:v>7734.2765551736748</c:v>
                </c:pt>
                <c:pt idx="157">
                  <c:v>8120.9903829323584</c:v>
                </c:pt>
                <c:pt idx="158">
                  <c:v>8527.0399020789773</c:v>
                </c:pt>
                <c:pt idx="161">
                  <c:v>8782.8510991413459</c:v>
                </c:pt>
                <c:pt idx="162">
                  <c:v>9221.9936540984127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1-292D-2B4B-9C20-5B7712C0FCDD}"/>
            </c:ext>
          </c:extLst>
        </c:ser>
        <c:ser>
          <c:idx val="2"/>
          <c:order val="2"/>
          <c:tx>
            <c:strRef>
              <c:f>'jul-2019'!$F$1</c:f>
              <c:strCache>
                <c:ptCount val="1"/>
                <c:pt idx="0">
                  <c:v>Stop Loss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shade val="86000"/>
                </a:schemeClr>
              </a:solidFill>
              <a:ln w="9525">
                <a:solidFill>
                  <a:schemeClr val="accent6">
                    <a:shade val="86000"/>
                  </a:schemeClr>
                </a:solidFill>
              </a:ln>
              <a:effectLst/>
            </c:spPr>
          </c:marker>
          <c:cat>
            <c:numRef>
              <c:f>'jul-2019'!$C$2:$C$164</c:f>
              <c:numCache>
                <c:formatCode>m/d/yy</c:formatCode>
                <c:ptCount val="163"/>
                <c:pt idx="0">
                  <c:v>43668</c:v>
                </c:pt>
                <c:pt idx="1">
                  <c:v>43669</c:v>
                </c:pt>
                <c:pt idx="2">
                  <c:v>43670</c:v>
                </c:pt>
                <c:pt idx="3">
                  <c:v>43671</c:v>
                </c:pt>
                <c:pt idx="4">
                  <c:v>43672</c:v>
                </c:pt>
                <c:pt idx="5">
                  <c:v>43673</c:v>
                </c:pt>
                <c:pt idx="6">
                  <c:v>43674</c:v>
                </c:pt>
                <c:pt idx="7">
                  <c:v>43675</c:v>
                </c:pt>
                <c:pt idx="8">
                  <c:v>43676</c:v>
                </c:pt>
                <c:pt idx="9">
                  <c:v>43677</c:v>
                </c:pt>
                <c:pt idx="10">
                  <c:v>43678</c:v>
                </c:pt>
                <c:pt idx="11">
                  <c:v>43679</c:v>
                </c:pt>
                <c:pt idx="12">
                  <c:v>43680</c:v>
                </c:pt>
                <c:pt idx="13">
                  <c:v>43681</c:v>
                </c:pt>
                <c:pt idx="14">
                  <c:v>43682</c:v>
                </c:pt>
                <c:pt idx="15">
                  <c:v>43683</c:v>
                </c:pt>
                <c:pt idx="16">
                  <c:v>43684</c:v>
                </c:pt>
                <c:pt idx="17">
                  <c:v>43685</c:v>
                </c:pt>
                <c:pt idx="18">
                  <c:v>43686</c:v>
                </c:pt>
                <c:pt idx="19">
                  <c:v>43687</c:v>
                </c:pt>
                <c:pt idx="20">
                  <c:v>43688</c:v>
                </c:pt>
                <c:pt idx="21">
                  <c:v>43689</c:v>
                </c:pt>
                <c:pt idx="22">
                  <c:v>43690</c:v>
                </c:pt>
                <c:pt idx="23">
                  <c:v>43691</c:v>
                </c:pt>
                <c:pt idx="24">
                  <c:v>43692</c:v>
                </c:pt>
                <c:pt idx="25">
                  <c:v>43693</c:v>
                </c:pt>
                <c:pt idx="26">
                  <c:v>43694</c:v>
                </c:pt>
                <c:pt idx="27">
                  <c:v>43695</c:v>
                </c:pt>
                <c:pt idx="28">
                  <c:v>43696</c:v>
                </c:pt>
                <c:pt idx="29">
                  <c:v>43697</c:v>
                </c:pt>
                <c:pt idx="30">
                  <c:v>43698</c:v>
                </c:pt>
                <c:pt idx="31">
                  <c:v>43699</c:v>
                </c:pt>
                <c:pt idx="32">
                  <c:v>43700</c:v>
                </c:pt>
                <c:pt idx="33">
                  <c:v>43701</c:v>
                </c:pt>
                <c:pt idx="34">
                  <c:v>43702</c:v>
                </c:pt>
                <c:pt idx="35">
                  <c:v>43703</c:v>
                </c:pt>
                <c:pt idx="36">
                  <c:v>43704</c:v>
                </c:pt>
                <c:pt idx="37">
                  <c:v>43705</c:v>
                </c:pt>
                <c:pt idx="38">
                  <c:v>43706</c:v>
                </c:pt>
                <c:pt idx="39">
                  <c:v>43707</c:v>
                </c:pt>
                <c:pt idx="40">
                  <c:v>43708</c:v>
                </c:pt>
                <c:pt idx="41">
                  <c:v>43709</c:v>
                </c:pt>
                <c:pt idx="42">
                  <c:v>43710</c:v>
                </c:pt>
                <c:pt idx="43">
                  <c:v>43711</c:v>
                </c:pt>
                <c:pt idx="44">
                  <c:v>43712</c:v>
                </c:pt>
                <c:pt idx="45">
                  <c:v>43713</c:v>
                </c:pt>
                <c:pt idx="46">
                  <c:v>43714</c:v>
                </c:pt>
                <c:pt idx="47">
                  <c:v>43715</c:v>
                </c:pt>
                <c:pt idx="48">
                  <c:v>43716</c:v>
                </c:pt>
                <c:pt idx="49">
                  <c:v>43717</c:v>
                </c:pt>
                <c:pt idx="50">
                  <c:v>43718</c:v>
                </c:pt>
                <c:pt idx="51">
                  <c:v>43719</c:v>
                </c:pt>
                <c:pt idx="52">
                  <c:v>43720</c:v>
                </c:pt>
                <c:pt idx="53">
                  <c:v>43721</c:v>
                </c:pt>
                <c:pt idx="54">
                  <c:v>43722</c:v>
                </c:pt>
                <c:pt idx="55">
                  <c:v>43723</c:v>
                </c:pt>
                <c:pt idx="56">
                  <c:v>43724</c:v>
                </c:pt>
                <c:pt idx="57">
                  <c:v>43725</c:v>
                </c:pt>
                <c:pt idx="58">
                  <c:v>43726</c:v>
                </c:pt>
                <c:pt idx="59">
                  <c:v>43727</c:v>
                </c:pt>
                <c:pt idx="60">
                  <c:v>43728</c:v>
                </c:pt>
                <c:pt idx="61">
                  <c:v>43729</c:v>
                </c:pt>
                <c:pt idx="62">
                  <c:v>43730</c:v>
                </c:pt>
                <c:pt idx="63">
                  <c:v>43731</c:v>
                </c:pt>
                <c:pt idx="64">
                  <c:v>43732</c:v>
                </c:pt>
                <c:pt idx="65">
                  <c:v>43733</c:v>
                </c:pt>
                <c:pt idx="66">
                  <c:v>43734</c:v>
                </c:pt>
                <c:pt idx="67">
                  <c:v>43735</c:v>
                </c:pt>
                <c:pt idx="68">
                  <c:v>43736</c:v>
                </c:pt>
                <c:pt idx="69">
                  <c:v>43737</c:v>
                </c:pt>
                <c:pt idx="70">
                  <c:v>43738</c:v>
                </c:pt>
                <c:pt idx="71">
                  <c:v>43739</c:v>
                </c:pt>
                <c:pt idx="72">
                  <c:v>43740</c:v>
                </c:pt>
                <c:pt idx="73">
                  <c:v>43741</c:v>
                </c:pt>
                <c:pt idx="74">
                  <c:v>43742</c:v>
                </c:pt>
                <c:pt idx="75">
                  <c:v>43743</c:v>
                </c:pt>
                <c:pt idx="76">
                  <c:v>43744</c:v>
                </c:pt>
                <c:pt idx="77">
                  <c:v>43745</c:v>
                </c:pt>
                <c:pt idx="78">
                  <c:v>43746</c:v>
                </c:pt>
                <c:pt idx="79">
                  <c:v>43747</c:v>
                </c:pt>
                <c:pt idx="80">
                  <c:v>43748</c:v>
                </c:pt>
                <c:pt idx="81">
                  <c:v>43749</c:v>
                </c:pt>
                <c:pt idx="82">
                  <c:v>43750</c:v>
                </c:pt>
                <c:pt idx="83">
                  <c:v>43751</c:v>
                </c:pt>
                <c:pt idx="84">
                  <c:v>43752</c:v>
                </c:pt>
                <c:pt idx="85">
                  <c:v>43753</c:v>
                </c:pt>
                <c:pt idx="86">
                  <c:v>43754</c:v>
                </c:pt>
                <c:pt idx="87">
                  <c:v>43755</c:v>
                </c:pt>
                <c:pt idx="88">
                  <c:v>43756</c:v>
                </c:pt>
                <c:pt idx="89">
                  <c:v>43757</c:v>
                </c:pt>
                <c:pt idx="90">
                  <c:v>43758</c:v>
                </c:pt>
                <c:pt idx="91">
                  <c:v>43759</c:v>
                </c:pt>
                <c:pt idx="92">
                  <c:v>43760</c:v>
                </c:pt>
                <c:pt idx="93">
                  <c:v>43761</c:v>
                </c:pt>
                <c:pt idx="94">
                  <c:v>43762</c:v>
                </c:pt>
                <c:pt idx="95">
                  <c:v>43763</c:v>
                </c:pt>
                <c:pt idx="96">
                  <c:v>43764</c:v>
                </c:pt>
                <c:pt idx="97">
                  <c:v>43765</c:v>
                </c:pt>
                <c:pt idx="98">
                  <c:v>43766</c:v>
                </c:pt>
                <c:pt idx="99">
                  <c:v>43767</c:v>
                </c:pt>
                <c:pt idx="100">
                  <c:v>43768</c:v>
                </c:pt>
                <c:pt idx="101">
                  <c:v>43769</c:v>
                </c:pt>
                <c:pt idx="102">
                  <c:v>43770</c:v>
                </c:pt>
                <c:pt idx="103">
                  <c:v>43771</c:v>
                </c:pt>
                <c:pt idx="104">
                  <c:v>43772</c:v>
                </c:pt>
                <c:pt idx="105">
                  <c:v>43773</c:v>
                </c:pt>
                <c:pt idx="106">
                  <c:v>43774</c:v>
                </c:pt>
                <c:pt idx="107">
                  <c:v>43775</c:v>
                </c:pt>
                <c:pt idx="108">
                  <c:v>43776</c:v>
                </c:pt>
                <c:pt idx="109">
                  <c:v>43777</c:v>
                </c:pt>
                <c:pt idx="110">
                  <c:v>43778</c:v>
                </c:pt>
                <c:pt idx="111">
                  <c:v>43779</c:v>
                </c:pt>
                <c:pt idx="112">
                  <c:v>43780</c:v>
                </c:pt>
                <c:pt idx="113">
                  <c:v>43781</c:v>
                </c:pt>
                <c:pt idx="114">
                  <c:v>43782</c:v>
                </c:pt>
                <c:pt idx="115">
                  <c:v>43783</c:v>
                </c:pt>
                <c:pt idx="116">
                  <c:v>43784</c:v>
                </c:pt>
                <c:pt idx="117">
                  <c:v>43785</c:v>
                </c:pt>
                <c:pt idx="118">
                  <c:v>43786</c:v>
                </c:pt>
                <c:pt idx="119">
                  <c:v>43787</c:v>
                </c:pt>
                <c:pt idx="120">
                  <c:v>43788</c:v>
                </c:pt>
                <c:pt idx="121">
                  <c:v>43789</c:v>
                </c:pt>
                <c:pt idx="122">
                  <c:v>43790</c:v>
                </c:pt>
                <c:pt idx="123">
                  <c:v>43791</c:v>
                </c:pt>
                <c:pt idx="124">
                  <c:v>43792</c:v>
                </c:pt>
                <c:pt idx="125">
                  <c:v>43793</c:v>
                </c:pt>
                <c:pt idx="126">
                  <c:v>43794</c:v>
                </c:pt>
                <c:pt idx="127">
                  <c:v>43795</c:v>
                </c:pt>
                <c:pt idx="128">
                  <c:v>43796</c:v>
                </c:pt>
                <c:pt idx="129">
                  <c:v>43797</c:v>
                </c:pt>
                <c:pt idx="130">
                  <c:v>43798</c:v>
                </c:pt>
                <c:pt idx="131">
                  <c:v>43799</c:v>
                </c:pt>
                <c:pt idx="132">
                  <c:v>43800</c:v>
                </c:pt>
                <c:pt idx="133">
                  <c:v>43801</c:v>
                </c:pt>
                <c:pt idx="134">
                  <c:v>43802</c:v>
                </c:pt>
                <c:pt idx="135">
                  <c:v>43803</c:v>
                </c:pt>
                <c:pt idx="136">
                  <c:v>43804</c:v>
                </c:pt>
                <c:pt idx="137">
                  <c:v>43805</c:v>
                </c:pt>
                <c:pt idx="138">
                  <c:v>43806</c:v>
                </c:pt>
                <c:pt idx="139">
                  <c:v>43807</c:v>
                </c:pt>
                <c:pt idx="140">
                  <c:v>43808</c:v>
                </c:pt>
                <c:pt idx="141">
                  <c:v>43809</c:v>
                </c:pt>
                <c:pt idx="142">
                  <c:v>43810</c:v>
                </c:pt>
                <c:pt idx="143">
                  <c:v>43811</c:v>
                </c:pt>
                <c:pt idx="144">
                  <c:v>43812</c:v>
                </c:pt>
                <c:pt idx="145">
                  <c:v>43813</c:v>
                </c:pt>
                <c:pt idx="146">
                  <c:v>43814</c:v>
                </c:pt>
                <c:pt idx="147">
                  <c:v>43815</c:v>
                </c:pt>
                <c:pt idx="148">
                  <c:v>43816</c:v>
                </c:pt>
                <c:pt idx="149">
                  <c:v>43817</c:v>
                </c:pt>
                <c:pt idx="150">
                  <c:v>43818</c:v>
                </c:pt>
                <c:pt idx="151">
                  <c:v>43819</c:v>
                </c:pt>
                <c:pt idx="152">
                  <c:v>43820</c:v>
                </c:pt>
                <c:pt idx="153">
                  <c:v>43821</c:v>
                </c:pt>
                <c:pt idx="154">
                  <c:v>43822</c:v>
                </c:pt>
                <c:pt idx="155">
                  <c:v>43823</c:v>
                </c:pt>
                <c:pt idx="156">
                  <c:v>43824</c:v>
                </c:pt>
                <c:pt idx="157">
                  <c:v>43825</c:v>
                </c:pt>
                <c:pt idx="158">
                  <c:v>43826</c:v>
                </c:pt>
                <c:pt idx="159">
                  <c:v>43827</c:v>
                </c:pt>
                <c:pt idx="160">
                  <c:v>43828</c:v>
                </c:pt>
                <c:pt idx="161">
                  <c:v>43829</c:v>
                </c:pt>
                <c:pt idx="162">
                  <c:v>43830</c:v>
                </c:pt>
              </c:numCache>
            </c:numRef>
          </c:cat>
          <c:val>
            <c:numRef>
              <c:f>'jul-2019'!$F$2:$F$164</c:f>
              <c:numCache>
                <c:formatCode>"R$"#,##0.00_);[Red]\("R$"#,##0.00\)</c:formatCode>
                <c:ptCount val="163"/>
                <c:pt idx="0">
                  <c:v>47.086709999999997</c:v>
                </c:pt>
                <c:pt idx="1">
                  <c:v>47.5</c:v>
                </c:pt>
                <c:pt idx="2">
                  <c:v>50.929499999999997</c:v>
                </c:pt>
                <c:pt idx="3">
                  <c:v>0</c:v>
                </c:pt>
                <c:pt idx="4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61">
                  <c:v>0</c:v>
                </c:pt>
                <c:pt idx="16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3-292D-2B4B-9C20-5B7712C0FCDD}"/>
            </c:ext>
          </c:extLst>
        </c:ser>
        <c:ser>
          <c:idx val="3"/>
          <c:order val="3"/>
          <c:tx>
            <c:strRef>
              <c:f>'jul-2019'!$G$1</c:f>
              <c:strCache>
                <c:ptCount val="1"/>
                <c:pt idx="0">
                  <c:v>Operações</c:v>
                </c:pt>
              </c:strCache>
            </c:strRef>
          </c:tx>
          <c:spPr>
            <a:ln w="28575" cap="rnd">
              <a:solidFill>
                <a:schemeClr val="accent6">
                  <a:shade val="7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shade val="58000"/>
                </a:schemeClr>
              </a:solidFill>
              <a:ln w="9525">
                <a:solidFill>
                  <a:schemeClr val="accent6">
                    <a:shade val="58000"/>
                  </a:schemeClr>
                </a:solidFill>
              </a:ln>
              <a:effectLst/>
            </c:spPr>
          </c:marker>
          <c:cat>
            <c:numRef>
              <c:f>'jul-2019'!$C$2:$C$164</c:f>
              <c:numCache>
                <c:formatCode>m/d/yy</c:formatCode>
                <c:ptCount val="163"/>
                <c:pt idx="0">
                  <c:v>43668</c:v>
                </c:pt>
                <c:pt idx="1">
                  <c:v>43669</c:v>
                </c:pt>
                <c:pt idx="2">
                  <c:v>43670</c:v>
                </c:pt>
                <c:pt idx="3">
                  <c:v>43671</c:v>
                </c:pt>
                <c:pt idx="4">
                  <c:v>43672</c:v>
                </c:pt>
                <c:pt idx="5">
                  <c:v>43673</c:v>
                </c:pt>
                <c:pt idx="6">
                  <c:v>43674</c:v>
                </c:pt>
                <c:pt idx="7">
                  <c:v>43675</c:v>
                </c:pt>
                <c:pt idx="8">
                  <c:v>43676</c:v>
                </c:pt>
                <c:pt idx="9">
                  <c:v>43677</c:v>
                </c:pt>
                <c:pt idx="10">
                  <c:v>43678</c:v>
                </c:pt>
                <c:pt idx="11">
                  <c:v>43679</c:v>
                </c:pt>
                <c:pt idx="12">
                  <c:v>43680</c:v>
                </c:pt>
                <c:pt idx="13">
                  <c:v>43681</c:v>
                </c:pt>
                <c:pt idx="14">
                  <c:v>43682</c:v>
                </c:pt>
                <c:pt idx="15">
                  <c:v>43683</c:v>
                </c:pt>
                <c:pt idx="16">
                  <c:v>43684</c:v>
                </c:pt>
                <c:pt idx="17">
                  <c:v>43685</c:v>
                </c:pt>
                <c:pt idx="18">
                  <c:v>43686</c:v>
                </c:pt>
                <c:pt idx="19">
                  <c:v>43687</c:v>
                </c:pt>
                <c:pt idx="20">
                  <c:v>43688</c:v>
                </c:pt>
                <c:pt idx="21">
                  <c:v>43689</c:v>
                </c:pt>
                <c:pt idx="22">
                  <c:v>43690</c:v>
                </c:pt>
                <c:pt idx="23">
                  <c:v>43691</c:v>
                </c:pt>
                <c:pt idx="24">
                  <c:v>43692</c:v>
                </c:pt>
                <c:pt idx="25">
                  <c:v>43693</c:v>
                </c:pt>
                <c:pt idx="26">
                  <c:v>43694</c:v>
                </c:pt>
                <c:pt idx="27">
                  <c:v>43695</c:v>
                </c:pt>
                <c:pt idx="28">
                  <c:v>43696</c:v>
                </c:pt>
                <c:pt idx="29">
                  <c:v>43697</c:v>
                </c:pt>
                <c:pt idx="30">
                  <c:v>43698</c:v>
                </c:pt>
                <c:pt idx="31">
                  <c:v>43699</c:v>
                </c:pt>
                <c:pt idx="32">
                  <c:v>43700</c:v>
                </c:pt>
                <c:pt idx="33">
                  <c:v>43701</c:v>
                </c:pt>
                <c:pt idx="34">
                  <c:v>43702</c:v>
                </c:pt>
                <c:pt idx="35">
                  <c:v>43703</c:v>
                </c:pt>
                <c:pt idx="36">
                  <c:v>43704</c:v>
                </c:pt>
                <c:pt idx="37">
                  <c:v>43705</c:v>
                </c:pt>
                <c:pt idx="38">
                  <c:v>43706</c:v>
                </c:pt>
                <c:pt idx="39">
                  <c:v>43707</c:v>
                </c:pt>
                <c:pt idx="40">
                  <c:v>43708</c:v>
                </c:pt>
                <c:pt idx="41">
                  <c:v>43709</c:v>
                </c:pt>
                <c:pt idx="42">
                  <c:v>43710</c:v>
                </c:pt>
                <c:pt idx="43">
                  <c:v>43711</c:v>
                </c:pt>
                <c:pt idx="44">
                  <c:v>43712</c:v>
                </c:pt>
                <c:pt idx="45">
                  <c:v>43713</c:v>
                </c:pt>
                <c:pt idx="46">
                  <c:v>43714</c:v>
                </c:pt>
                <c:pt idx="47">
                  <c:v>43715</c:v>
                </c:pt>
                <c:pt idx="48">
                  <c:v>43716</c:v>
                </c:pt>
                <c:pt idx="49">
                  <c:v>43717</c:v>
                </c:pt>
                <c:pt idx="50">
                  <c:v>43718</c:v>
                </c:pt>
                <c:pt idx="51">
                  <c:v>43719</c:v>
                </c:pt>
                <c:pt idx="52">
                  <c:v>43720</c:v>
                </c:pt>
                <c:pt idx="53">
                  <c:v>43721</c:v>
                </c:pt>
                <c:pt idx="54">
                  <c:v>43722</c:v>
                </c:pt>
                <c:pt idx="55">
                  <c:v>43723</c:v>
                </c:pt>
                <c:pt idx="56">
                  <c:v>43724</c:v>
                </c:pt>
                <c:pt idx="57">
                  <c:v>43725</c:v>
                </c:pt>
                <c:pt idx="58">
                  <c:v>43726</c:v>
                </c:pt>
                <c:pt idx="59">
                  <c:v>43727</c:v>
                </c:pt>
                <c:pt idx="60">
                  <c:v>43728</c:v>
                </c:pt>
                <c:pt idx="61">
                  <c:v>43729</c:v>
                </c:pt>
                <c:pt idx="62">
                  <c:v>43730</c:v>
                </c:pt>
                <c:pt idx="63">
                  <c:v>43731</c:v>
                </c:pt>
                <c:pt idx="64">
                  <c:v>43732</c:v>
                </c:pt>
                <c:pt idx="65">
                  <c:v>43733</c:v>
                </c:pt>
                <c:pt idx="66">
                  <c:v>43734</c:v>
                </c:pt>
                <c:pt idx="67">
                  <c:v>43735</c:v>
                </c:pt>
                <c:pt idx="68">
                  <c:v>43736</c:v>
                </c:pt>
                <c:pt idx="69">
                  <c:v>43737</c:v>
                </c:pt>
                <c:pt idx="70">
                  <c:v>43738</c:v>
                </c:pt>
                <c:pt idx="71">
                  <c:v>43739</c:v>
                </c:pt>
                <c:pt idx="72">
                  <c:v>43740</c:v>
                </c:pt>
                <c:pt idx="73">
                  <c:v>43741</c:v>
                </c:pt>
                <c:pt idx="74">
                  <c:v>43742</c:v>
                </c:pt>
                <c:pt idx="75">
                  <c:v>43743</c:v>
                </c:pt>
                <c:pt idx="76">
                  <c:v>43744</c:v>
                </c:pt>
                <c:pt idx="77">
                  <c:v>43745</c:v>
                </c:pt>
                <c:pt idx="78">
                  <c:v>43746</c:v>
                </c:pt>
                <c:pt idx="79">
                  <c:v>43747</c:v>
                </c:pt>
                <c:pt idx="80">
                  <c:v>43748</c:v>
                </c:pt>
                <c:pt idx="81">
                  <c:v>43749</c:v>
                </c:pt>
                <c:pt idx="82">
                  <c:v>43750</c:v>
                </c:pt>
                <c:pt idx="83">
                  <c:v>43751</c:v>
                </c:pt>
                <c:pt idx="84">
                  <c:v>43752</c:v>
                </c:pt>
                <c:pt idx="85">
                  <c:v>43753</c:v>
                </c:pt>
                <c:pt idx="86">
                  <c:v>43754</c:v>
                </c:pt>
                <c:pt idx="87">
                  <c:v>43755</c:v>
                </c:pt>
                <c:pt idx="88">
                  <c:v>43756</c:v>
                </c:pt>
                <c:pt idx="89">
                  <c:v>43757</c:v>
                </c:pt>
                <c:pt idx="90">
                  <c:v>43758</c:v>
                </c:pt>
                <c:pt idx="91">
                  <c:v>43759</c:v>
                </c:pt>
                <c:pt idx="92">
                  <c:v>43760</c:v>
                </c:pt>
                <c:pt idx="93">
                  <c:v>43761</c:v>
                </c:pt>
                <c:pt idx="94">
                  <c:v>43762</c:v>
                </c:pt>
                <c:pt idx="95">
                  <c:v>43763</c:v>
                </c:pt>
                <c:pt idx="96">
                  <c:v>43764</c:v>
                </c:pt>
                <c:pt idx="97">
                  <c:v>43765</c:v>
                </c:pt>
                <c:pt idx="98">
                  <c:v>43766</c:v>
                </c:pt>
                <c:pt idx="99">
                  <c:v>43767</c:v>
                </c:pt>
                <c:pt idx="100">
                  <c:v>43768</c:v>
                </c:pt>
                <c:pt idx="101">
                  <c:v>43769</c:v>
                </c:pt>
                <c:pt idx="102">
                  <c:v>43770</c:v>
                </c:pt>
                <c:pt idx="103">
                  <c:v>43771</c:v>
                </c:pt>
                <c:pt idx="104">
                  <c:v>43772</c:v>
                </c:pt>
                <c:pt idx="105">
                  <c:v>43773</c:v>
                </c:pt>
                <c:pt idx="106">
                  <c:v>43774</c:v>
                </c:pt>
                <c:pt idx="107">
                  <c:v>43775</c:v>
                </c:pt>
                <c:pt idx="108">
                  <c:v>43776</c:v>
                </c:pt>
                <c:pt idx="109">
                  <c:v>43777</c:v>
                </c:pt>
                <c:pt idx="110">
                  <c:v>43778</c:v>
                </c:pt>
                <c:pt idx="111">
                  <c:v>43779</c:v>
                </c:pt>
                <c:pt idx="112">
                  <c:v>43780</c:v>
                </c:pt>
                <c:pt idx="113">
                  <c:v>43781</c:v>
                </c:pt>
                <c:pt idx="114">
                  <c:v>43782</c:v>
                </c:pt>
                <c:pt idx="115">
                  <c:v>43783</c:v>
                </c:pt>
                <c:pt idx="116">
                  <c:v>43784</c:v>
                </c:pt>
                <c:pt idx="117">
                  <c:v>43785</c:v>
                </c:pt>
                <c:pt idx="118">
                  <c:v>43786</c:v>
                </c:pt>
                <c:pt idx="119">
                  <c:v>43787</c:v>
                </c:pt>
                <c:pt idx="120">
                  <c:v>43788</c:v>
                </c:pt>
                <c:pt idx="121">
                  <c:v>43789</c:v>
                </c:pt>
                <c:pt idx="122">
                  <c:v>43790</c:v>
                </c:pt>
                <c:pt idx="123">
                  <c:v>43791</c:v>
                </c:pt>
                <c:pt idx="124">
                  <c:v>43792</c:v>
                </c:pt>
                <c:pt idx="125">
                  <c:v>43793</c:v>
                </c:pt>
                <c:pt idx="126">
                  <c:v>43794</c:v>
                </c:pt>
                <c:pt idx="127">
                  <c:v>43795</c:v>
                </c:pt>
                <c:pt idx="128">
                  <c:v>43796</c:v>
                </c:pt>
                <c:pt idx="129">
                  <c:v>43797</c:v>
                </c:pt>
                <c:pt idx="130">
                  <c:v>43798</c:v>
                </c:pt>
                <c:pt idx="131">
                  <c:v>43799</c:v>
                </c:pt>
                <c:pt idx="132">
                  <c:v>43800</c:v>
                </c:pt>
                <c:pt idx="133">
                  <c:v>43801</c:v>
                </c:pt>
                <c:pt idx="134">
                  <c:v>43802</c:v>
                </c:pt>
                <c:pt idx="135">
                  <c:v>43803</c:v>
                </c:pt>
                <c:pt idx="136">
                  <c:v>43804</c:v>
                </c:pt>
                <c:pt idx="137">
                  <c:v>43805</c:v>
                </c:pt>
                <c:pt idx="138">
                  <c:v>43806</c:v>
                </c:pt>
                <c:pt idx="139">
                  <c:v>43807</c:v>
                </c:pt>
                <c:pt idx="140">
                  <c:v>43808</c:v>
                </c:pt>
                <c:pt idx="141">
                  <c:v>43809</c:v>
                </c:pt>
                <c:pt idx="142">
                  <c:v>43810</c:v>
                </c:pt>
                <c:pt idx="143">
                  <c:v>43811</c:v>
                </c:pt>
                <c:pt idx="144">
                  <c:v>43812</c:v>
                </c:pt>
                <c:pt idx="145">
                  <c:v>43813</c:v>
                </c:pt>
                <c:pt idx="146">
                  <c:v>43814</c:v>
                </c:pt>
                <c:pt idx="147">
                  <c:v>43815</c:v>
                </c:pt>
                <c:pt idx="148">
                  <c:v>43816</c:v>
                </c:pt>
                <c:pt idx="149">
                  <c:v>43817</c:v>
                </c:pt>
                <c:pt idx="150">
                  <c:v>43818</c:v>
                </c:pt>
                <c:pt idx="151">
                  <c:v>43819</c:v>
                </c:pt>
                <c:pt idx="152">
                  <c:v>43820</c:v>
                </c:pt>
                <c:pt idx="153">
                  <c:v>43821</c:v>
                </c:pt>
                <c:pt idx="154">
                  <c:v>43822</c:v>
                </c:pt>
                <c:pt idx="155">
                  <c:v>43823</c:v>
                </c:pt>
                <c:pt idx="156">
                  <c:v>43824</c:v>
                </c:pt>
                <c:pt idx="157">
                  <c:v>43825</c:v>
                </c:pt>
                <c:pt idx="158">
                  <c:v>43826</c:v>
                </c:pt>
                <c:pt idx="159">
                  <c:v>43827</c:v>
                </c:pt>
                <c:pt idx="160">
                  <c:v>43828</c:v>
                </c:pt>
                <c:pt idx="161">
                  <c:v>43829</c:v>
                </c:pt>
                <c:pt idx="162">
                  <c:v>43830</c:v>
                </c:pt>
              </c:numCache>
            </c:numRef>
          </c:cat>
          <c:val>
            <c:numRef>
              <c:f>'jul-2019'!$G$2:$G$164</c:f>
              <c:numCache>
                <c:formatCode>"R$"#,##0.00_);[Red]\("R$"#,##0.00\)</c:formatCode>
                <c:ptCount val="16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21">
                  <c:v>2</c:v>
                </c:pt>
                <c:pt idx="22">
                  <c:v>2.0195881206272852</c:v>
                </c:pt>
                <c:pt idx="23">
                  <c:v>2.1205675266586499</c:v>
                </c:pt>
                <c:pt idx="24">
                  <c:v>2.2265959029915834</c:v>
                </c:pt>
                <c:pt idx="25">
                  <c:v>2.3379256981411634</c:v>
                </c:pt>
                <c:pt idx="28">
                  <c:v>2</c:v>
                </c:pt>
                <c:pt idx="29">
                  <c:v>2.5284666425396618</c:v>
                </c:pt>
                <c:pt idx="30">
                  <c:v>2.654889974666645</c:v>
                </c:pt>
                <c:pt idx="31">
                  <c:v>2.7876344733999825</c:v>
                </c:pt>
                <c:pt idx="32">
                  <c:v>2.9270161970699848</c:v>
                </c:pt>
                <c:pt idx="35">
                  <c:v>2</c:v>
                </c:pt>
                <c:pt idx="36">
                  <c:v>3.1655680171311857</c:v>
                </c:pt>
                <c:pt idx="37">
                  <c:v>3.3238464179877458</c:v>
                </c:pt>
                <c:pt idx="38">
                  <c:v>3.4900387388871281</c:v>
                </c:pt>
                <c:pt idx="39">
                  <c:v>3.6645406758314842</c:v>
                </c:pt>
                <c:pt idx="42">
                  <c:v>2.308660625773832</c:v>
                </c:pt>
                <c:pt idx="43">
                  <c:v>3.9632007409117556</c:v>
                </c:pt>
                <c:pt idx="44">
                  <c:v>4.1613607779573361</c:v>
                </c:pt>
                <c:pt idx="45">
                  <c:v>4.3694288168552058</c:v>
                </c:pt>
                <c:pt idx="46">
                  <c:v>4.5879002576979699</c:v>
                </c:pt>
                <c:pt idx="49">
                  <c:v>2.8903771623497168</c:v>
                </c:pt>
                <c:pt idx="50">
                  <c:v>4.9618141287003583</c:v>
                </c:pt>
                <c:pt idx="51">
                  <c:v>5.2099048351353776</c:v>
                </c:pt>
                <c:pt idx="52">
                  <c:v>5.4704000768921404</c:v>
                </c:pt>
                <c:pt idx="53">
                  <c:v>5.7439200807367454</c:v>
                </c:pt>
                <c:pt idx="56">
                  <c:v>3.6186696508641454</c:v>
                </c:pt>
                <c:pt idx="57">
                  <c:v>6.2120495673167833</c:v>
                </c:pt>
                <c:pt idx="58">
                  <c:v>6.5226520456826353</c:v>
                </c:pt>
                <c:pt idx="59">
                  <c:v>6.8487846479667605</c:v>
                </c:pt>
                <c:pt idx="60">
                  <c:v>7.1912238803650963</c:v>
                </c:pt>
                <c:pt idx="63">
                  <c:v>4.5304710446300156</c:v>
                </c:pt>
                <c:pt idx="64">
                  <c:v>7.7773086266148566</c:v>
                </c:pt>
                <c:pt idx="65">
                  <c:v>8.1661740579456001</c:v>
                </c:pt>
                <c:pt idx="66">
                  <c:v>8.5744827608428871</c:v>
                </c:pt>
                <c:pt idx="67">
                  <c:v>9.0032068988850344</c:v>
                </c:pt>
                <c:pt idx="70">
                  <c:v>5.6720203462975691</c:v>
                </c:pt>
                <c:pt idx="71">
                  <c:v>9.7369682611441455</c:v>
                </c:pt>
                <c:pt idx="72">
                  <c:v>10.223816674201336</c:v>
                </c:pt>
                <c:pt idx="73">
                  <c:v>10.735007507911407</c:v>
                </c:pt>
                <c:pt idx="74">
                  <c:v>11.271757883307007</c:v>
                </c:pt>
                <c:pt idx="77">
                  <c:v>7.1012074664834213</c:v>
                </c:pt>
                <c:pt idx="78">
                  <c:v>12.190406150796525</c:v>
                </c:pt>
                <c:pt idx="79">
                  <c:v>12.799926458336344</c:v>
                </c:pt>
                <c:pt idx="80">
                  <c:v>13.439922781253152</c:v>
                </c:pt>
                <c:pt idx="81">
                  <c:v>14.111918920315798</c:v>
                </c:pt>
                <c:pt idx="84">
                  <c:v>8.8905089197989717</c:v>
                </c:pt>
                <c:pt idx="85">
                  <c:v>15.262040312321551</c:v>
                </c:pt>
                <c:pt idx="86">
                  <c:v>16.02514232793763</c:v>
                </c:pt>
                <c:pt idx="87">
                  <c:v>16.826399444334527</c:v>
                </c:pt>
                <c:pt idx="88">
                  <c:v>17.667719416551229</c:v>
                </c:pt>
                <c:pt idx="91">
                  <c:v>11.130663232427271</c:v>
                </c:pt>
                <c:pt idx="92">
                  <c:v>19.107638549000193</c:v>
                </c:pt>
                <c:pt idx="93">
                  <c:v>20.06302047645018</c:v>
                </c:pt>
                <c:pt idx="94">
                  <c:v>21.06617150027272</c:v>
                </c:pt>
                <c:pt idx="95">
                  <c:v>22.11948007528628</c:v>
                </c:pt>
                <c:pt idx="98">
                  <c:v>13.935272447430426</c:v>
                </c:pt>
                <c:pt idx="99">
                  <c:v>23.922217701422134</c:v>
                </c:pt>
                <c:pt idx="100">
                  <c:v>25.118328586493291</c:v>
                </c:pt>
                <c:pt idx="101">
                  <c:v>26.374245015817895</c:v>
                </c:pt>
                <c:pt idx="102">
                  <c:v>27.692957266608794</c:v>
                </c:pt>
                <c:pt idx="105">
                  <c:v>17.44656307796356</c:v>
                </c:pt>
                <c:pt idx="106">
                  <c:v>29.94993328383741</c:v>
                </c:pt>
                <c:pt idx="107">
                  <c:v>31.447429948029313</c:v>
                </c:pt>
                <c:pt idx="108">
                  <c:v>33.019801445430808</c:v>
                </c:pt>
                <c:pt idx="109">
                  <c:v>34.670791517702277</c:v>
                </c:pt>
                <c:pt idx="112">
                  <c:v>21.842598656152436</c:v>
                </c:pt>
                <c:pt idx="113">
                  <c:v>37.496461026395011</c:v>
                </c:pt>
                <c:pt idx="114">
                  <c:v>39.371284077714805</c:v>
                </c:pt>
                <c:pt idx="115">
                  <c:v>41.33984828160046</c:v>
                </c:pt>
                <c:pt idx="116">
                  <c:v>43.406840695680515</c:v>
                </c:pt>
                <c:pt idx="119">
                  <c:v>27.346309638278658</c:v>
                </c:pt>
                <c:pt idx="120">
                  <c:v>46.944498212378562</c:v>
                </c:pt>
                <c:pt idx="121">
                  <c:v>49.291723122997475</c:v>
                </c:pt>
                <c:pt idx="122">
                  <c:v>51.756309279147288</c:v>
                </c:pt>
                <c:pt idx="123">
                  <c:v>54.344124743104686</c:v>
                </c:pt>
                <c:pt idx="126">
                  <c:v>34.236798588155871</c:v>
                </c:pt>
                <c:pt idx="127">
                  <c:v>58.773170909667769</c:v>
                </c:pt>
                <c:pt idx="128">
                  <c:v>61.711829455151033</c:v>
                </c:pt>
                <c:pt idx="129">
                  <c:v>64.797420927908718</c:v>
                </c:pt>
                <c:pt idx="130">
                  <c:v>68.037291974304082</c:v>
                </c:pt>
                <c:pt idx="133">
                  <c:v>42.863493943811648</c:v>
                </c:pt>
                <c:pt idx="134">
                  <c:v>73.58233127020992</c:v>
                </c:pt>
                <c:pt idx="135">
                  <c:v>77.26144783372041</c:v>
                </c:pt>
                <c:pt idx="136">
                  <c:v>81.12452022540657</c:v>
                </c:pt>
                <c:pt idx="137">
                  <c:v>85.180746236676868</c:v>
                </c:pt>
                <c:pt idx="140">
                  <c:v>53.6638701291064</c:v>
                </c:pt>
                <c:pt idx="141">
                  <c:v>92.12297705496573</c:v>
                </c:pt>
                <c:pt idx="142">
                  <c:v>96.729125907714277</c:v>
                </c:pt>
                <c:pt idx="143">
                  <c:v>101.56558220309977</c:v>
                </c:pt>
                <c:pt idx="144">
                  <c:v>106.64386131325477</c:v>
                </c:pt>
                <c:pt idx="147">
                  <c:v>67.185632627350756</c:v>
                </c:pt>
                <c:pt idx="148">
                  <c:v>115.3353360102853</c:v>
                </c:pt>
                <c:pt idx="149">
                  <c:v>121.10210281079935</c:v>
                </c:pt>
                <c:pt idx="150">
                  <c:v>127.15720795133947</c:v>
                </c:pt>
                <c:pt idx="151">
                  <c:v>133.51506834890628</c:v>
                </c:pt>
                <c:pt idx="154">
                  <c:v>84.114493059810997</c:v>
                </c:pt>
                <c:pt idx="155">
                  <c:v>144.39654641934226</c:v>
                </c:pt>
                <c:pt idx="156">
                  <c:v>151.61637374030929</c:v>
                </c:pt>
                <c:pt idx="157">
                  <c:v>159.19719242732481</c:v>
                </c:pt>
                <c:pt idx="158">
                  <c:v>167.15705204869141</c:v>
                </c:pt>
                <c:pt idx="161">
                  <c:v>105.30894279067506</c:v>
                </c:pt>
                <c:pt idx="162">
                  <c:v>180.78035179065913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5-292D-2B4B-9C20-5B7712C0FCDD}"/>
            </c:ext>
          </c:extLst>
        </c:ser>
        <c:ser>
          <c:idx val="4"/>
          <c:order val="4"/>
          <c:tx>
            <c:strRef>
              <c:f>'jul-2019'!$H$1</c:f>
              <c:strCache>
                <c:ptCount val="1"/>
                <c:pt idx="0">
                  <c:v>Alcance</c:v>
                </c:pt>
              </c:strCache>
            </c:strRef>
          </c:tx>
          <c:spPr>
            <a:ln w="28575" cap="rnd">
              <a:solidFill>
                <a:schemeClr val="accent6">
                  <a:shade val="53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shade val="53000"/>
                </a:schemeClr>
              </a:solidFill>
              <a:ln w="9525">
                <a:solidFill>
                  <a:schemeClr val="accent6">
                    <a:shade val="53000"/>
                  </a:schemeClr>
                </a:solidFill>
              </a:ln>
              <a:effectLst/>
            </c:spPr>
          </c:marker>
          <c:cat>
            <c:numRef>
              <c:f>'jul-2019'!$C$2:$C$164</c:f>
              <c:numCache>
                <c:formatCode>m/d/yy</c:formatCode>
                <c:ptCount val="163"/>
                <c:pt idx="0">
                  <c:v>43668</c:v>
                </c:pt>
                <c:pt idx="1">
                  <c:v>43669</c:v>
                </c:pt>
                <c:pt idx="2">
                  <c:v>43670</c:v>
                </c:pt>
                <c:pt idx="3">
                  <c:v>43671</c:v>
                </c:pt>
                <c:pt idx="4">
                  <c:v>43672</c:v>
                </c:pt>
                <c:pt idx="5">
                  <c:v>43673</c:v>
                </c:pt>
                <c:pt idx="6">
                  <c:v>43674</c:v>
                </c:pt>
                <c:pt idx="7">
                  <c:v>43675</c:v>
                </c:pt>
                <c:pt idx="8">
                  <c:v>43676</c:v>
                </c:pt>
                <c:pt idx="9">
                  <c:v>43677</c:v>
                </c:pt>
                <c:pt idx="10">
                  <c:v>43678</c:v>
                </c:pt>
                <c:pt idx="11">
                  <c:v>43679</c:v>
                </c:pt>
                <c:pt idx="12">
                  <c:v>43680</c:v>
                </c:pt>
                <c:pt idx="13">
                  <c:v>43681</c:v>
                </c:pt>
                <c:pt idx="14">
                  <c:v>43682</c:v>
                </c:pt>
                <c:pt idx="15">
                  <c:v>43683</c:v>
                </c:pt>
                <c:pt idx="16">
                  <c:v>43684</c:v>
                </c:pt>
                <c:pt idx="17">
                  <c:v>43685</c:v>
                </c:pt>
                <c:pt idx="18">
                  <c:v>43686</c:v>
                </c:pt>
                <c:pt idx="19">
                  <c:v>43687</c:v>
                </c:pt>
                <c:pt idx="20">
                  <c:v>43688</c:v>
                </c:pt>
                <c:pt idx="21">
                  <c:v>43689</c:v>
                </c:pt>
                <c:pt idx="22">
                  <c:v>43690</c:v>
                </c:pt>
                <c:pt idx="23">
                  <c:v>43691</c:v>
                </c:pt>
                <c:pt idx="24">
                  <c:v>43692</c:v>
                </c:pt>
                <c:pt idx="25">
                  <c:v>43693</c:v>
                </c:pt>
                <c:pt idx="26">
                  <c:v>43694</c:v>
                </c:pt>
                <c:pt idx="27">
                  <c:v>43695</c:v>
                </c:pt>
                <c:pt idx="28">
                  <c:v>43696</c:v>
                </c:pt>
                <c:pt idx="29">
                  <c:v>43697</c:v>
                </c:pt>
                <c:pt idx="30">
                  <c:v>43698</c:v>
                </c:pt>
                <c:pt idx="31">
                  <c:v>43699</c:v>
                </c:pt>
                <c:pt idx="32">
                  <c:v>43700</c:v>
                </c:pt>
                <c:pt idx="33">
                  <c:v>43701</c:v>
                </c:pt>
                <c:pt idx="34">
                  <c:v>43702</c:v>
                </c:pt>
                <c:pt idx="35">
                  <c:v>43703</c:v>
                </c:pt>
                <c:pt idx="36">
                  <c:v>43704</c:v>
                </c:pt>
                <c:pt idx="37">
                  <c:v>43705</c:v>
                </c:pt>
                <c:pt idx="38">
                  <c:v>43706</c:v>
                </c:pt>
                <c:pt idx="39">
                  <c:v>43707</c:v>
                </c:pt>
                <c:pt idx="40">
                  <c:v>43708</c:v>
                </c:pt>
                <c:pt idx="41">
                  <c:v>43709</c:v>
                </c:pt>
                <c:pt idx="42">
                  <c:v>43710</c:v>
                </c:pt>
                <c:pt idx="43">
                  <c:v>43711</c:v>
                </c:pt>
                <c:pt idx="44">
                  <c:v>43712</c:v>
                </c:pt>
                <c:pt idx="45">
                  <c:v>43713</c:v>
                </c:pt>
                <c:pt idx="46">
                  <c:v>43714</c:v>
                </c:pt>
                <c:pt idx="47">
                  <c:v>43715</c:v>
                </c:pt>
                <c:pt idx="48">
                  <c:v>43716</c:v>
                </c:pt>
                <c:pt idx="49">
                  <c:v>43717</c:v>
                </c:pt>
                <c:pt idx="50">
                  <c:v>43718</c:v>
                </c:pt>
                <c:pt idx="51">
                  <c:v>43719</c:v>
                </c:pt>
                <c:pt idx="52">
                  <c:v>43720</c:v>
                </c:pt>
                <c:pt idx="53">
                  <c:v>43721</c:v>
                </c:pt>
                <c:pt idx="54">
                  <c:v>43722</c:v>
                </c:pt>
                <c:pt idx="55">
                  <c:v>43723</c:v>
                </c:pt>
                <c:pt idx="56">
                  <c:v>43724</c:v>
                </c:pt>
                <c:pt idx="57">
                  <c:v>43725</c:v>
                </c:pt>
                <c:pt idx="58">
                  <c:v>43726</c:v>
                </c:pt>
                <c:pt idx="59">
                  <c:v>43727</c:v>
                </c:pt>
                <c:pt idx="60">
                  <c:v>43728</c:v>
                </c:pt>
                <c:pt idx="61">
                  <c:v>43729</c:v>
                </c:pt>
                <c:pt idx="62">
                  <c:v>43730</c:v>
                </c:pt>
                <c:pt idx="63">
                  <c:v>43731</c:v>
                </c:pt>
                <c:pt idx="64">
                  <c:v>43732</c:v>
                </c:pt>
                <c:pt idx="65">
                  <c:v>43733</c:v>
                </c:pt>
                <c:pt idx="66">
                  <c:v>43734</c:v>
                </c:pt>
                <c:pt idx="67">
                  <c:v>43735</c:v>
                </c:pt>
                <c:pt idx="68">
                  <c:v>43736</c:v>
                </c:pt>
                <c:pt idx="69">
                  <c:v>43737</c:v>
                </c:pt>
                <c:pt idx="70">
                  <c:v>43738</c:v>
                </c:pt>
                <c:pt idx="71">
                  <c:v>43739</c:v>
                </c:pt>
                <c:pt idx="72">
                  <c:v>43740</c:v>
                </c:pt>
                <c:pt idx="73">
                  <c:v>43741</c:v>
                </c:pt>
                <c:pt idx="74">
                  <c:v>43742</c:v>
                </c:pt>
                <c:pt idx="75">
                  <c:v>43743</c:v>
                </c:pt>
                <c:pt idx="76">
                  <c:v>43744</c:v>
                </c:pt>
                <c:pt idx="77">
                  <c:v>43745</c:v>
                </c:pt>
                <c:pt idx="78">
                  <c:v>43746</c:v>
                </c:pt>
                <c:pt idx="79">
                  <c:v>43747</c:v>
                </c:pt>
                <c:pt idx="80">
                  <c:v>43748</c:v>
                </c:pt>
                <c:pt idx="81">
                  <c:v>43749</c:v>
                </c:pt>
                <c:pt idx="82">
                  <c:v>43750</c:v>
                </c:pt>
                <c:pt idx="83">
                  <c:v>43751</c:v>
                </c:pt>
                <c:pt idx="84">
                  <c:v>43752</c:v>
                </c:pt>
                <c:pt idx="85">
                  <c:v>43753</c:v>
                </c:pt>
                <c:pt idx="86">
                  <c:v>43754</c:v>
                </c:pt>
                <c:pt idx="87">
                  <c:v>43755</c:v>
                </c:pt>
                <c:pt idx="88">
                  <c:v>43756</c:v>
                </c:pt>
                <c:pt idx="89">
                  <c:v>43757</c:v>
                </c:pt>
                <c:pt idx="90">
                  <c:v>43758</c:v>
                </c:pt>
                <c:pt idx="91">
                  <c:v>43759</c:v>
                </c:pt>
                <c:pt idx="92">
                  <c:v>43760</c:v>
                </c:pt>
                <c:pt idx="93">
                  <c:v>43761</c:v>
                </c:pt>
                <c:pt idx="94">
                  <c:v>43762</c:v>
                </c:pt>
                <c:pt idx="95">
                  <c:v>43763</c:v>
                </c:pt>
                <c:pt idx="96">
                  <c:v>43764</c:v>
                </c:pt>
                <c:pt idx="97">
                  <c:v>43765</c:v>
                </c:pt>
                <c:pt idx="98">
                  <c:v>43766</c:v>
                </c:pt>
                <c:pt idx="99">
                  <c:v>43767</c:v>
                </c:pt>
                <c:pt idx="100">
                  <c:v>43768</c:v>
                </c:pt>
                <c:pt idx="101">
                  <c:v>43769</c:v>
                </c:pt>
                <c:pt idx="102">
                  <c:v>43770</c:v>
                </c:pt>
                <c:pt idx="103">
                  <c:v>43771</c:v>
                </c:pt>
                <c:pt idx="104">
                  <c:v>43772</c:v>
                </c:pt>
                <c:pt idx="105">
                  <c:v>43773</c:v>
                </c:pt>
                <c:pt idx="106">
                  <c:v>43774</c:v>
                </c:pt>
                <c:pt idx="107">
                  <c:v>43775</c:v>
                </c:pt>
                <c:pt idx="108">
                  <c:v>43776</c:v>
                </c:pt>
                <c:pt idx="109">
                  <c:v>43777</c:v>
                </c:pt>
                <c:pt idx="110">
                  <c:v>43778</c:v>
                </c:pt>
                <c:pt idx="111">
                  <c:v>43779</c:v>
                </c:pt>
                <c:pt idx="112">
                  <c:v>43780</c:v>
                </c:pt>
                <c:pt idx="113">
                  <c:v>43781</c:v>
                </c:pt>
                <c:pt idx="114">
                  <c:v>43782</c:v>
                </c:pt>
                <c:pt idx="115">
                  <c:v>43783</c:v>
                </c:pt>
                <c:pt idx="116">
                  <c:v>43784</c:v>
                </c:pt>
                <c:pt idx="117">
                  <c:v>43785</c:v>
                </c:pt>
                <c:pt idx="118">
                  <c:v>43786</c:v>
                </c:pt>
                <c:pt idx="119">
                  <c:v>43787</c:v>
                </c:pt>
                <c:pt idx="120">
                  <c:v>43788</c:v>
                </c:pt>
                <c:pt idx="121">
                  <c:v>43789</c:v>
                </c:pt>
                <c:pt idx="122">
                  <c:v>43790</c:v>
                </c:pt>
                <c:pt idx="123">
                  <c:v>43791</c:v>
                </c:pt>
                <c:pt idx="124">
                  <c:v>43792</c:v>
                </c:pt>
                <c:pt idx="125">
                  <c:v>43793</c:v>
                </c:pt>
                <c:pt idx="126">
                  <c:v>43794</c:v>
                </c:pt>
                <c:pt idx="127">
                  <c:v>43795</c:v>
                </c:pt>
                <c:pt idx="128">
                  <c:v>43796</c:v>
                </c:pt>
                <c:pt idx="129">
                  <c:v>43797</c:v>
                </c:pt>
                <c:pt idx="130">
                  <c:v>43798</c:v>
                </c:pt>
                <c:pt idx="131">
                  <c:v>43799</c:v>
                </c:pt>
                <c:pt idx="132">
                  <c:v>43800</c:v>
                </c:pt>
                <c:pt idx="133">
                  <c:v>43801</c:v>
                </c:pt>
                <c:pt idx="134">
                  <c:v>43802</c:v>
                </c:pt>
                <c:pt idx="135">
                  <c:v>43803</c:v>
                </c:pt>
                <c:pt idx="136">
                  <c:v>43804</c:v>
                </c:pt>
                <c:pt idx="137">
                  <c:v>43805</c:v>
                </c:pt>
                <c:pt idx="138">
                  <c:v>43806</c:v>
                </c:pt>
                <c:pt idx="139">
                  <c:v>43807</c:v>
                </c:pt>
                <c:pt idx="140">
                  <c:v>43808</c:v>
                </c:pt>
                <c:pt idx="141">
                  <c:v>43809</c:v>
                </c:pt>
                <c:pt idx="142">
                  <c:v>43810</c:v>
                </c:pt>
                <c:pt idx="143">
                  <c:v>43811</c:v>
                </c:pt>
                <c:pt idx="144">
                  <c:v>43812</c:v>
                </c:pt>
                <c:pt idx="145">
                  <c:v>43813</c:v>
                </c:pt>
                <c:pt idx="146">
                  <c:v>43814</c:v>
                </c:pt>
                <c:pt idx="147">
                  <c:v>43815</c:v>
                </c:pt>
                <c:pt idx="148">
                  <c:v>43816</c:v>
                </c:pt>
                <c:pt idx="149">
                  <c:v>43817</c:v>
                </c:pt>
                <c:pt idx="150">
                  <c:v>43818</c:v>
                </c:pt>
                <c:pt idx="151">
                  <c:v>43819</c:v>
                </c:pt>
                <c:pt idx="152">
                  <c:v>43820</c:v>
                </c:pt>
                <c:pt idx="153">
                  <c:v>43821</c:v>
                </c:pt>
                <c:pt idx="154">
                  <c:v>43822</c:v>
                </c:pt>
                <c:pt idx="155">
                  <c:v>43823</c:v>
                </c:pt>
                <c:pt idx="156">
                  <c:v>43824</c:v>
                </c:pt>
                <c:pt idx="157">
                  <c:v>43825</c:v>
                </c:pt>
                <c:pt idx="158">
                  <c:v>43826</c:v>
                </c:pt>
                <c:pt idx="159">
                  <c:v>43827</c:v>
                </c:pt>
                <c:pt idx="160">
                  <c:v>43828</c:v>
                </c:pt>
                <c:pt idx="161">
                  <c:v>43829</c:v>
                </c:pt>
                <c:pt idx="162">
                  <c:v>43830</c:v>
                </c:pt>
              </c:numCache>
            </c:numRef>
          </c:cat>
          <c:val>
            <c:numRef>
              <c:f>'jul-2019'!$H$2:$H$164</c:f>
              <c:numCache>
                <c:formatCode>_("R$"* #,##0.00_);_("R$"* \(#,##0.00\);_("R$"* "-"??_);_(@_)</c:formatCode>
                <c:ptCount val="163"/>
                <c:pt idx="0">
                  <c:v>50</c:v>
                </c:pt>
                <c:pt idx="1">
                  <c:v>53.61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0F-A44E-83D6-EC689020B2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634000"/>
        <c:axId val="468191464"/>
      </c:lineChart>
      <c:dateAx>
        <c:axId val="160634000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8191464"/>
        <c:crosses val="autoZero"/>
        <c:auto val="1"/>
        <c:lblOffset val="100"/>
        <c:baseTimeUnit val="days"/>
      </c:dateAx>
      <c:valAx>
        <c:axId val="468191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0634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288312</xdr:colOff>
      <xdr:row>3</xdr:row>
      <xdr:rowOff>19050</xdr:rowOff>
    </xdr:from>
    <xdr:to>
      <xdr:col>22</xdr:col>
      <xdr:colOff>129952</xdr:colOff>
      <xdr:row>28</xdr:row>
      <xdr:rowOff>52471</xdr:rowOff>
    </xdr:to>
    <xdr:graphicFrame macro="">
      <xdr:nvGraphicFramePr>
        <xdr:cNvPr id="5" name="Gráfico 4" title="Desempenho">
          <a:extLst>
            <a:ext uri="{FF2B5EF4-FFF2-40B4-BE49-F238E27FC236}">
              <a16:creationId xmlns:a16="http://schemas.microsoft.com/office/drawing/2014/main" id="{A48B6967-F776-714B-9CC1-91D9D7436C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ela14" displayName="Tabela14" ref="C1:H169" totalsRowShown="0" headerRowDxfId="12" dataDxfId="11" headerRowCellStyle="Normal" dataCellStyle="Normal">
  <tableColumns count="6">
    <tableColumn id="1" xr3:uid="{00000000-0010-0000-0000-000001000000}" name="Início" dataDxfId="10" dataCellStyle="Normal"/>
    <tableColumn id="2" xr3:uid="{00000000-0010-0000-0000-000002000000}" name="Meta" dataDxfId="9" dataCellStyle="Moeda">
      <calculatedColumnFormula>D1+(D1*0.1)</calculatedColumnFormula>
    </tableColumn>
    <tableColumn id="6" xr3:uid="{00000000-0010-0000-0000-000006000000}" name="Previsão" dataDxfId="8" dataCellStyle="Moeda">
      <calculatedColumnFormula>J2+(J2*0.1)</calculatedColumnFormula>
    </tableColumn>
    <tableColumn id="5" xr3:uid="{00000000-0010-0000-0000-000005000000}" name="Stop Loss" dataDxfId="7" dataCellStyle="Moeda">
      <calculatedColumnFormula>D1-(D1*0.15)</calculatedColumnFormula>
    </tableColumn>
    <tableColumn id="4" xr3:uid="{00000000-0010-0000-0000-000004000000}" name="Operações" dataDxfId="6" dataCellStyle="Moeda">
      <calculatedColumnFormula>((Tabela14[[#This Row],[Previsão]]-J2)/3)*0.235</calculatedColumnFormula>
    </tableColumn>
    <tableColumn id="3" xr3:uid="{00000000-0010-0000-0000-000003000000}" name="Alcance" dataDxfId="5" dataCellStyle="Moeda"/>
  </tableColumns>
  <tableStyleInfo name="TableStyleMedium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ela1" displayName="Tabela1" ref="A1:C32" totalsRowShown="0" headerRowDxfId="4" dataDxfId="3" headerRowCellStyle="Normal" dataCellStyle="Normal">
  <tableColumns count="3">
    <tableColumn id="1" xr3:uid="{00000000-0010-0000-0100-000001000000}" name="Início" dataDxfId="2" dataCellStyle="Normal"/>
    <tableColumn id="2" xr3:uid="{00000000-0010-0000-0100-000002000000}" name=" R$ -   " dataDxfId="1" dataCellStyle="Moeda">
      <calculatedColumnFormula>B1+(B1*0.1)</calculatedColumnFormula>
    </tableColumn>
    <tableColumn id="3" xr3:uid="{00000000-0010-0000-0100-000003000000}" name="Alcance" dataDxfId="0" dataCellStyle="Moeda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99"/>
  <sheetViews>
    <sheetView tabSelected="1" zoomScaleNormal="100" zoomScaleSheetLayoutView="100" workbookViewId="0">
      <pane ySplit="1" topLeftCell="A2" activePane="bottomLeft" state="frozen"/>
      <selection activeCell="E3" sqref="E3"/>
      <selection pane="bottomLeft" activeCell="F28" sqref="F28"/>
    </sheetView>
  </sheetViews>
  <sheetFormatPr defaultRowHeight="15" x14ac:dyDescent="0.2"/>
  <cols>
    <col min="3" max="3" width="11.1640625" style="8" bestFit="1" customWidth="1"/>
    <col min="4" max="4" width="12.64453125" bestFit="1" customWidth="1"/>
    <col min="5" max="5" width="26.23046875" bestFit="1" customWidth="1"/>
    <col min="6" max="7" width="12.23828125" customWidth="1"/>
    <col min="8" max="8" width="14.9296875" bestFit="1" customWidth="1"/>
    <col min="10" max="10" width="18.83203125" bestFit="1" customWidth="1"/>
    <col min="11" max="11" width="19.1015625" bestFit="1" customWidth="1"/>
    <col min="12" max="12" width="9.28125" customWidth="1"/>
  </cols>
  <sheetData>
    <row r="1" spans="1:11" ht="15.75" thickBot="1" x14ac:dyDescent="0.25">
      <c r="A1" s="10" t="s">
        <v>64</v>
      </c>
      <c r="B1" s="10" t="s">
        <v>39</v>
      </c>
      <c r="C1" s="5" t="s">
        <v>0</v>
      </c>
      <c r="D1" s="4" t="s">
        <v>1</v>
      </c>
      <c r="E1" s="4" t="s">
        <v>2</v>
      </c>
      <c r="F1" s="4" t="s">
        <v>3</v>
      </c>
      <c r="G1" s="4" t="s">
        <v>38</v>
      </c>
      <c r="H1" s="2" t="s">
        <v>4</v>
      </c>
      <c r="J1" s="9" t="s">
        <v>5</v>
      </c>
      <c r="K1" s="9" t="s">
        <v>71</v>
      </c>
    </row>
    <row r="2" spans="1:11" ht="15" customHeight="1" thickTop="1" x14ac:dyDescent="0.2">
      <c r="A2" s="16" t="s">
        <v>65</v>
      </c>
      <c r="B2" s="19" t="s">
        <v>40</v>
      </c>
      <c r="C2" s="5">
        <f>K2</f>
        <v>43668</v>
      </c>
      <c r="D2" s="3">
        <f>J2+(J2*0.03)</f>
        <v>49.999290000000002</v>
      </c>
      <c r="E2" s="4">
        <f>J2+(J2*0.03)</f>
        <v>49.999290000000002</v>
      </c>
      <c r="F2" s="4">
        <f>J2-(J2*0.03)</f>
        <v>47.086709999999997</v>
      </c>
      <c r="G2" s="4">
        <f>IF(((((Tabela14[[#This Row],[Previsão]]-J2)/3)*0.235)+(Tabela14[[#This Row],[Previsão]]-J2)/3)&lt;2,2,((((Tabela14[[#This Row],[Previsão]]-J2)/3)*0.235)+(Tabela14[[#This Row],[Previsão]]-J2)/3))</f>
        <v>2</v>
      </c>
      <c r="H2" s="3">
        <v>50</v>
      </c>
      <c r="J2" s="12">
        <v>48.542999999999999</v>
      </c>
      <c r="K2" s="11">
        <v>43668</v>
      </c>
    </row>
    <row r="3" spans="1:11" x14ac:dyDescent="0.2">
      <c r="A3" s="17"/>
      <c r="B3" s="20"/>
      <c r="C3" s="5">
        <f>C2+1</f>
        <v>43669</v>
      </c>
      <c r="D3" s="3">
        <f>H2+(H2*0.05)</f>
        <v>52.5</v>
      </c>
      <c r="E3" s="4">
        <f>E2+(E2*0.05)</f>
        <v>52.499254499999999</v>
      </c>
      <c r="F3" s="4">
        <f>H2-(H2*0.05)</f>
        <v>47.5</v>
      </c>
      <c r="G3" s="4">
        <f>IF(((((Tabela14[[#This Row],[Previsão]]-E2)/3)*0.235)+(Tabela14[[#This Row],[Previsão]]-E2)/3)&lt;2,2,((((Tabela14[[#This Row],[Previsão]]-E2)/3)*0.235)+(Tabela14[[#This Row],[Previsão]]-E2)/3))</f>
        <v>2</v>
      </c>
      <c r="H3" s="3">
        <v>53.61</v>
      </c>
    </row>
    <row r="4" spans="1:11" x14ac:dyDescent="0.2">
      <c r="A4" s="17"/>
      <c r="B4" s="20"/>
      <c r="C4" s="5">
        <f t="shared" ref="C4:C67" si="0">C3+1</f>
        <v>43670</v>
      </c>
      <c r="D4" s="3">
        <f>H3+(H3*0.05)</f>
        <v>56.290500000000002</v>
      </c>
      <c r="E4" s="4">
        <f>E3+(E3*0.05)</f>
        <v>55.124217225000002</v>
      </c>
      <c r="F4" s="4">
        <f>H3-(H3*0.05)</f>
        <v>50.929499999999997</v>
      </c>
      <c r="G4" s="4">
        <f>IF(((((Tabela14[[#This Row],[Previsão]]-E3)/3)*0.235)+(Tabela14[[#This Row],[Previsão]]-E3)/3)&lt;2,2,((((Tabela14[[#This Row],[Previsão]]-E3)/3)*0.235)+(Tabela14[[#This Row],[Previsão]]-E3)/3))</f>
        <v>2</v>
      </c>
      <c r="H4" s="3"/>
    </row>
    <row r="5" spans="1:11" x14ac:dyDescent="0.2">
      <c r="A5" s="17"/>
      <c r="B5" s="20"/>
      <c r="C5" s="5">
        <f t="shared" si="0"/>
        <v>43671</v>
      </c>
      <c r="D5" s="3">
        <f>H4+(H4*0.05)</f>
        <v>0</v>
      </c>
      <c r="E5" s="4">
        <f>E4+(E4*0.05)</f>
        <v>57.880428086250006</v>
      </c>
      <c r="F5" s="4">
        <f>H4-(H4*0.05)</f>
        <v>0</v>
      </c>
      <c r="G5" s="4">
        <f>IF(((((Tabela14[[#This Row],[Previsão]]-E4)/3)*0.235)+(Tabela14[[#This Row],[Previsão]]-E4)/3)&lt;2,2,((((Tabela14[[#This Row],[Previsão]]-E4)/3)*0.235)+(Tabela14[[#This Row],[Previsão]]-E4)/3))</f>
        <v>2</v>
      </c>
      <c r="H5" s="3"/>
    </row>
    <row r="6" spans="1:11" x14ac:dyDescent="0.2">
      <c r="A6" s="17"/>
      <c r="B6" s="20"/>
      <c r="C6" s="5">
        <f t="shared" si="0"/>
        <v>43672</v>
      </c>
      <c r="D6" s="3">
        <f>H5+(H5*0.05)</f>
        <v>0</v>
      </c>
      <c r="E6" s="4">
        <f>E5+(E5*0.05)</f>
        <v>60.774449490562503</v>
      </c>
      <c r="F6" s="4">
        <f>H5-(H5*0.05)</f>
        <v>0</v>
      </c>
      <c r="G6" s="4">
        <f>IF(((((Tabela14[[#This Row],[Previsão]]-E5)/3)*0.235)+(Tabela14[[#This Row],[Previsão]]-E5)/3)&lt;2,2,((((Tabela14[[#This Row],[Previsão]]-E5)/3)*0.235)+(Tabela14[[#This Row],[Previsão]]-E5)/3))</f>
        <v>2</v>
      </c>
      <c r="H6" s="3"/>
    </row>
    <row r="7" spans="1:11" x14ac:dyDescent="0.2">
      <c r="A7" s="17"/>
      <c r="B7" s="20"/>
      <c r="C7" s="5">
        <f t="shared" si="0"/>
        <v>43673</v>
      </c>
      <c r="D7" s="6"/>
      <c r="E7" s="7"/>
      <c r="F7" s="7"/>
      <c r="G7" s="7"/>
      <c r="H7" s="6"/>
    </row>
    <row r="8" spans="1:11" x14ac:dyDescent="0.2">
      <c r="A8" s="17"/>
      <c r="B8" s="21"/>
      <c r="C8" s="5">
        <f t="shared" si="0"/>
        <v>43674</v>
      </c>
      <c r="D8" s="6"/>
      <c r="E8" s="7"/>
      <c r="F8" s="7"/>
      <c r="G8" s="7"/>
      <c r="H8" s="6"/>
    </row>
    <row r="9" spans="1:11" ht="15" customHeight="1" x14ac:dyDescent="0.2">
      <c r="A9" s="17"/>
      <c r="B9" s="13" t="s">
        <v>41</v>
      </c>
      <c r="C9" s="5">
        <f t="shared" si="0"/>
        <v>43675</v>
      </c>
      <c r="D9" s="3">
        <f>H6+(H6*0.03)</f>
        <v>0</v>
      </c>
      <c r="E9" s="4">
        <f>E6+(E6*0.03)</f>
        <v>62.597682975279376</v>
      </c>
      <c r="F9" s="4">
        <f>H6-(H6*0.03)</f>
        <v>0</v>
      </c>
      <c r="G9" s="4">
        <f>IF(((((Tabela14[[#This Row],[Previsão]]-E6)/3)*0.235)+(Tabela14[[#This Row],[Previsão]]-E6)/3)&lt;2,2,((((Tabela14[[#This Row],[Previsão]]-E6)/3)*0.235)+(Tabela14[[#This Row],[Previsão]]-E6)/3))</f>
        <v>2</v>
      </c>
      <c r="H9" s="3"/>
    </row>
    <row r="10" spans="1:11" x14ac:dyDescent="0.2">
      <c r="A10" s="17"/>
      <c r="B10" s="14"/>
      <c r="C10" s="5">
        <f t="shared" si="0"/>
        <v>43676</v>
      </c>
      <c r="D10" s="3">
        <f>H9+(H9*0.05)</f>
        <v>0</v>
      </c>
      <c r="E10" s="4">
        <f>E9+(E9*0.05)</f>
        <v>65.727567124043347</v>
      </c>
      <c r="F10" s="4">
        <f>H9-(H9*0.05)</f>
        <v>0</v>
      </c>
      <c r="G10" s="4">
        <f>IF(((((Tabela14[[#This Row],[Previsão]]-E9)/3)*0.235)+(Tabela14[[#This Row],[Previsão]]-E9)/3)&lt;2,2,((((Tabela14[[#This Row],[Previsão]]-E9)/3)*0.235)+(Tabela14[[#This Row],[Previsão]]-E9)/3))</f>
        <v>2</v>
      </c>
      <c r="H10" s="3"/>
    </row>
    <row r="11" spans="1:11" x14ac:dyDescent="0.2">
      <c r="A11" s="17"/>
      <c r="B11" s="14"/>
      <c r="C11" s="5">
        <f t="shared" si="0"/>
        <v>43677</v>
      </c>
      <c r="D11" s="3">
        <f>H10+(H10*0.05)</f>
        <v>0</v>
      </c>
      <c r="E11" s="4">
        <f>E10+(E10*0.05)</f>
        <v>69.013945480245511</v>
      </c>
      <c r="F11" s="4">
        <f>H10-(H10*0.05)</f>
        <v>0</v>
      </c>
      <c r="G11" s="4">
        <f>IF(((((Tabela14[[#This Row],[Previsão]]-E10)/3)*0.235)+(Tabela14[[#This Row],[Previsão]]-E10)/3)&lt;2,2,((((Tabela14[[#This Row],[Previsão]]-E10)/3)*0.235)+(Tabela14[[#This Row],[Previsão]]-E10)/3))</f>
        <v>2</v>
      </c>
      <c r="H11" s="3"/>
    </row>
    <row r="12" spans="1:11" x14ac:dyDescent="0.2">
      <c r="A12" s="17"/>
      <c r="B12" s="14"/>
      <c r="C12" s="5">
        <f t="shared" si="0"/>
        <v>43678</v>
      </c>
      <c r="D12" s="3">
        <f>H11+(H11*0.05)</f>
        <v>0</v>
      </c>
      <c r="E12" s="4">
        <f>E11+(E11*0.05)</f>
        <v>72.464642754257781</v>
      </c>
      <c r="F12" s="4">
        <f>H11-(H11*0.05)</f>
        <v>0</v>
      </c>
      <c r="G12" s="4">
        <f>IF(((((Tabela14[[#This Row],[Previsão]]-E11)/3)*0.235)+(Tabela14[[#This Row],[Previsão]]-E11)/3)&lt;2,2,((((Tabela14[[#This Row],[Previsão]]-E11)/3)*0.235)+(Tabela14[[#This Row],[Previsão]]-E11)/3))</f>
        <v>2</v>
      </c>
      <c r="H12" s="3"/>
    </row>
    <row r="13" spans="1:11" x14ac:dyDescent="0.2">
      <c r="A13" s="17"/>
      <c r="B13" s="14"/>
      <c r="C13" s="5">
        <f t="shared" si="0"/>
        <v>43679</v>
      </c>
      <c r="D13" s="3">
        <f>H12+(H12*0.05)</f>
        <v>0</v>
      </c>
      <c r="E13" s="4">
        <f>E12+(E12*0.05)</f>
        <v>76.087874891970671</v>
      </c>
      <c r="F13" s="4">
        <f>H12-(H12*0.05)</f>
        <v>0</v>
      </c>
      <c r="G13" s="4">
        <f>IF(((((Tabela14[[#This Row],[Previsão]]-E12)/3)*0.235)+(Tabela14[[#This Row],[Previsão]]-E12)/3)&lt;2,2,((((Tabela14[[#This Row],[Previsão]]-E12)/3)*0.235)+(Tabela14[[#This Row],[Previsão]]-E12)/3))</f>
        <v>2</v>
      </c>
      <c r="H13" s="3"/>
    </row>
    <row r="14" spans="1:11" x14ac:dyDescent="0.2">
      <c r="A14" s="17"/>
      <c r="B14" s="14"/>
      <c r="C14" s="5">
        <f t="shared" si="0"/>
        <v>43680</v>
      </c>
      <c r="D14" s="6"/>
      <c r="E14" s="7"/>
      <c r="F14" s="7"/>
      <c r="G14" s="7"/>
      <c r="H14" s="6"/>
    </row>
    <row r="15" spans="1:11" x14ac:dyDescent="0.2">
      <c r="A15" s="17"/>
      <c r="B15" s="15"/>
      <c r="C15" s="5">
        <f t="shared" si="0"/>
        <v>43681</v>
      </c>
      <c r="D15" s="6"/>
      <c r="E15" s="7"/>
      <c r="F15" s="7"/>
      <c r="G15" s="7"/>
      <c r="H15" s="6"/>
    </row>
    <row r="16" spans="1:11" ht="15" customHeight="1" x14ac:dyDescent="0.2">
      <c r="A16" s="17"/>
      <c r="B16" s="19" t="s">
        <v>42</v>
      </c>
      <c r="C16" s="5">
        <f t="shared" si="0"/>
        <v>43682</v>
      </c>
      <c r="D16" s="3">
        <f t="shared" ref="D16" si="1">H13+(H13*0.03)</f>
        <v>0</v>
      </c>
      <c r="E16" s="4">
        <f t="shared" ref="E16" si="2">E13+(E13*0.03)</f>
        <v>78.370511138729796</v>
      </c>
      <c r="F16" s="4">
        <f t="shared" ref="F16" si="3">H13-(H13*0.03)</f>
        <v>0</v>
      </c>
      <c r="G16" s="4">
        <f>IF(((((Tabela14[[#This Row],[Previsão]]-E13)/3)*0.235)+(Tabela14[[#This Row],[Previsão]]-E13)/3)&lt;2,2,((((Tabela14[[#This Row],[Previsão]]-E13)/3)*0.235)+(Tabela14[[#This Row],[Previsão]]-E13)/3))</f>
        <v>2</v>
      </c>
      <c r="H16" s="3"/>
    </row>
    <row r="17" spans="1:8" x14ac:dyDescent="0.2">
      <c r="A17" s="17"/>
      <c r="B17" s="20"/>
      <c r="C17" s="5">
        <f t="shared" si="0"/>
        <v>43683</v>
      </c>
      <c r="D17" s="3">
        <f t="shared" ref="D17:D20" si="4">H16+(H16*0.05)</f>
        <v>0</v>
      </c>
      <c r="E17" s="4">
        <f t="shared" ref="E17:E20" si="5">E16+(E16*0.05)</f>
        <v>82.289036695666283</v>
      </c>
      <c r="F17" s="4">
        <f t="shared" ref="F17:F20" si="6">H16-(H16*0.05)</f>
        <v>0</v>
      </c>
      <c r="G17" s="4">
        <f>IF(((((Tabela14[[#This Row],[Previsão]]-E16)/3)*0.235)+(Tabela14[[#This Row],[Previsão]]-E16)/3)&lt;2,2,((((Tabela14[[#This Row],[Previsão]]-E16)/3)*0.235)+(Tabela14[[#This Row],[Previsão]]-E16)/3))</f>
        <v>2</v>
      </c>
      <c r="H17" s="3"/>
    </row>
    <row r="18" spans="1:8" x14ac:dyDescent="0.2">
      <c r="A18" s="17"/>
      <c r="B18" s="20"/>
      <c r="C18" s="5">
        <f t="shared" si="0"/>
        <v>43684</v>
      </c>
      <c r="D18" s="3">
        <f t="shared" si="4"/>
        <v>0</v>
      </c>
      <c r="E18" s="4">
        <f t="shared" si="5"/>
        <v>86.403488530449593</v>
      </c>
      <c r="F18" s="4">
        <f t="shared" si="6"/>
        <v>0</v>
      </c>
      <c r="G18" s="4">
        <f>IF(((((Tabela14[[#This Row],[Previsão]]-E17)/3)*0.235)+(Tabela14[[#This Row],[Previsão]]-E17)/3)&lt;2,2,((((Tabela14[[#This Row],[Previsão]]-E17)/3)*0.235)+(Tabela14[[#This Row],[Previsão]]-E17)/3))</f>
        <v>2</v>
      </c>
      <c r="H18" s="3"/>
    </row>
    <row r="19" spans="1:8" x14ac:dyDescent="0.2">
      <c r="A19" s="17"/>
      <c r="B19" s="20"/>
      <c r="C19" s="5">
        <f t="shared" si="0"/>
        <v>43685</v>
      </c>
      <c r="D19" s="3">
        <f t="shared" si="4"/>
        <v>0</v>
      </c>
      <c r="E19" s="4">
        <f t="shared" si="5"/>
        <v>90.723662956972078</v>
      </c>
      <c r="F19" s="4">
        <f t="shared" si="6"/>
        <v>0</v>
      </c>
      <c r="G19" s="4">
        <f>IF(((((Tabela14[[#This Row],[Previsão]]-E18)/3)*0.235)+(Tabela14[[#This Row],[Previsão]]-E18)/3)&lt;2,2,((((Tabela14[[#This Row],[Previsão]]-E18)/3)*0.235)+(Tabela14[[#This Row],[Previsão]]-E18)/3))</f>
        <v>2</v>
      </c>
      <c r="H19" s="3"/>
    </row>
    <row r="20" spans="1:8" x14ac:dyDescent="0.2">
      <c r="A20" s="17"/>
      <c r="B20" s="20"/>
      <c r="C20" s="5">
        <f t="shared" si="0"/>
        <v>43686</v>
      </c>
      <c r="D20" s="3">
        <f t="shared" si="4"/>
        <v>0</v>
      </c>
      <c r="E20" s="4">
        <f t="shared" si="5"/>
        <v>95.259846104820681</v>
      </c>
      <c r="F20" s="4">
        <f t="shared" si="6"/>
        <v>0</v>
      </c>
      <c r="G20" s="4">
        <f>IF(((((Tabela14[[#This Row],[Previsão]]-E19)/3)*0.235)+(Tabela14[[#This Row],[Previsão]]-E19)/3)&lt;2,2,((((Tabela14[[#This Row],[Previsão]]-E19)/3)*0.235)+(Tabela14[[#This Row],[Previsão]]-E19)/3))</f>
        <v>2</v>
      </c>
      <c r="H20" s="3"/>
    </row>
    <row r="21" spans="1:8" x14ac:dyDescent="0.2">
      <c r="A21" s="17"/>
      <c r="B21" s="20"/>
      <c r="C21" s="5">
        <f t="shared" si="0"/>
        <v>43687</v>
      </c>
      <c r="D21" s="6"/>
      <c r="E21" s="7"/>
      <c r="F21" s="7"/>
      <c r="G21" s="7"/>
      <c r="H21" s="6"/>
    </row>
    <row r="22" spans="1:8" x14ac:dyDescent="0.2">
      <c r="A22" s="17"/>
      <c r="B22" s="21"/>
      <c r="C22" s="5">
        <f t="shared" si="0"/>
        <v>43688</v>
      </c>
      <c r="D22" s="6"/>
      <c r="E22" s="7"/>
      <c r="F22" s="7"/>
      <c r="G22" s="7"/>
      <c r="H22" s="6"/>
    </row>
    <row r="23" spans="1:8" ht="15" customHeight="1" x14ac:dyDescent="0.2">
      <c r="A23" s="17"/>
      <c r="B23" s="13" t="s">
        <v>43</v>
      </c>
      <c r="C23" s="5">
        <f t="shared" si="0"/>
        <v>43689</v>
      </c>
      <c r="D23" s="3">
        <f t="shared" ref="D23" si="7">H20+(H20*0.03)</f>
        <v>0</v>
      </c>
      <c r="E23" s="4">
        <f t="shared" ref="E23" si="8">E20+(E20*0.03)</f>
        <v>98.117641487965301</v>
      </c>
      <c r="F23" s="4">
        <f t="shared" ref="F23" si="9">H20-(H20*0.03)</f>
        <v>0</v>
      </c>
      <c r="G23" s="4">
        <f>IF(((((Tabela14[[#This Row],[Previsão]]-E20)/3)*0.235)+(Tabela14[[#This Row],[Previsão]]-E20)/3)&lt;2,2,((((Tabela14[[#This Row],[Previsão]]-E20)/3)*0.235)+(Tabela14[[#This Row],[Previsão]]-E20)/3))</f>
        <v>2</v>
      </c>
      <c r="H23" s="3"/>
    </row>
    <row r="24" spans="1:8" x14ac:dyDescent="0.2">
      <c r="A24" s="17"/>
      <c r="B24" s="14"/>
      <c r="C24" s="5">
        <f t="shared" si="0"/>
        <v>43690</v>
      </c>
      <c r="D24" s="3">
        <f t="shared" ref="D24:D27" si="10">H23+(H23*0.05)</f>
        <v>0</v>
      </c>
      <c r="E24" s="4">
        <f t="shared" ref="E24:E27" si="11">E23+(E23*0.05)</f>
        <v>103.02352356236356</v>
      </c>
      <c r="F24" s="4">
        <f t="shared" ref="F24:F27" si="12">H23-(H23*0.05)</f>
        <v>0</v>
      </c>
      <c r="G24" s="4">
        <f>IF(((((Tabela14[[#This Row],[Previsão]]-E23)/3)*0.235)+(Tabela14[[#This Row],[Previsão]]-E23)/3)&lt;2,2,((((Tabela14[[#This Row],[Previsão]]-E23)/3)*0.235)+(Tabela14[[#This Row],[Previsão]]-E23)/3))</f>
        <v>2.0195881206272852</v>
      </c>
      <c r="H24" s="3"/>
    </row>
    <row r="25" spans="1:8" x14ac:dyDescent="0.2">
      <c r="A25" s="17"/>
      <c r="B25" s="14"/>
      <c r="C25" s="5">
        <f t="shared" si="0"/>
        <v>43691</v>
      </c>
      <c r="D25" s="3">
        <f t="shared" si="10"/>
        <v>0</v>
      </c>
      <c r="E25" s="4">
        <f t="shared" si="11"/>
        <v>108.17469974048174</v>
      </c>
      <c r="F25" s="4">
        <f t="shared" si="12"/>
        <v>0</v>
      </c>
      <c r="G25" s="4">
        <f>IF(((((Tabela14[[#This Row],[Previsão]]-E24)/3)*0.235)+(Tabela14[[#This Row],[Previsão]]-E24)/3)&lt;2,2,((((Tabela14[[#This Row],[Previsão]]-E24)/3)*0.235)+(Tabela14[[#This Row],[Previsão]]-E24)/3))</f>
        <v>2.1205675266586499</v>
      </c>
      <c r="H25" s="3"/>
    </row>
    <row r="26" spans="1:8" x14ac:dyDescent="0.2">
      <c r="A26" s="17"/>
      <c r="B26" s="14"/>
      <c r="C26" s="5">
        <f t="shared" si="0"/>
        <v>43692</v>
      </c>
      <c r="D26" s="3">
        <f t="shared" si="10"/>
        <v>0</v>
      </c>
      <c r="E26" s="4">
        <f t="shared" si="11"/>
        <v>113.58343472750583</v>
      </c>
      <c r="F26" s="4">
        <f t="shared" si="12"/>
        <v>0</v>
      </c>
      <c r="G26" s="4">
        <f>IF(((((Tabela14[[#This Row],[Previsão]]-E25)/3)*0.235)+(Tabela14[[#This Row],[Previsão]]-E25)/3)&lt;2,2,((((Tabela14[[#This Row],[Previsão]]-E25)/3)*0.235)+(Tabela14[[#This Row],[Previsão]]-E25)/3))</f>
        <v>2.2265959029915834</v>
      </c>
      <c r="H26" s="3"/>
    </row>
    <row r="27" spans="1:8" x14ac:dyDescent="0.2">
      <c r="A27" s="17"/>
      <c r="B27" s="14"/>
      <c r="C27" s="5">
        <f t="shared" si="0"/>
        <v>43693</v>
      </c>
      <c r="D27" s="3">
        <f t="shared" si="10"/>
        <v>0</v>
      </c>
      <c r="E27" s="4">
        <f t="shared" si="11"/>
        <v>119.26260646388113</v>
      </c>
      <c r="F27" s="4">
        <f t="shared" si="12"/>
        <v>0</v>
      </c>
      <c r="G27" s="4">
        <f>IF(((((Tabela14[[#This Row],[Previsão]]-E26)/3)*0.235)+(Tabela14[[#This Row],[Previsão]]-E26)/3)&lt;2,2,((((Tabela14[[#This Row],[Previsão]]-E26)/3)*0.235)+(Tabela14[[#This Row],[Previsão]]-E26)/3))</f>
        <v>2.3379256981411634</v>
      </c>
      <c r="H27" s="3"/>
    </row>
    <row r="28" spans="1:8" x14ac:dyDescent="0.2">
      <c r="A28" s="17"/>
      <c r="B28" s="14"/>
      <c r="C28" s="5">
        <f t="shared" si="0"/>
        <v>43694</v>
      </c>
      <c r="D28" s="6"/>
      <c r="E28" s="7"/>
      <c r="F28" s="7"/>
      <c r="G28" s="7"/>
      <c r="H28" s="6"/>
    </row>
    <row r="29" spans="1:8" x14ac:dyDescent="0.2">
      <c r="A29" s="18"/>
      <c r="B29" s="15"/>
      <c r="C29" s="5">
        <f t="shared" si="0"/>
        <v>43695</v>
      </c>
      <c r="D29" s="6"/>
      <c r="E29" s="7"/>
      <c r="F29" s="7"/>
      <c r="G29" s="7"/>
      <c r="H29" s="6"/>
    </row>
    <row r="30" spans="1:8" ht="15" customHeight="1" x14ac:dyDescent="0.2">
      <c r="A30" s="13" t="s">
        <v>66</v>
      </c>
      <c r="B30" s="19" t="s">
        <v>44</v>
      </c>
      <c r="C30" s="5">
        <f t="shared" si="0"/>
        <v>43696</v>
      </c>
      <c r="D30" s="3">
        <f t="shared" ref="D30" si="13">H27+(H27*0.03)</f>
        <v>0</v>
      </c>
      <c r="E30" s="4">
        <f t="shared" ref="E30" si="14">E27+(E27*0.03)</f>
        <v>122.84048465779756</v>
      </c>
      <c r="F30" s="4">
        <f t="shared" ref="F30" si="15">H27-(H27*0.03)</f>
        <v>0</v>
      </c>
      <c r="G30" s="4">
        <f>IF(((((Tabela14[[#This Row],[Previsão]]-E27)/3)*0.235)+(Tabela14[[#This Row],[Previsão]]-E27)/3)&lt;2,2,((((Tabela14[[#This Row],[Previsão]]-E27)/3)*0.235)+(Tabela14[[#This Row],[Previsão]]-E27)/3))</f>
        <v>2</v>
      </c>
      <c r="H30" s="3"/>
    </row>
    <row r="31" spans="1:8" x14ac:dyDescent="0.2">
      <c r="A31" s="14"/>
      <c r="B31" s="20"/>
      <c r="C31" s="5">
        <f t="shared" si="0"/>
        <v>43697</v>
      </c>
      <c r="D31" s="3">
        <f t="shared" ref="D31:D34" si="16">H30+(H30*0.05)</f>
        <v>0</v>
      </c>
      <c r="E31" s="4">
        <f t="shared" ref="E31:E34" si="17">E30+(E30*0.05)</f>
        <v>128.98250889068743</v>
      </c>
      <c r="F31" s="4">
        <f t="shared" ref="F31:F34" si="18">H30-(H30*0.05)</f>
        <v>0</v>
      </c>
      <c r="G31" s="4">
        <f>IF(((((Tabela14[[#This Row],[Previsão]]-E30)/3)*0.235)+(Tabela14[[#This Row],[Previsão]]-E30)/3)&lt;2,2,((((Tabela14[[#This Row],[Previsão]]-E30)/3)*0.235)+(Tabela14[[#This Row],[Previsão]]-E30)/3))</f>
        <v>2.5284666425396618</v>
      </c>
      <c r="H31" s="3"/>
    </row>
    <row r="32" spans="1:8" x14ac:dyDescent="0.2">
      <c r="A32" s="14"/>
      <c r="B32" s="20"/>
      <c r="C32" s="5">
        <f t="shared" si="0"/>
        <v>43698</v>
      </c>
      <c r="D32" s="3">
        <f t="shared" si="16"/>
        <v>0</v>
      </c>
      <c r="E32" s="4">
        <f t="shared" si="17"/>
        <v>135.43163433522179</v>
      </c>
      <c r="F32" s="4">
        <f t="shared" si="18"/>
        <v>0</v>
      </c>
      <c r="G32" s="4">
        <f>IF(((((Tabela14[[#This Row],[Previsão]]-E31)/3)*0.235)+(Tabela14[[#This Row],[Previsão]]-E31)/3)&lt;2,2,((((Tabela14[[#This Row],[Previsão]]-E31)/3)*0.235)+(Tabela14[[#This Row],[Previsão]]-E31)/3))</f>
        <v>2.654889974666645</v>
      </c>
      <c r="H32" s="3"/>
    </row>
    <row r="33" spans="1:8" x14ac:dyDescent="0.2">
      <c r="A33" s="14"/>
      <c r="B33" s="20"/>
      <c r="C33" s="5">
        <f t="shared" si="0"/>
        <v>43699</v>
      </c>
      <c r="D33" s="3">
        <f t="shared" si="16"/>
        <v>0</v>
      </c>
      <c r="E33" s="4">
        <f t="shared" si="17"/>
        <v>142.20321605198288</v>
      </c>
      <c r="F33" s="4">
        <f t="shared" si="18"/>
        <v>0</v>
      </c>
      <c r="G33" s="4">
        <f>IF(((((Tabela14[[#This Row],[Previsão]]-E32)/3)*0.235)+(Tabela14[[#This Row],[Previsão]]-E32)/3)&lt;2,2,((((Tabela14[[#This Row],[Previsão]]-E32)/3)*0.235)+(Tabela14[[#This Row],[Previsão]]-E32)/3))</f>
        <v>2.7876344733999825</v>
      </c>
      <c r="H33" s="3"/>
    </row>
    <row r="34" spans="1:8" x14ac:dyDescent="0.2">
      <c r="A34" s="14"/>
      <c r="B34" s="20"/>
      <c r="C34" s="5">
        <f t="shared" si="0"/>
        <v>43700</v>
      </c>
      <c r="D34" s="3">
        <f t="shared" si="16"/>
        <v>0</v>
      </c>
      <c r="E34" s="4">
        <f t="shared" si="17"/>
        <v>149.31337685458203</v>
      </c>
      <c r="F34" s="4">
        <f t="shared" si="18"/>
        <v>0</v>
      </c>
      <c r="G34" s="4">
        <f>IF(((((Tabela14[[#This Row],[Previsão]]-E33)/3)*0.235)+(Tabela14[[#This Row],[Previsão]]-E33)/3)&lt;2,2,((((Tabela14[[#This Row],[Previsão]]-E33)/3)*0.235)+(Tabela14[[#This Row],[Previsão]]-E33)/3))</f>
        <v>2.9270161970699848</v>
      </c>
      <c r="H34" s="3"/>
    </row>
    <row r="35" spans="1:8" x14ac:dyDescent="0.2">
      <c r="A35" s="14"/>
      <c r="B35" s="20"/>
      <c r="C35" s="5">
        <f t="shared" si="0"/>
        <v>43701</v>
      </c>
      <c r="D35" s="6"/>
      <c r="E35" s="7"/>
      <c r="F35" s="7"/>
      <c r="G35" s="7"/>
      <c r="H35" s="6"/>
    </row>
    <row r="36" spans="1:8" x14ac:dyDescent="0.2">
      <c r="A36" s="14"/>
      <c r="B36" s="21"/>
      <c r="C36" s="5">
        <f t="shared" si="0"/>
        <v>43702</v>
      </c>
      <c r="D36" s="6"/>
      <c r="E36" s="7"/>
      <c r="F36" s="7"/>
      <c r="G36" s="7"/>
      <c r="H36" s="6"/>
    </row>
    <row r="37" spans="1:8" ht="15" customHeight="1" x14ac:dyDescent="0.2">
      <c r="A37" s="14"/>
      <c r="B37" s="13" t="s">
        <v>45</v>
      </c>
      <c r="C37" s="5">
        <f t="shared" si="0"/>
        <v>43703</v>
      </c>
      <c r="D37" s="3">
        <f t="shared" ref="D37" si="19">H34+(H34*0.03)</f>
        <v>0</v>
      </c>
      <c r="E37" s="4">
        <f t="shared" ref="E37" si="20">E34+(E34*0.03)</f>
        <v>153.79277816021948</v>
      </c>
      <c r="F37" s="4">
        <f t="shared" ref="F37" si="21">H34-(H34*0.03)</f>
        <v>0</v>
      </c>
      <c r="G37" s="4">
        <f>IF(((((Tabela14[[#This Row],[Previsão]]-E34)/3)*0.235)+(Tabela14[[#This Row],[Previsão]]-E34)/3)&lt;2,2,((((Tabela14[[#This Row],[Previsão]]-E34)/3)*0.235)+(Tabela14[[#This Row],[Previsão]]-E34)/3))</f>
        <v>2</v>
      </c>
      <c r="H37" s="3"/>
    </row>
    <row r="38" spans="1:8" x14ac:dyDescent="0.2">
      <c r="A38" s="14"/>
      <c r="B38" s="14"/>
      <c r="C38" s="5">
        <f t="shared" si="0"/>
        <v>43704</v>
      </c>
      <c r="D38" s="3">
        <f t="shared" ref="D38:D41" si="22">H37+(H37*0.05)</f>
        <v>0</v>
      </c>
      <c r="E38" s="4">
        <f t="shared" ref="E38:E41" si="23">E37+(E37*0.05)</f>
        <v>161.48241706823046</v>
      </c>
      <c r="F38" s="4">
        <f t="shared" ref="F38:F41" si="24">H37-(H37*0.05)</f>
        <v>0</v>
      </c>
      <c r="G38" s="4">
        <f>IF(((((Tabela14[[#This Row],[Previsão]]-E37)/3)*0.235)+(Tabela14[[#This Row],[Previsão]]-E37)/3)&lt;2,2,((((Tabela14[[#This Row],[Previsão]]-E37)/3)*0.235)+(Tabela14[[#This Row],[Previsão]]-E37)/3))</f>
        <v>3.1655680171311857</v>
      </c>
      <c r="H38" s="3"/>
    </row>
    <row r="39" spans="1:8" x14ac:dyDescent="0.2">
      <c r="A39" s="14"/>
      <c r="B39" s="14"/>
      <c r="C39" s="5">
        <f t="shared" si="0"/>
        <v>43705</v>
      </c>
      <c r="D39" s="3">
        <f t="shared" si="22"/>
        <v>0</v>
      </c>
      <c r="E39" s="4">
        <f t="shared" si="23"/>
        <v>169.55653792164199</v>
      </c>
      <c r="F39" s="4">
        <f t="shared" si="24"/>
        <v>0</v>
      </c>
      <c r="G39" s="4">
        <f>IF(((((Tabela14[[#This Row],[Previsão]]-E38)/3)*0.235)+(Tabela14[[#This Row],[Previsão]]-E38)/3)&lt;2,2,((((Tabela14[[#This Row],[Previsão]]-E38)/3)*0.235)+(Tabela14[[#This Row],[Previsão]]-E38)/3))</f>
        <v>3.3238464179877458</v>
      </c>
      <c r="H39" s="3"/>
    </row>
    <row r="40" spans="1:8" x14ac:dyDescent="0.2">
      <c r="A40" s="14"/>
      <c r="B40" s="14"/>
      <c r="C40" s="5">
        <f t="shared" si="0"/>
        <v>43706</v>
      </c>
      <c r="D40" s="3">
        <f t="shared" si="22"/>
        <v>0</v>
      </c>
      <c r="E40" s="4">
        <f t="shared" si="23"/>
        <v>178.03436481772408</v>
      </c>
      <c r="F40" s="4">
        <f t="shared" si="24"/>
        <v>0</v>
      </c>
      <c r="G40" s="4">
        <f>IF(((((Tabela14[[#This Row],[Previsão]]-E39)/3)*0.235)+(Tabela14[[#This Row],[Previsão]]-E39)/3)&lt;2,2,((((Tabela14[[#This Row],[Previsão]]-E39)/3)*0.235)+(Tabela14[[#This Row],[Previsão]]-E39)/3))</f>
        <v>3.4900387388871281</v>
      </c>
      <c r="H40" s="3"/>
    </row>
    <row r="41" spans="1:8" x14ac:dyDescent="0.2">
      <c r="A41" s="14"/>
      <c r="B41" s="14"/>
      <c r="C41" s="5">
        <f t="shared" si="0"/>
        <v>43707</v>
      </c>
      <c r="D41" s="3">
        <f t="shared" si="22"/>
        <v>0</v>
      </c>
      <c r="E41" s="4">
        <f t="shared" si="23"/>
        <v>186.93608305861028</v>
      </c>
      <c r="F41" s="4">
        <f t="shared" si="24"/>
        <v>0</v>
      </c>
      <c r="G41" s="4">
        <f>IF(((((Tabela14[[#This Row],[Previsão]]-E40)/3)*0.235)+(Tabela14[[#This Row],[Previsão]]-E40)/3)&lt;2,2,((((Tabela14[[#This Row],[Previsão]]-E40)/3)*0.235)+(Tabela14[[#This Row],[Previsão]]-E40)/3))</f>
        <v>3.6645406758314842</v>
      </c>
      <c r="H41" s="3"/>
    </row>
    <row r="42" spans="1:8" x14ac:dyDescent="0.2">
      <c r="A42" s="14"/>
      <c r="B42" s="14"/>
      <c r="C42" s="5">
        <f t="shared" si="0"/>
        <v>43708</v>
      </c>
      <c r="D42" s="6"/>
      <c r="E42" s="7"/>
      <c r="F42" s="7"/>
      <c r="G42" s="7"/>
      <c r="H42" s="6"/>
    </row>
    <row r="43" spans="1:8" x14ac:dyDescent="0.2">
      <c r="A43" s="14"/>
      <c r="B43" s="15"/>
      <c r="C43" s="5">
        <f t="shared" si="0"/>
        <v>43709</v>
      </c>
      <c r="D43" s="6"/>
      <c r="E43" s="7"/>
      <c r="F43" s="7"/>
      <c r="G43" s="7"/>
      <c r="H43" s="6"/>
    </row>
    <row r="44" spans="1:8" ht="15" customHeight="1" x14ac:dyDescent="0.2">
      <c r="A44" s="14"/>
      <c r="B44" s="19" t="s">
        <v>46</v>
      </c>
      <c r="C44" s="5">
        <f t="shared" si="0"/>
        <v>43710</v>
      </c>
      <c r="D44" s="3">
        <f t="shared" ref="D44" si="25">H41+(H41*0.03)</f>
        <v>0</v>
      </c>
      <c r="E44" s="4">
        <f t="shared" ref="E44" si="26">E41+(E41*0.03)</f>
        <v>192.54416555036858</v>
      </c>
      <c r="F44" s="4">
        <f t="shared" ref="F44" si="27">H41-(H41*0.03)</f>
        <v>0</v>
      </c>
      <c r="G44" s="4">
        <f>IF(((((Tabela14[[#This Row],[Previsão]]-E41)/3)*0.235)+(Tabela14[[#This Row],[Previsão]]-E41)/3)&lt;2,2,((((Tabela14[[#This Row],[Previsão]]-E41)/3)*0.235)+(Tabela14[[#This Row],[Previsão]]-E41)/3))</f>
        <v>2.308660625773832</v>
      </c>
      <c r="H44" s="3"/>
    </row>
    <row r="45" spans="1:8" x14ac:dyDescent="0.2">
      <c r="A45" s="14"/>
      <c r="B45" s="20"/>
      <c r="C45" s="5">
        <f t="shared" si="0"/>
        <v>43711</v>
      </c>
      <c r="D45" s="3">
        <f t="shared" ref="D45:D48" si="28">H44+(H44*0.05)</f>
        <v>0</v>
      </c>
      <c r="E45" s="4">
        <f t="shared" ref="E45:E48" si="29">E44+(E44*0.05)</f>
        <v>202.17137382788701</v>
      </c>
      <c r="F45" s="4">
        <f t="shared" ref="F45:F48" si="30">H44-(H44*0.05)</f>
        <v>0</v>
      </c>
      <c r="G45" s="4">
        <f>IF(((((Tabela14[[#This Row],[Previsão]]-E44)/3)*0.235)+(Tabela14[[#This Row],[Previsão]]-E44)/3)&lt;2,2,((((Tabela14[[#This Row],[Previsão]]-E44)/3)*0.235)+(Tabela14[[#This Row],[Previsão]]-E44)/3))</f>
        <v>3.9632007409117556</v>
      </c>
      <c r="H45" s="3"/>
    </row>
    <row r="46" spans="1:8" x14ac:dyDescent="0.2">
      <c r="A46" s="14"/>
      <c r="B46" s="20"/>
      <c r="C46" s="5">
        <f t="shared" si="0"/>
        <v>43712</v>
      </c>
      <c r="D46" s="3">
        <f t="shared" si="28"/>
        <v>0</v>
      </c>
      <c r="E46" s="4">
        <f t="shared" si="29"/>
        <v>212.27994251928135</v>
      </c>
      <c r="F46" s="4">
        <f t="shared" si="30"/>
        <v>0</v>
      </c>
      <c r="G46" s="4">
        <f>IF(((((Tabela14[[#This Row],[Previsão]]-E45)/3)*0.235)+(Tabela14[[#This Row],[Previsão]]-E45)/3)&lt;2,2,((((Tabela14[[#This Row],[Previsão]]-E45)/3)*0.235)+(Tabela14[[#This Row],[Previsão]]-E45)/3))</f>
        <v>4.1613607779573361</v>
      </c>
      <c r="H46" s="3"/>
    </row>
    <row r="47" spans="1:8" x14ac:dyDescent="0.2">
      <c r="A47" s="14"/>
      <c r="B47" s="20"/>
      <c r="C47" s="5">
        <f t="shared" si="0"/>
        <v>43713</v>
      </c>
      <c r="D47" s="3">
        <f t="shared" si="28"/>
        <v>0</v>
      </c>
      <c r="E47" s="4">
        <f t="shared" si="29"/>
        <v>222.89393964524541</v>
      </c>
      <c r="F47" s="4">
        <f t="shared" si="30"/>
        <v>0</v>
      </c>
      <c r="G47" s="4">
        <f>IF(((((Tabela14[[#This Row],[Previsão]]-E46)/3)*0.235)+(Tabela14[[#This Row],[Previsão]]-E46)/3)&lt;2,2,((((Tabela14[[#This Row],[Previsão]]-E46)/3)*0.235)+(Tabela14[[#This Row],[Previsão]]-E46)/3))</f>
        <v>4.3694288168552058</v>
      </c>
      <c r="H47" s="3"/>
    </row>
    <row r="48" spans="1:8" x14ac:dyDescent="0.2">
      <c r="A48" s="14"/>
      <c r="B48" s="20"/>
      <c r="C48" s="5">
        <f t="shared" si="0"/>
        <v>43714</v>
      </c>
      <c r="D48" s="3">
        <f t="shared" si="28"/>
        <v>0</v>
      </c>
      <c r="E48" s="4">
        <f t="shared" si="29"/>
        <v>234.03863662750769</v>
      </c>
      <c r="F48" s="4">
        <f t="shared" si="30"/>
        <v>0</v>
      </c>
      <c r="G48" s="4">
        <f>IF(((((Tabela14[[#This Row],[Previsão]]-E47)/3)*0.235)+(Tabela14[[#This Row],[Previsão]]-E47)/3)&lt;2,2,((((Tabela14[[#This Row],[Previsão]]-E47)/3)*0.235)+(Tabela14[[#This Row],[Previsão]]-E47)/3))</f>
        <v>4.5879002576979699</v>
      </c>
      <c r="H48" s="3"/>
    </row>
    <row r="49" spans="1:8" x14ac:dyDescent="0.2">
      <c r="A49" s="14"/>
      <c r="B49" s="20"/>
      <c r="C49" s="5">
        <f t="shared" si="0"/>
        <v>43715</v>
      </c>
      <c r="D49" s="6"/>
      <c r="E49" s="7"/>
      <c r="F49" s="7"/>
      <c r="G49" s="7"/>
      <c r="H49" s="6"/>
    </row>
    <row r="50" spans="1:8" x14ac:dyDescent="0.2">
      <c r="A50" s="14"/>
      <c r="B50" s="21"/>
      <c r="C50" s="5">
        <f t="shared" si="0"/>
        <v>43716</v>
      </c>
      <c r="D50" s="6"/>
      <c r="E50" s="7"/>
      <c r="F50" s="7"/>
      <c r="G50" s="7"/>
      <c r="H50" s="6"/>
    </row>
    <row r="51" spans="1:8" ht="15" customHeight="1" x14ac:dyDescent="0.2">
      <c r="A51" s="14"/>
      <c r="B51" s="13" t="s">
        <v>47</v>
      </c>
      <c r="C51" s="5">
        <f t="shared" si="0"/>
        <v>43717</v>
      </c>
      <c r="D51" s="3">
        <f t="shared" ref="D51" si="31">H48+(H48*0.03)</f>
        <v>0</v>
      </c>
      <c r="E51" s="4">
        <f t="shared" ref="E51" si="32">E48+(E48*0.03)</f>
        <v>241.05979572633291</v>
      </c>
      <c r="F51" s="4">
        <f t="shared" ref="F51" si="33">H48-(H48*0.03)</f>
        <v>0</v>
      </c>
      <c r="G51" s="4">
        <f>IF(((((Tabela14[[#This Row],[Previsão]]-E48)/3)*0.235)+(Tabela14[[#This Row],[Previsão]]-E48)/3)&lt;2,2,((((Tabela14[[#This Row],[Previsão]]-E48)/3)*0.235)+(Tabela14[[#This Row],[Previsão]]-E48)/3))</f>
        <v>2.8903771623497168</v>
      </c>
      <c r="H51" s="3"/>
    </row>
    <row r="52" spans="1:8" x14ac:dyDescent="0.2">
      <c r="A52" s="14"/>
      <c r="B52" s="14"/>
      <c r="C52" s="5">
        <f t="shared" si="0"/>
        <v>43718</v>
      </c>
      <c r="D52" s="3">
        <f t="shared" ref="D52:D55" si="34">H51+(H51*0.05)</f>
        <v>0</v>
      </c>
      <c r="E52" s="4">
        <f t="shared" ref="E52:E55" si="35">E51+(E51*0.05)</f>
        <v>253.11278551264957</v>
      </c>
      <c r="F52" s="4">
        <f t="shared" ref="F52:F55" si="36">H51-(H51*0.05)</f>
        <v>0</v>
      </c>
      <c r="G52" s="4">
        <f>IF(((((Tabela14[[#This Row],[Previsão]]-E51)/3)*0.235)+(Tabela14[[#This Row],[Previsão]]-E51)/3)&lt;2,2,((((Tabela14[[#This Row],[Previsão]]-E51)/3)*0.235)+(Tabela14[[#This Row],[Previsão]]-E51)/3))</f>
        <v>4.9618141287003583</v>
      </c>
      <c r="H52" s="3"/>
    </row>
    <row r="53" spans="1:8" x14ac:dyDescent="0.2">
      <c r="A53" s="14"/>
      <c r="B53" s="14"/>
      <c r="C53" s="5">
        <f t="shared" si="0"/>
        <v>43719</v>
      </c>
      <c r="D53" s="3">
        <f t="shared" si="34"/>
        <v>0</v>
      </c>
      <c r="E53" s="4">
        <f t="shared" si="35"/>
        <v>265.76842478828206</v>
      </c>
      <c r="F53" s="4">
        <f t="shared" si="36"/>
        <v>0</v>
      </c>
      <c r="G53" s="4">
        <f>IF(((((Tabela14[[#This Row],[Previsão]]-E52)/3)*0.235)+(Tabela14[[#This Row],[Previsão]]-E52)/3)&lt;2,2,((((Tabela14[[#This Row],[Previsão]]-E52)/3)*0.235)+(Tabela14[[#This Row],[Previsão]]-E52)/3))</f>
        <v>5.2099048351353776</v>
      </c>
      <c r="H53" s="3"/>
    </row>
    <row r="54" spans="1:8" x14ac:dyDescent="0.2">
      <c r="A54" s="14"/>
      <c r="B54" s="14"/>
      <c r="C54" s="5">
        <f t="shared" si="0"/>
        <v>43720</v>
      </c>
      <c r="D54" s="3">
        <f t="shared" si="34"/>
        <v>0</v>
      </c>
      <c r="E54" s="4">
        <f t="shared" si="35"/>
        <v>279.05684602769617</v>
      </c>
      <c r="F54" s="4">
        <f t="shared" si="36"/>
        <v>0</v>
      </c>
      <c r="G54" s="4">
        <f>IF(((((Tabela14[[#This Row],[Previsão]]-E53)/3)*0.235)+(Tabela14[[#This Row],[Previsão]]-E53)/3)&lt;2,2,((((Tabela14[[#This Row],[Previsão]]-E53)/3)*0.235)+(Tabela14[[#This Row],[Previsão]]-E53)/3))</f>
        <v>5.4704000768921404</v>
      </c>
      <c r="H54" s="3"/>
    </row>
    <row r="55" spans="1:8" x14ac:dyDescent="0.2">
      <c r="A55" s="14"/>
      <c r="B55" s="14"/>
      <c r="C55" s="5">
        <f t="shared" si="0"/>
        <v>43721</v>
      </c>
      <c r="D55" s="3">
        <f t="shared" si="34"/>
        <v>0</v>
      </c>
      <c r="E55" s="4">
        <f t="shared" si="35"/>
        <v>293.00968832908097</v>
      </c>
      <c r="F55" s="4">
        <f t="shared" si="36"/>
        <v>0</v>
      </c>
      <c r="G55" s="4">
        <f>IF(((((Tabela14[[#This Row],[Previsão]]-E54)/3)*0.235)+(Tabela14[[#This Row],[Previsão]]-E54)/3)&lt;2,2,((((Tabela14[[#This Row],[Previsão]]-E54)/3)*0.235)+(Tabela14[[#This Row],[Previsão]]-E54)/3))</f>
        <v>5.7439200807367454</v>
      </c>
      <c r="H55" s="3"/>
    </row>
    <row r="56" spans="1:8" x14ac:dyDescent="0.2">
      <c r="A56" s="14"/>
      <c r="B56" s="14"/>
      <c r="C56" s="5">
        <f t="shared" si="0"/>
        <v>43722</v>
      </c>
      <c r="D56" s="6"/>
      <c r="E56" s="7"/>
      <c r="F56" s="7"/>
      <c r="G56" s="7"/>
      <c r="H56" s="6"/>
    </row>
    <row r="57" spans="1:8" x14ac:dyDescent="0.2">
      <c r="A57" s="15"/>
      <c r="B57" s="15"/>
      <c r="C57" s="5">
        <f t="shared" si="0"/>
        <v>43723</v>
      </c>
      <c r="D57" s="6"/>
      <c r="E57" s="7"/>
      <c r="F57" s="7"/>
      <c r="G57" s="7"/>
      <c r="H57" s="6"/>
    </row>
    <row r="58" spans="1:8" ht="15" customHeight="1" x14ac:dyDescent="0.2">
      <c r="A58" s="17" t="s">
        <v>67</v>
      </c>
      <c r="B58" s="19" t="s">
        <v>48</v>
      </c>
      <c r="C58" s="5">
        <f t="shared" si="0"/>
        <v>43724</v>
      </c>
      <c r="D58" s="3">
        <f t="shared" ref="D58" si="37">H55+(H55*0.03)</f>
        <v>0</v>
      </c>
      <c r="E58" s="4">
        <f t="shared" ref="E58" si="38">E55+(E55*0.03)</f>
        <v>301.79997897895339</v>
      </c>
      <c r="F58" s="4">
        <f t="shared" ref="F58" si="39">H55-(H55*0.03)</f>
        <v>0</v>
      </c>
      <c r="G58" s="4">
        <f>IF(((((Tabela14[[#This Row],[Previsão]]-E55)/3)*0.235)+(Tabela14[[#This Row],[Previsão]]-E55)/3)&lt;2,2,((((Tabela14[[#This Row],[Previsão]]-E55)/3)*0.235)+(Tabela14[[#This Row],[Previsão]]-E55)/3))</f>
        <v>3.6186696508641454</v>
      </c>
      <c r="H58" s="3"/>
    </row>
    <row r="59" spans="1:8" x14ac:dyDescent="0.2">
      <c r="A59" s="17"/>
      <c r="B59" s="20"/>
      <c r="C59" s="5">
        <f t="shared" si="0"/>
        <v>43725</v>
      </c>
      <c r="D59" s="3">
        <f t="shared" ref="D59:D62" si="40">H58+(H58*0.05)</f>
        <v>0</v>
      </c>
      <c r="E59" s="4">
        <f t="shared" ref="E59:E62" si="41">E58+(E58*0.05)</f>
        <v>316.88997792790104</v>
      </c>
      <c r="F59" s="4">
        <f t="shared" ref="F59:F62" si="42">H58-(H58*0.05)</f>
        <v>0</v>
      </c>
      <c r="G59" s="4">
        <f>IF(((((Tabela14[[#This Row],[Previsão]]-E58)/3)*0.235)+(Tabela14[[#This Row],[Previsão]]-E58)/3)&lt;2,2,((((Tabela14[[#This Row],[Previsão]]-E58)/3)*0.235)+(Tabela14[[#This Row],[Previsão]]-E58)/3))</f>
        <v>6.2120495673167833</v>
      </c>
      <c r="H59" s="3"/>
    </row>
    <row r="60" spans="1:8" x14ac:dyDescent="0.2">
      <c r="A60" s="17"/>
      <c r="B60" s="20"/>
      <c r="C60" s="5">
        <f t="shared" si="0"/>
        <v>43726</v>
      </c>
      <c r="D60" s="3">
        <f t="shared" si="40"/>
        <v>0</v>
      </c>
      <c r="E60" s="4">
        <f t="shared" si="41"/>
        <v>332.73447682429611</v>
      </c>
      <c r="F60" s="4">
        <f t="shared" si="42"/>
        <v>0</v>
      </c>
      <c r="G60" s="4">
        <f>IF(((((Tabela14[[#This Row],[Previsão]]-E59)/3)*0.235)+(Tabela14[[#This Row],[Previsão]]-E59)/3)&lt;2,2,((((Tabela14[[#This Row],[Previsão]]-E59)/3)*0.235)+(Tabela14[[#This Row],[Previsão]]-E59)/3))</f>
        <v>6.5226520456826353</v>
      </c>
      <c r="H60" s="3"/>
    </row>
    <row r="61" spans="1:8" x14ac:dyDescent="0.2">
      <c r="A61" s="17"/>
      <c r="B61" s="20"/>
      <c r="C61" s="5">
        <f t="shared" si="0"/>
        <v>43727</v>
      </c>
      <c r="D61" s="3">
        <f t="shared" si="40"/>
        <v>0</v>
      </c>
      <c r="E61" s="4">
        <f t="shared" si="41"/>
        <v>349.37120066551091</v>
      </c>
      <c r="F61" s="4">
        <f t="shared" si="42"/>
        <v>0</v>
      </c>
      <c r="G61" s="4">
        <f>IF(((((Tabela14[[#This Row],[Previsão]]-E60)/3)*0.235)+(Tabela14[[#This Row],[Previsão]]-E60)/3)&lt;2,2,((((Tabela14[[#This Row],[Previsão]]-E60)/3)*0.235)+(Tabela14[[#This Row],[Previsão]]-E60)/3))</f>
        <v>6.8487846479667605</v>
      </c>
      <c r="H61" s="3"/>
    </row>
    <row r="62" spans="1:8" x14ac:dyDescent="0.2">
      <c r="A62" s="17"/>
      <c r="B62" s="20"/>
      <c r="C62" s="5">
        <f t="shared" si="0"/>
        <v>43728</v>
      </c>
      <c r="D62" s="3">
        <f t="shared" si="40"/>
        <v>0</v>
      </c>
      <c r="E62" s="4">
        <f t="shared" si="41"/>
        <v>366.83976069878645</v>
      </c>
      <c r="F62" s="4">
        <f t="shared" si="42"/>
        <v>0</v>
      </c>
      <c r="G62" s="4">
        <f>IF(((((Tabela14[[#This Row],[Previsão]]-E61)/3)*0.235)+(Tabela14[[#This Row],[Previsão]]-E61)/3)&lt;2,2,((((Tabela14[[#This Row],[Previsão]]-E61)/3)*0.235)+(Tabela14[[#This Row],[Previsão]]-E61)/3))</f>
        <v>7.1912238803650963</v>
      </c>
      <c r="H62" s="3"/>
    </row>
    <row r="63" spans="1:8" x14ac:dyDescent="0.2">
      <c r="A63" s="17"/>
      <c r="B63" s="20"/>
      <c r="C63" s="5">
        <f t="shared" si="0"/>
        <v>43729</v>
      </c>
      <c r="D63" s="6"/>
      <c r="E63" s="7"/>
      <c r="F63" s="7"/>
      <c r="G63" s="7"/>
      <c r="H63" s="6"/>
    </row>
    <row r="64" spans="1:8" x14ac:dyDescent="0.2">
      <c r="A64" s="17"/>
      <c r="B64" s="21"/>
      <c r="C64" s="5">
        <f t="shared" si="0"/>
        <v>43730</v>
      </c>
      <c r="D64" s="6"/>
      <c r="E64" s="7"/>
      <c r="F64" s="7"/>
      <c r="G64" s="7"/>
      <c r="H64" s="6"/>
    </row>
    <row r="65" spans="1:8" ht="15" customHeight="1" x14ac:dyDescent="0.2">
      <c r="A65" s="17"/>
      <c r="B65" s="13" t="s">
        <v>49</v>
      </c>
      <c r="C65" s="5">
        <f t="shared" si="0"/>
        <v>43731</v>
      </c>
      <c r="D65" s="3">
        <f t="shared" ref="D65" si="43">H62+(H62*0.03)</f>
        <v>0</v>
      </c>
      <c r="E65" s="4">
        <f t="shared" ref="E65" si="44">E62+(E62*0.03)</f>
        <v>377.84495351975005</v>
      </c>
      <c r="F65" s="4">
        <f t="shared" ref="F65" si="45">H62-(H62*0.03)</f>
        <v>0</v>
      </c>
      <c r="G65" s="4">
        <f>IF(((((Tabela14[[#This Row],[Previsão]]-E62)/3)*0.235)+(Tabela14[[#This Row],[Previsão]]-E62)/3)&lt;2,2,((((Tabela14[[#This Row],[Previsão]]-E62)/3)*0.235)+(Tabela14[[#This Row],[Previsão]]-E62)/3))</f>
        <v>4.5304710446300156</v>
      </c>
      <c r="H65" s="3"/>
    </row>
    <row r="66" spans="1:8" x14ac:dyDescent="0.2">
      <c r="A66" s="17"/>
      <c r="B66" s="14"/>
      <c r="C66" s="5">
        <f t="shared" si="0"/>
        <v>43732</v>
      </c>
      <c r="D66" s="3">
        <f t="shared" ref="D66:D69" si="46">H65+(H65*0.05)</f>
        <v>0</v>
      </c>
      <c r="E66" s="4">
        <f t="shared" ref="E66:E69" si="47">E65+(E65*0.05)</f>
        <v>396.73720119573755</v>
      </c>
      <c r="F66" s="4">
        <f t="shared" ref="F66:F69" si="48">H65-(H65*0.05)</f>
        <v>0</v>
      </c>
      <c r="G66" s="4">
        <f>IF(((((Tabela14[[#This Row],[Previsão]]-E65)/3)*0.235)+(Tabela14[[#This Row],[Previsão]]-E65)/3)&lt;2,2,((((Tabela14[[#This Row],[Previsão]]-E65)/3)*0.235)+(Tabela14[[#This Row],[Previsão]]-E65)/3))</f>
        <v>7.7773086266148566</v>
      </c>
      <c r="H66" s="3"/>
    </row>
    <row r="67" spans="1:8" x14ac:dyDescent="0.2">
      <c r="A67" s="17"/>
      <c r="B67" s="14"/>
      <c r="C67" s="5">
        <f t="shared" si="0"/>
        <v>43733</v>
      </c>
      <c r="D67" s="3">
        <f t="shared" si="46"/>
        <v>0</v>
      </c>
      <c r="E67" s="4">
        <f t="shared" si="47"/>
        <v>416.57406125552444</v>
      </c>
      <c r="F67" s="4">
        <f t="shared" si="48"/>
        <v>0</v>
      </c>
      <c r="G67" s="4">
        <f>IF(((((Tabela14[[#This Row],[Previsão]]-E66)/3)*0.235)+(Tabela14[[#This Row],[Previsão]]-E66)/3)&lt;2,2,((((Tabela14[[#This Row],[Previsão]]-E66)/3)*0.235)+(Tabela14[[#This Row],[Previsão]]-E66)/3))</f>
        <v>8.1661740579456001</v>
      </c>
      <c r="H67" s="3"/>
    </row>
    <row r="68" spans="1:8" x14ac:dyDescent="0.2">
      <c r="A68" s="17"/>
      <c r="B68" s="14"/>
      <c r="C68" s="5">
        <f t="shared" ref="C68:C131" si="49">C67+1</f>
        <v>43734</v>
      </c>
      <c r="D68" s="3">
        <f t="shared" si="46"/>
        <v>0</v>
      </c>
      <c r="E68" s="4">
        <f t="shared" si="47"/>
        <v>437.40276431830068</v>
      </c>
      <c r="F68" s="4">
        <f t="shared" si="48"/>
        <v>0</v>
      </c>
      <c r="G68" s="4">
        <f>IF(((((Tabela14[[#This Row],[Previsão]]-E67)/3)*0.235)+(Tabela14[[#This Row],[Previsão]]-E67)/3)&lt;2,2,((((Tabela14[[#This Row],[Previsão]]-E67)/3)*0.235)+(Tabela14[[#This Row],[Previsão]]-E67)/3))</f>
        <v>8.5744827608428871</v>
      </c>
      <c r="H68" s="3"/>
    </row>
    <row r="69" spans="1:8" x14ac:dyDescent="0.2">
      <c r="A69" s="17"/>
      <c r="B69" s="14"/>
      <c r="C69" s="5">
        <f t="shared" si="49"/>
        <v>43735</v>
      </c>
      <c r="D69" s="3">
        <f t="shared" si="46"/>
        <v>0</v>
      </c>
      <c r="E69" s="4">
        <f t="shared" si="47"/>
        <v>459.27290253421575</v>
      </c>
      <c r="F69" s="4">
        <f t="shared" si="48"/>
        <v>0</v>
      </c>
      <c r="G69" s="4">
        <f>IF(((((Tabela14[[#This Row],[Previsão]]-E68)/3)*0.235)+(Tabela14[[#This Row],[Previsão]]-E68)/3)&lt;2,2,((((Tabela14[[#This Row],[Previsão]]-E68)/3)*0.235)+(Tabela14[[#This Row],[Previsão]]-E68)/3))</f>
        <v>9.0032068988850344</v>
      </c>
      <c r="H69" s="3"/>
    </row>
    <row r="70" spans="1:8" x14ac:dyDescent="0.2">
      <c r="A70" s="17"/>
      <c r="B70" s="14"/>
      <c r="C70" s="5">
        <f t="shared" si="49"/>
        <v>43736</v>
      </c>
      <c r="D70" s="6"/>
      <c r="E70" s="7"/>
      <c r="F70" s="7"/>
      <c r="G70" s="7"/>
      <c r="H70" s="6"/>
    </row>
    <row r="71" spans="1:8" x14ac:dyDescent="0.2">
      <c r="A71" s="17"/>
      <c r="B71" s="15"/>
      <c r="C71" s="5">
        <f t="shared" si="49"/>
        <v>43737</v>
      </c>
      <c r="D71" s="6"/>
      <c r="E71" s="7"/>
      <c r="F71" s="7"/>
      <c r="G71" s="7"/>
      <c r="H71" s="6"/>
    </row>
    <row r="72" spans="1:8" ht="15" customHeight="1" x14ac:dyDescent="0.2">
      <c r="A72" s="17"/>
      <c r="B72" s="19" t="s">
        <v>50</v>
      </c>
      <c r="C72" s="5">
        <f t="shared" si="49"/>
        <v>43738</v>
      </c>
      <c r="D72" s="3">
        <f t="shared" ref="D72" si="50">H69+(H69*0.03)</f>
        <v>0</v>
      </c>
      <c r="E72" s="4">
        <f t="shared" ref="E72" si="51">E69+(E69*0.03)</f>
        <v>473.05108961024223</v>
      </c>
      <c r="F72" s="4">
        <f t="shared" ref="F72" si="52">H69-(H69*0.03)</f>
        <v>0</v>
      </c>
      <c r="G72" s="4">
        <f>IF(((((Tabela14[[#This Row],[Previsão]]-E69)/3)*0.235)+(Tabela14[[#This Row],[Previsão]]-E69)/3)&lt;2,2,((((Tabela14[[#This Row],[Previsão]]-E69)/3)*0.235)+(Tabela14[[#This Row],[Previsão]]-E69)/3))</f>
        <v>5.6720203462975691</v>
      </c>
      <c r="H72" s="3"/>
    </row>
    <row r="73" spans="1:8" x14ac:dyDescent="0.2">
      <c r="A73" s="17"/>
      <c r="B73" s="20"/>
      <c r="C73" s="5">
        <f t="shared" si="49"/>
        <v>43739</v>
      </c>
      <c r="D73" s="3">
        <f t="shared" ref="D73:D76" si="53">H72+(H72*0.05)</f>
        <v>0</v>
      </c>
      <c r="E73" s="4">
        <f t="shared" ref="E73:E76" si="54">E72+(E72*0.05)</f>
        <v>496.70364409075432</v>
      </c>
      <c r="F73" s="4">
        <f t="shared" ref="F73:F76" si="55">H72-(H72*0.05)</f>
        <v>0</v>
      </c>
      <c r="G73" s="4">
        <f>IF(((((Tabela14[[#This Row],[Previsão]]-E72)/3)*0.235)+(Tabela14[[#This Row],[Previsão]]-E72)/3)&lt;2,2,((((Tabela14[[#This Row],[Previsão]]-E72)/3)*0.235)+(Tabela14[[#This Row],[Previsão]]-E72)/3))</f>
        <v>9.7369682611441455</v>
      </c>
      <c r="H73" s="3"/>
    </row>
    <row r="74" spans="1:8" x14ac:dyDescent="0.2">
      <c r="A74" s="17"/>
      <c r="B74" s="20"/>
      <c r="C74" s="5">
        <f t="shared" si="49"/>
        <v>43740</v>
      </c>
      <c r="D74" s="3">
        <f t="shared" si="53"/>
        <v>0</v>
      </c>
      <c r="E74" s="4">
        <f t="shared" si="54"/>
        <v>521.53882629529198</v>
      </c>
      <c r="F74" s="4">
        <f t="shared" si="55"/>
        <v>0</v>
      </c>
      <c r="G74" s="4">
        <f>IF(((((Tabela14[[#This Row],[Previsão]]-E73)/3)*0.235)+(Tabela14[[#This Row],[Previsão]]-E73)/3)&lt;2,2,((((Tabela14[[#This Row],[Previsão]]-E73)/3)*0.235)+(Tabela14[[#This Row],[Previsão]]-E73)/3))</f>
        <v>10.223816674201336</v>
      </c>
      <c r="H74" s="3"/>
    </row>
    <row r="75" spans="1:8" x14ac:dyDescent="0.2">
      <c r="A75" s="17"/>
      <c r="B75" s="20"/>
      <c r="C75" s="5">
        <f t="shared" si="49"/>
        <v>43741</v>
      </c>
      <c r="D75" s="3">
        <f t="shared" si="53"/>
        <v>0</v>
      </c>
      <c r="E75" s="4">
        <f t="shared" si="54"/>
        <v>547.61576761005654</v>
      </c>
      <c r="F75" s="4">
        <f t="shared" si="55"/>
        <v>0</v>
      </c>
      <c r="G75" s="4">
        <f>IF(((((Tabela14[[#This Row],[Previsão]]-E74)/3)*0.235)+(Tabela14[[#This Row],[Previsão]]-E74)/3)&lt;2,2,((((Tabela14[[#This Row],[Previsão]]-E74)/3)*0.235)+(Tabela14[[#This Row],[Previsão]]-E74)/3))</f>
        <v>10.735007507911407</v>
      </c>
      <c r="H75" s="3"/>
    </row>
    <row r="76" spans="1:8" x14ac:dyDescent="0.2">
      <c r="A76" s="17"/>
      <c r="B76" s="20"/>
      <c r="C76" s="5">
        <f t="shared" si="49"/>
        <v>43742</v>
      </c>
      <c r="D76" s="3">
        <f t="shared" si="53"/>
        <v>0</v>
      </c>
      <c r="E76" s="4">
        <f t="shared" si="54"/>
        <v>574.99655599055939</v>
      </c>
      <c r="F76" s="4">
        <f t="shared" si="55"/>
        <v>0</v>
      </c>
      <c r="G76" s="4">
        <f>IF(((((Tabela14[[#This Row],[Previsão]]-E75)/3)*0.235)+(Tabela14[[#This Row],[Previsão]]-E75)/3)&lt;2,2,((((Tabela14[[#This Row],[Previsão]]-E75)/3)*0.235)+(Tabela14[[#This Row],[Previsão]]-E75)/3))</f>
        <v>11.271757883307007</v>
      </c>
      <c r="H76" s="3"/>
    </row>
    <row r="77" spans="1:8" x14ac:dyDescent="0.2">
      <c r="A77" s="17"/>
      <c r="B77" s="20"/>
      <c r="C77" s="5">
        <f t="shared" si="49"/>
        <v>43743</v>
      </c>
      <c r="D77" s="6"/>
      <c r="E77" s="7"/>
      <c r="F77" s="7"/>
      <c r="G77" s="7"/>
      <c r="H77" s="6"/>
    </row>
    <row r="78" spans="1:8" x14ac:dyDescent="0.2">
      <c r="A78" s="17"/>
      <c r="B78" s="21"/>
      <c r="C78" s="5">
        <f t="shared" si="49"/>
        <v>43744</v>
      </c>
      <c r="D78" s="6"/>
      <c r="E78" s="7"/>
      <c r="F78" s="7"/>
      <c r="G78" s="7"/>
      <c r="H78" s="6"/>
    </row>
    <row r="79" spans="1:8" ht="15" customHeight="1" x14ac:dyDescent="0.2">
      <c r="A79" s="17"/>
      <c r="B79" s="13" t="s">
        <v>51</v>
      </c>
      <c r="C79" s="5">
        <f t="shared" si="49"/>
        <v>43745</v>
      </c>
      <c r="D79" s="3">
        <f t="shared" ref="D79" si="56">H76+(H76*0.03)</f>
        <v>0</v>
      </c>
      <c r="E79" s="4">
        <f t="shared" ref="E79" si="57">E76+(E76*0.03)</f>
        <v>592.2464526702762</v>
      </c>
      <c r="F79" s="4">
        <f t="shared" ref="F79" si="58">H76-(H76*0.03)</f>
        <v>0</v>
      </c>
      <c r="G79" s="4">
        <f>IF(((((Tabela14[[#This Row],[Previsão]]-E76)/3)*0.235)+(Tabela14[[#This Row],[Previsão]]-E76)/3)&lt;2,2,((((Tabela14[[#This Row],[Previsão]]-E76)/3)*0.235)+(Tabela14[[#This Row],[Previsão]]-E76)/3))</f>
        <v>7.1012074664834213</v>
      </c>
      <c r="H79" s="3"/>
    </row>
    <row r="80" spans="1:8" x14ac:dyDescent="0.2">
      <c r="A80" s="17"/>
      <c r="B80" s="14"/>
      <c r="C80" s="5">
        <f t="shared" si="49"/>
        <v>43746</v>
      </c>
      <c r="D80" s="3">
        <f t="shared" ref="D80:D83" si="59">H79+(H79*0.05)</f>
        <v>0</v>
      </c>
      <c r="E80" s="4">
        <f t="shared" ref="E80:E83" si="60">E79+(E79*0.05)</f>
        <v>621.85877530379003</v>
      </c>
      <c r="F80" s="4">
        <f t="shared" ref="F80:F83" si="61">H79-(H79*0.05)</f>
        <v>0</v>
      </c>
      <c r="G80" s="4">
        <f>IF(((((Tabela14[[#This Row],[Previsão]]-E79)/3)*0.235)+(Tabela14[[#This Row],[Previsão]]-E79)/3)&lt;2,2,((((Tabela14[[#This Row],[Previsão]]-E79)/3)*0.235)+(Tabela14[[#This Row],[Previsão]]-E79)/3))</f>
        <v>12.190406150796525</v>
      </c>
      <c r="H80" s="3"/>
    </row>
    <row r="81" spans="1:8" x14ac:dyDescent="0.2">
      <c r="A81" s="17"/>
      <c r="B81" s="14"/>
      <c r="C81" s="5">
        <f t="shared" si="49"/>
        <v>43747</v>
      </c>
      <c r="D81" s="3">
        <f t="shared" si="59"/>
        <v>0</v>
      </c>
      <c r="E81" s="4">
        <f t="shared" si="60"/>
        <v>652.95171406897953</v>
      </c>
      <c r="F81" s="4">
        <f t="shared" si="61"/>
        <v>0</v>
      </c>
      <c r="G81" s="4">
        <f>IF(((((Tabela14[[#This Row],[Previsão]]-E80)/3)*0.235)+(Tabela14[[#This Row],[Previsão]]-E80)/3)&lt;2,2,((((Tabela14[[#This Row],[Previsão]]-E80)/3)*0.235)+(Tabela14[[#This Row],[Previsão]]-E80)/3))</f>
        <v>12.799926458336344</v>
      </c>
      <c r="H81" s="3"/>
    </row>
    <row r="82" spans="1:8" x14ac:dyDescent="0.2">
      <c r="A82" s="17"/>
      <c r="B82" s="14"/>
      <c r="C82" s="5">
        <f t="shared" si="49"/>
        <v>43748</v>
      </c>
      <c r="D82" s="3">
        <f t="shared" si="59"/>
        <v>0</v>
      </c>
      <c r="E82" s="4">
        <f t="shared" si="60"/>
        <v>685.59929977242848</v>
      </c>
      <c r="F82" s="4">
        <f t="shared" si="61"/>
        <v>0</v>
      </c>
      <c r="G82" s="4">
        <f>IF(((((Tabela14[[#This Row],[Previsão]]-E81)/3)*0.235)+(Tabela14[[#This Row],[Previsão]]-E81)/3)&lt;2,2,((((Tabela14[[#This Row],[Previsão]]-E81)/3)*0.235)+(Tabela14[[#This Row],[Previsão]]-E81)/3))</f>
        <v>13.439922781253152</v>
      </c>
      <c r="H82" s="3"/>
    </row>
    <row r="83" spans="1:8" x14ac:dyDescent="0.2">
      <c r="A83" s="17"/>
      <c r="B83" s="14"/>
      <c r="C83" s="5">
        <f t="shared" si="49"/>
        <v>43749</v>
      </c>
      <c r="D83" s="3">
        <f t="shared" si="59"/>
        <v>0</v>
      </c>
      <c r="E83" s="4">
        <f t="shared" si="60"/>
        <v>719.87926476104985</v>
      </c>
      <c r="F83" s="4">
        <f t="shared" si="61"/>
        <v>0</v>
      </c>
      <c r="G83" s="4">
        <f>IF(((((Tabela14[[#This Row],[Previsão]]-E82)/3)*0.235)+(Tabela14[[#This Row],[Previsão]]-E82)/3)&lt;2,2,((((Tabela14[[#This Row],[Previsão]]-E82)/3)*0.235)+(Tabela14[[#This Row],[Previsão]]-E82)/3))</f>
        <v>14.111918920315798</v>
      </c>
      <c r="H83" s="3"/>
    </row>
    <row r="84" spans="1:8" x14ac:dyDescent="0.2">
      <c r="A84" s="17"/>
      <c r="B84" s="14"/>
      <c r="C84" s="5">
        <f t="shared" si="49"/>
        <v>43750</v>
      </c>
      <c r="D84" s="6"/>
      <c r="E84" s="7"/>
      <c r="F84" s="7"/>
      <c r="G84" s="7"/>
      <c r="H84" s="6"/>
    </row>
    <row r="85" spans="1:8" x14ac:dyDescent="0.2">
      <c r="A85" s="18"/>
      <c r="B85" s="15"/>
      <c r="C85" s="5">
        <f t="shared" si="49"/>
        <v>43751</v>
      </c>
      <c r="D85" s="6"/>
      <c r="E85" s="7"/>
      <c r="F85" s="7"/>
      <c r="G85" s="7"/>
      <c r="H85" s="6"/>
    </row>
    <row r="86" spans="1:8" ht="15" customHeight="1" x14ac:dyDescent="0.2">
      <c r="A86" s="13" t="s">
        <v>68</v>
      </c>
      <c r="B86" s="19" t="s">
        <v>52</v>
      </c>
      <c r="C86" s="5">
        <f t="shared" si="49"/>
        <v>43752</v>
      </c>
      <c r="D86" s="3">
        <f t="shared" ref="D86" si="62">H83+(H83*0.03)</f>
        <v>0</v>
      </c>
      <c r="E86" s="4">
        <f t="shared" ref="E86" si="63">E83+(E83*0.03)</f>
        <v>741.47564270388136</v>
      </c>
      <c r="F86" s="4">
        <f t="shared" ref="F86" si="64">H83-(H83*0.03)</f>
        <v>0</v>
      </c>
      <c r="G86" s="4">
        <f>IF(((((Tabela14[[#This Row],[Previsão]]-E83)/3)*0.235)+(Tabela14[[#This Row],[Previsão]]-E83)/3)&lt;2,2,((((Tabela14[[#This Row],[Previsão]]-E83)/3)*0.235)+(Tabela14[[#This Row],[Previsão]]-E83)/3))</f>
        <v>8.8905089197989717</v>
      </c>
      <c r="H86" s="3"/>
    </row>
    <row r="87" spans="1:8" x14ac:dyDescent="0.2">
      <c r="A87" s="14"/>
      <c r="B87" s="20"/>
      <c r="C87" s="5">
        <f t="shared" si="49"/>
        <v>43753</v>
      </c>
      <c r="D87" s="3">
        <f t="shared" ref="D87:D90" si="65">H86+(H86*0.05)</f>
        <v>0</v>
      </c>
      <c r="E87" s="4">
        <f t="shared" ref="E87:E90" si="66">E86+(E86*0.05)</f>
        <v>778.54942483907541</v>
      </c>
      <c r="F87" s="4">
        <f t="shared" ref="F87:F90" si="67">H86-(H86*0.05)</f>
        <v>0</v>
      </c>
      <c r="G87" s="4">
        <f>IF(((((Tabela14[[#This Row],[Previsão]]-E86)/3)*0.235)+(Tabela14[[#This Row],[Previsão]]-E86)/3)&lt;2,2,((((Tabela14[[#This Row],[Previsão]]-E86)/3)*0.235)+(Tabela14[[#This Row],[Previsão]]-E86)/3))</f>
        <v>15.262040312321551</v>
      </c>
      <c r="H87" s="3"/>
    </row>
    <row r="88" spans="1:8" x14ac:dyDescent="0.2">
      <c r="A88" s="14"/>
      <c r="B88" s="20"/>
      <c r="C88" s="5">
        <f t="shared" si="49"/>
        <v>43754</v>
      </c>
      <c r="D88" s="3">
        <f t="shared" si="65"/>
        <v>0</v>
      </c>
      <c r="E88" s="4">
        <f t="shared" si="66"/>
        <v>817.47689608102917</v>
      </c>
      <c r="F88" s="4">
        <f t="shared" si="67"/>
        <v>0</v>
      </c>
      <c r="G88" s="4">
        <f>IF(((((Tabela14[[#This Row],[Previsão]]-E87)/3)*0.235)+(Tabela14[[#This Row],[Previsão]]-E87)/3)&lt;2,2,((((Tabela14[[#This Row],[Previsão]]-E87)/3)*0.235)+(Tabela14[[#This Row],[Previsão]]-E87)/3))</f>
        <v>16.02514232793763</v>
      </c>
      <c r="H88" s="3"/>
    </row>
    <row r="89" spans="1:8" x14ac:dyDescent="0.2">
      <c r="A89" s="14"/>
      <c r="B89" s="20"/>
      <c r="C89" s="5">
        <f t="shared" si="49"/>
        <v>43755</v>
      </c>
      <c r="D89" s="3">
        <f t="shared" si="65"/>
        <v>0</v>
      </c>
      <c r="E89" s="4">
        <f t="shared" si="66"/>
        <v>858.35074088508065</v>
      </c>
      <c r="F89" s="4">
        <f t="shared" si="67"/>
        <v>0</v>
      </c>
      <c r="G89" s="4">
        <f>IF(((((Tabela14[[#This Row],[Previsão]]-E88)/3)*0.235)+(Tabela14[[#This Row],[Previsão]]-E88)/3)&lt;2,2,((((Tabela14[[#This Row],[Previsão]]-E88)/3)*0.235)+(Tabela14[[#This Row],[Previsão]]-E88)/3))</f>
        <v>16.826399444334527</v>
      </c>
      <c r="H89" s="3"/>
    </row>
    <row r="90" spans="1:8" x14ac:dyDescent="0.2">
      <c r="A90" s="14"/>
      <c r="B90" s="20"/>
      <c r="C90" s="5">
        <f t="shared" si="49"/>
        <v>43756</v>
      </c>
      <c r="D90" s="3">
        <f t="shared" si="65"/>
        <v>0</v>
      </c>
      <c r="E90" s="4">
        <f t="shared" si="66"/>
        <v>901.26827792933466</v>
      </c>
      <c r="F90" s="4">
        <f t="shared" si="67"/>
        <v>0</v>
      </c>
      <c r="G90" s="4">
        <f>IF(((((Tabela14[[#This Row],[Previsão]]-E89)/3)*0.235)+(Tabela14[[#This Row],[Previsão]]-E89)/3)&lt;2,2,((((Tabela14[[#This Row],[Previsão]]-E89)/3)*0.235)+(Tabela14[[#This Row],[Previsão]]-E89)/3))</f>
        <v>17.667719416551229</v>
      </c>
      <c r="H90" s="3"/>
    </row>
    <row r="91" spans="1:8" x14ac:dyDescent="0.2">
      <c r="A91" s="14"/>
      <c r="B91" s="20"/>
      <c r="C91" s="5">
        <f t="shared" si="49"/>
        <v>43757</v>
      </c>
      <c r="D91" s="6"/>
      <c r="E91" s="7"/>
      <c r="F91" s="7"/>
      <c r="G91" s="7"/>
      <c r="H91" s="6"/>
    </row>
    <row r="92" spans="1:8" x14ac:dyDescent="0.2">
      <c r="A92" s="14"/>
      <c r="B92" s="21"/>
      <c r="C92" s="5">
        <f t="shared" si="49"/>
        <v>43758</v>
      </c>
      <c r="D92" s="6"/>
      <c r="E92" s="7"/>
      <c r="F92" s="7"/>
      <c r="G92" s="7"/>
      <c r="H92" s="6"/>
    </row>
    <row r="93" spans="1:8" ht="15" customHeight="1" x14ac:dyDescent="0.2">
      <c r="A93" s="14"/>
      <c r="B93" s="13" t="s">
        <v>53</v>
      </c>
      <c r="C93" s="5">
        <f t="shared" si="49"/>
        <v>43759</v>
      </c>
      <c r="D93" s="3">
        <f t="shared" ref="D93" si="68">H90+(H90*0.03)</f>
        <v>0</v>
      </c>
      <c r="E93" s="4">
        <f t="shared" ref="E93" si="69">E90+(E90*0.03)</f>
        <v>928.30632626721467</v>
      </c>
      <c r="F93" s="4">
        <f t="shared" ref="F93" si="70">H90-(H90*0.03)</f>
        <v>0</v>
      </c>
      <c r="G93" s="4">
        <f>IF(((((Tabela14[[#This Row],[Previsão]]-E90)/3)*0.235)+(Tabela14[[#This Row],[Previsão]]-E90)/3)&lt;2,2,((((Tabela14[[#This Row],[Previsão]]-E90)/3)*0.235)+(Tabela14[[#This Row],[Previsão]]-E90)/3))</f>
        <v>11.130663232427271</v>
      </c>
      <c r="H93" s="3"/>
    </row>
    <row r="94" spans="1:8" x14ac:dyDescent="0.2">
      <c r="A94" s="14"/>
      <c r="B94" s="14"/>
      <c r="C94" s="5">
        <f t="shared" si="49"/>
        <v>43760</v>
      </c>
      <c r="D94" s="3">
        <f t="shared" ref="D94:D97" si="71">H93+(H93*0.05)</f>
        <v>0</v>
      </c>
      <c r="E94" s="4">
        <f t="shared" ref="E94:E97" si="72">E93+(E93*0.05)</f>
        <v>974.72164258057546</v>
      </c>
      <c r="F94" s="4">
        <f t="shared" ref="F94:F97" si="73">H93-(H93*0.05)</f>
        <v>0</v>
      </c>
      <c r="G94" s="4">
        <f>IF(((((Tabela14[[#This Row],[Previsão]]-E93)/3)*0.235)+(Tabela14[[#This Row],[Previsão]]-E93)/3)&lt;2,2,((((Tabela14[[#This Row],[Previsão]]-E93)/3)*0.235)+(Tabela14[[#This Row],[Previsão]]-E93)/3))</f>
        <v>19.107638549000193</v>
      </c>
      <c r="H94" s="3"/>
    </row>
    <row r="95" spans="1:8" x14ac:dyDescent="0.2">
      <c r="A95" s="14"/>
      <c r="B95" s="14"/>
      <c r="C95" s="5">
        <f t="shared" si="49"/>
        <v>43761</v>
      </c>
      <c r="D95" s="3">
        <f t="shared" si="71"/>
        <v>0</v>
      </c>
      <c r="E95" s="4">
        <f t="shared" si="72"/>
        <v>1023.4577247096042</v>
      </c>
      <c r="F95" s="4">
        <f t="shared" si="73"/>
        <v>0</v>
      </c>
      <c r="G95" s="4">
        <f>IF(((((Tabela14[[#This Row],[Previsão]]-E94)/3)*0.235)+(Tabela14[[#This Row],[Previsão]]-E94)/3)&lt;2,2,((((Tabela14[[#This Row],[Previsão]]-E94)/3)*0.235)+(Tabela14[[#This Row],[Previsão]]-E94)/3))</f>
        <v>20.06302047645018</v>
      </c>
      <c r="H95" s="3"/>
    </row>
    <row r="96" spans="1:8" x14ac:dyDescent="0.2">
      <c r="A96" s="14"/>
      <c r="B96" s="14"/>
      <c r="C96" s="5">
        <f t="shared" si="49"/>
        <v>43762</v>
      </c>
      <c r="D96" s="3">
        <f t="shared" si="71"/>
        <v>0</v>
      </c>
      <c r="E96" s="4">
        <f t="shared" si="72"/>
        <v>1074.6306109450845</v>
      </c>
      <c r="F96" s="4">
        <f t="shared" si="73"/>
        <v>0</v>
      </c>
      <c r="G96" s="4">
        <f>IF(((((Tabela14[[#This Row],[Previsão]]-E95)/3)*0.235)+(Tabela14[[#This Row],[Previsão]]-E95)/3)&lt;2,2,((((Tabela14[[#This Row],[Previsão]]-E95)/3)*0.235)+(Tabela14[[#This Row],[Previsão]]-E95)/3))</f>
        <v>21.06617150027272</v>
      </c>
      <c r="H96" s="3"/>
    </row>
    <row r="97" spans="1:8" x14ac:dyDescent="0.2">
      <c r="A97" s="14"/>
      <c r="B97" s="14"/>
      <c r="C97" s="5">
        <f t="shared" si="49"/>
        <v>43763</v>
      </c>
      <c r="D97" s="3">
        <f t="shared" si="71"/>
        <v>0</v>
      </c>
      <c r="E97" s="4">
        <f t="shared" si="72"/>
        <v>1128.3621414923387</v>
      </c>
      <c r="F97" s="4">
        <f t="shared" si="73"/>
        <v>0</v>
      </c>
      <c r="G97" s="4">
        <f>IF(((((Tabela14[[#This Row],[Previsão]]-E96)/3)*0.235)+(Tabela14[[#This Row],[Previsão]]-E96)/3)&lt;2,2,((((Tabela14[[#This Row],[Previsão]]-E96)/3)*0.235)+(Tabela14[[#This Row],[Previsão]]-E96)/3))</f>
        <v>22.11948007528628</v>
      </c>
      <c r="H97" s="3"/>
    </row>
    <row r="98" spans="1:8" x14ac:dyDescent="0.2">
      <c r="A98" s="14"/>
      <c r="B98" s="14"/>
      <c r="C98" s="5">
        <f t="shared" si="49"/>
        <v>43764</v>
      </c>
      <c r="D98" s="6"/>
      <c r="E98" s="7"/>
      <c r="F98" s="7"/>
      <c r="G98" s="7"/>
      <c r="H98" s="6"/>
    </row>
    <row r="99" spans="1:8" x14ac:dyDescent="0.2">
      <c r="A99" s="14"/>
      <c r="B99" s="15"/>
      <c r="C99" s="5">
        <f t="shared" si="49"/>
        <v>43765</v>
      </c>
      <c r="D99" s="6"/>
      <c r="E99" s="7"/>
      <c r="F99" s="7"/>
      <c r="G99" s="7"/>
      <c r="H99" s="6"/>
    </row>
    <row r="100" spans="1:8" ht="15" customHeight="1" x14ac:dyDescent="0.2">
      <c r="A100" s="14"/>
      <c r="B100" s="19" t="s">
        <v>54</v>
      </c>
      <c r="C100" s="5">
        <f t="shared" si="49"/>
        <v>43766</v>
      </c>
      <c r="D100" s="3">
        <f t="shared" ref="D100" si="74">H97+(H97*0.03)</f>
        <v>0</v>
      </c>
      <c r="E100" s="4">
        <f t="shared" ref="E100" si="75">E97+(E97*0.03)</f>
        <v>1162.2130057371089</v>
      </c>
      <c r="F100" s="4">
        <f t="shared" ref="F100" si="76">H97-(H97*0.03)</f>
        <v>0</v>
      </c>
      <c r="G100" s="4">
        <f>IF(((((Tabela14[[#This Row],[Previsão]]-E97)/3)*0.235)+(Tabela14[[#This Row],[Previsão]]-E97)/3)&lt;2,2,((((Tabela14[[#This Row],[Previsão]]-E97)/3)*0.235)+(Tabela14[[#This Row],[Previsão]]-E97)/3))</f>
        <v>13.935272447430426</v>
      </c>
      <c r="H100" s="3"/>
    </row>
    <row r="101" spans="1:8" x14ac:dyDescent="0.2">
      <c r="A101" s="14"/>
      <c r="B101" s="20"/>
      <c r="C101" s="5">
        <f t="shared" si="49"/>
        <v>43767</v>
      </c>
      <c r="D101" s="3">
        <f t="shared" ref="D101:D104" si="77">H100+(H100*0.05)</f>
        <v>0</v>
      </c>
      <c r="E101" s="4">
        <f t="shared" ref="E101:E104" si="78">E100+(E100*0.05)</f>
        <v>1220.3236560239643</v>
      </c>
      <c r="F101" s="4">
        <f t="shared" ref="F101:F104" si="79">H100-(H100*0.05)</f>
        <v>0</v>
      </c>
      <c r="G101" s="4">
        <f>IF(((((Tabela14[[#This Row],[Previsão]]-E100)/3)*0.235)+(Tabela14[[#This Row],[Previsão]]-E100)/3)&lt;2,2,((((Tabela14[[#This Row],[Previsão]]-E100)/3)*0.235)+(Tabela14[[#This Row],[Previsão]]-E100)/3))</f>
        <v>23.922217701422134</v>
      </c>
      <c r="H101" s="3"/>
    </row>
    <row r="102" spans="1:8" x14ac:dyDescent="0.2">
      <c r="A102" s="14"/>
      <c r="B102" s="20"/>
      <c r="C102" s="5">
        <f t="shared" si="49"/>
        <v>43768</v>
      </c>
      <c r="D102" s="3">
        <f t="shared" si="77"/>
        <v>0</v>
      </c>
      <c r="E102" s="4">
        <f t="shared" si="78"/>
        <v>1281.3398388251626</v>
      </c>
      <c r="F102" s="4">
        <f t="shared" si="79"/>
        <v>0</v>
      </c>
      <c r="G102" s="4">
        <f>IF(((((Tabela14[[#This Row],[Previsão]]-E101)/3)*0.235)+(Tabela14[[#This Row],[Previsão]]-E101)/3)&lt;2,2,((((Tabela14[[#This Row],[Previsão]]-E101)/3)*0.235)+(Tabela14[[#This Row],[Previsão]]-E101)/3))</f>
        <v>25.118328586493291</v>
      </c>
      <c r="H102" s="3"/>
    </row>
    <row r="103" spans="1:8" x14ac:dyDescent="0.2">
      <c r="A103" s="14"/>
      <c r="B103" s="20"/>
      <c r="C103" s="5">
        <f t="shared" si="49"/>
        <v>43769</v>
      </c>
      <c r="D103" s="3">
        <f t="shared" si="77"/>
        <v>0</v>
      </c>
      <c r="E103" s="4">
        <f t="shared" si="78"/>
        <v>1345.4068307664206</v>
      </c>
      <c r="F103" s="4">
        <f t="shared" si="79"/>
        <v>0</v>
      </c>
      <c r="G103" s="4">
        <f>IF(((((Tabela14[[#This Row],[Previsão]]-E102)/3)*0.235)+(Tabela14[[#This Row],[Previsão]]-E102)/3)&lt;2,2,((((Tabela14[[#This Row],[Previsão]]-E102)/3)*0.235)+(Tabela14[[#This Row],[Previsão]]-E102)/3))</f>
        <v>26.374245015817895</v>
      </c>
      <c r="H103" s="3"/>
    </row>
    <row r="104" spans="1:8" x14ac:dyDescent="0.2">
      <c r="A104" s="14"/>
      <c r="B104" s="20"/>
      <c r="C104" s="5">
        <f t="shared" si="49"/>
        <v>43770</v>
      </c>
      <c r="D104" s="3">
        <f t="shared" si="77"/>
        <v>0</v>
      </c>
      <c r="E104" s="4">
        <f t="shared" si="78"/>
        <v>1412.6771723047416</v>
      </c>
      <c r="F104" s="4">
        <f t="shared" si="79"/>
        <v>0</v>
      </c>
      <c r="G104" s="4">
        <f>IF(((((Tabela14[[#This Row],[Previsão]]-E103)/3)*0.235)+(Tabela14[[#This Row],[Previsão]]-E103)/3)&lt;2,2,((((Tabela14[[#This Row],[Previsão]]-E103)/3)*0.235)+(Tabela14[[#This Row],[Previsão]]-E103)/3))</f>
        <v>27.692957266608794</v>
      </c>
      <c r="H104" s="3"/>
    </row>
    <row r="105" spans="1:8" x14ac:dyDescent="0.2">
      <c r="A105" s="14"/>
      <c r="B105" s="20"/>
      <c r="C105" s="5">
        <f t="shared" si="49"/>
        <v>43771</v>
      </c>
      <c r="D105" s="6"/>
      <c r="E105" s="7"/>
      <c r="F105" s="7"/>
      <c r="G105" s="7"/>
      <c r="H105" s="6"/>
    </row>
    <row r="106" spans="1:8" x14ac:dyDescent="0.2">
      <c r="A106" s="14"/>
      <c r="B106" s="21"/>
      <c r="C106" s="5">
        <f t="shared" si="49"/>
        <v>43772</v>
      </c>
      <c r="D106" s="6"/>
      <c r="E106" s="7"/>
      <c r="F106" s="7"/>
      <c r="G106" s="7"/>
      <c r="H106" s="6"/>
    </row>
    <row r="107" spans="1:8" ht="15" customHeight="1" x14ac:dyDescent="0.2">
      <c r="A107" s="14"/>
      <c r="B107" s="13" t="s">
        <v>55</v>
      </c>
      <c r="C107" s="5">
        <f t="shared" si="49"/>
        <v>43773</v>
      </c>
      <c r="D107" s="3">
        <f t="shared" ref="D107" si="80">H104+(H104*0.03)</f>
        <v>0</v>
      </c>
      <c r="E107" s="4">
        <f t="shared" ref="E107" si="81">E104+(E104*0.03)</f>
        <v>1455.0574874738838</v>
      </c>
      <c r="F107" s="4">
        <f t="shared" ref="F107" si="82">H104-(H104*0.03)</f>
        <v>0</v>
      </c>
      <c r="G107" s="4">
        <f>IF(((((Tabela14[[#This Row],[Previsão]]-E104)/3)*0.235)+(Tabela14[[#This Row],[Previsão]]-E104)/3)&lt;2,2,((((Tabela14[[#This Row],[Previsão]]-E104)/3)*0.235)+(Tabela14[[#This Row],[Previsão]]-E104)/3))</f>
        <v>17.44656307796356</v>
      </c>
      <c r="H107" s="3"/>
    </row>
    <row r="108" spans="1:8" x14ac:dyDescent="0.2">
      <c r="A108" s="14"/>
      <c r="B108" s="14"/>
      <c r="C108" s="5">
        <f t="shared" si="49"/>
        <v>43774</v>
      </c>
      <c r="D108" s="3">
        <f t="shared" ref="D108:D111" si="83">H107+(H107*0.05)</f>
        <v>0</v>
      </c>
      <c r="E108" s="4">
        <f t="shared" ref="E108:E111" si="84">E107+(E107*0.05)</f>
        <v>1527.810361847578</v>
      </c>
      <c r="F108" s="4">
        <f t="shared" ref="F108:F111" si="85">H107-(H107*0.05)</f>
        <v>0</v>
      </c>
      <c r="G108" s="4">
        <f>IF(((((Tabela14[[#This Row],[Previsão]]-E107)/3)*0.235)+(Tabela14[[#This Row],[Previsão]]-E107)/3)&lt;2,2,((((Tabela14[[#This Row],[Previsão]]-E107)/3)*0.235)+(Tabela14[[#This Row],[Previsão]]-E107)/3))</f>
        <v>29.94993328383741</v>
      </c>
      <c r="H108" s="3"/>
    </row>
    <row r="109" spans="1:8" x14ac:dyDescent="0.2">
      <c r="A109" s="14"/>
      <c r="B109" s="14"/>
      <c r="C109" s="5">
        <f t="shared" si="49"/>
        <v>43775</v>
      </c>
      <c r="D109" s="3">
        <f t="shared" si="83"/>
        <v>0</v>
      </c>
      <c r="E109" s="4">
        <f t="shared" si="84"/>
        <v>1604.2008799399568</v>
      </c>
      <c r="F109" s="4">
        <f t="shared" si="85"/>
        <v>0</v>
      </c>
      <c r="G109" s="4">
        <f>IF(((((Tabela14[[#This Row],[Previsão]]-E108)/3)*0.235)+(Tabela14[[#This Row],[Previsão]]-E108)/3)&lt;2,2,((((Tabela14[[#This Row],[Previsão]]-E108)/3)*0.235)+(Tabela14[[#This Row],[Previsão]]-E108)/3))</f>
        <v>31.447429948029313</v>
      </c>
      <c r="H109" s="3"/>
    </row>
    <row r="110" spans="1:8" x14ac:dyDescent="0.2">
      <c r="A110" s="14"/>
      <c r="B110" s="14"/>
      <c r="C110" s="5">
        <f t="shared" si="49"/>
        <v>43776</v>
      </c>
      <c r="D110" s="3">
        <f t="shared" si="83"/>
        <v>0</v>
      </c>
      <c r="E110" s="4">
        <f t="shared" si="84"/>
        <v>1684.4109239369548</v>
      </c>
      <c r="F110" s="4">
        <f t="shared" si="85"/>
        <v>0</v>
      </c>
      <c r="G110" s="4">
        <f>IF(((((Tabela14[[#This Row],[Previsão]]-E109)/3)*0.235)+(Tabela14[[#This Row],[Previsão]]-E109)/3)&lt;2,2,((((Tabela14[[#This Row],[Previsão]]-E109)/3)*0.235)+(Tabela14[[#This Row],[Previsão]]-E109)/3))</f>
        <v>33.019801445430808</v>
      </c>
      <c r="H110" s="3"/>
    </row>
    <row r="111" spans="1:8" x14ac:dyDescent="0.2">
      <c r="A111" s="14"/>
      <c r="B111" s="14"/>
      <c r="C111" s="5">
        <f t="shared" si="49"/>
        <v>43777</v>
      </c>
      <c r="D111" s="3">
        <f t="shared" si="83"/>
        <v>0</v>
      </c>
      <c r="E111" s="4">
        <f t="shared" si="84"/>
        <v>1768.6314701338024</v>
      </c>
      <c r="F111" s="4">
        <f t="shared" si="85"/>
        <v>0</v>
      </c>
      <c r="G111" s="4">
        <f>IF(((((Tabela14[[#This Row],[Previsão]]-E110)/3)*0.235)+(Tabela14[[#This Row],[Previsão]]-E110)/3)&lt;2,2,((((Tabela14[[#This Row],[Previsão]]-E110)/3)*0.235)+(Tabela14[[#This Row],[Previsão]]-E110)/3))</f>
        <v>34.670791517702277</v>
      </c>
      <c r="H111" s="3"/>
    </row>
    <row r="112" spans="1:8" x14ac:dyDescent="0.2">
      <c r="A112" s="14"/>
      <c r="B112" s="14"/>
      <c r="C112" s="5">
        <f t="shared" si="49"/>
        <v>43778</v>
      </c>
      <c r="D112" s="6"/>
      <c r="E112" s="7"/>
      <c r="F112" s="7"/>
      <c r="G112" s="7"/>
      <c r="H112" s="6"/>
    </row>
    <row r="113" spans="1:8" x14ac:dyDescent="0.2">
      <c r="A113" s="15"/>
      <c r="B113" s="15"/>
      <c r="C113" s="5">
        <f t="shared" si="49"/>
        <v>43779</v>
      </c>
      <c r="D113" s="6"/>
      <c r="E113" s="7"/>
      <c r="F113" s="7"/>
      <c r="G113" s="7"/>
      <c r="H113" s="6"/>
    </row>
    <row r="114" spans="1:8" ht="15" customHeight="1" x14ac:dyDescent="0.2">
      <c r="A114" s="17" t="s">
        <v>69</v>
      </c>
      <c r="B114" s="19" t="s">
        <v>56</v>
      </c>
      <c r="C114" s="5">
        <f t="shared" si="49"/>
        <v>43780</v>
      </c>
      <c r="D114" s="3">
        <f t="shared" ref="D114" si="86">H111+(H111*0.03)</f>
        <v>0</v>
      </c>
      <c r="E114" s="4">
        <f t="shared" ref="E114" si="87">E111+(E111*0.03)</f>
        <v>1821.6904142378164</v>
      </c>
      <c r="F114" s="4">
        <f t="shared" ref="F114" si="88">H111-(H111*0.03)</f>
        <v>0</v>
      </c>
      <c r="G114" s="4">
        <f>IF(((((Tabela14[[#This Row],[Previsão]]-E111)/3)*0.235)+(Tabela14[[#This Row],[Previsão]]-E111)/3)&lt;2,2,((((Tabela14[[#This Row],[Previsão]]-E111)/3)*0.235)+(Tabela14[[#This Row],[Previsão]]-E111)/3))</f>
        <v>21.842598656152436</v>
      </c>
      <c r="H114" s="3"/>
    </row>
    <row r="115" spans="1:8" x14ac:dyDescent="0.2">
      <c r="A115" s="17"/>
      <c r="B115" s="20"/>
      <c r="C115" s="5">
        <f t="shared" si="49"/>
        <v>43781</v>
      </c>
      <c r="D115" s="3">
        <f t="shared" ref="D115:D118" si="89">H114+(H114*0.05)</f>
        <v>0</v>
      </c>
      <c r="E115" s="4">
        <f t="shared" ref="E115:E118" si="90">E114+(E114*0.05)</f>
        <v>1912.7749349497071</v>
      </c>
      <c r="F115" s="4">
        <f t="shared" ref="F115:F118" si="91">H114-(H114*0.05)</f>
        <v>0</v>
      </c>
      <c r="G115" s="4">
        <f>IF(((((Tabela14[[#This Row],[Previsão]]-E114)/3)*0.235)+(Tabela14[[#This Row],[Previsão]]-E114)/3)&lt;2,2,((((Tabela14[[#This Row],[Previsão]]-E114)/3)*0.235)+(Tabela14[[#This Row],[Previsão]]-E114)/3))</f>
        <v>37.496461026395011</v>
      </c>
      <c r="H115" s="3"/>
    </row>
    <row r="116" spans="1:8" x14ac:dyDescent="0.2">
      <c r="A116" s="17"/>
      <c r="B116" s="20"/>
      <c r="C116" s="5">
        <f t="shared" si="49"/>
        <v>43782</v>
      </c>
      <c r="D116" s="3">
        <f t="shared" si="89"/>
        <v>0</v>
      </c>
      <c r="E116" s="4">
        <f t="shared" si="90"/>
        <v>2008.4136816971925</v>
      </c>
      <c r="F116" s="4">
        <f t="shared" si="91"/>
        <v>0</v>
      </c>
      <c r="G116" s="4">
        <f>IF(((((Tabela14[[#This Row],[Previsão]]-E115)/3)*0.235)+(Tabela14[[#This Row],[Previsão]]-E115)/3)&lt;2,2,((((Tabela14[[#This Row],[Previsão]]-E115)/3)*0.235)+(Tabela14[[#This Row],[Previsão]]-E115)/3))</f>
        <v>39.371284077714805</v>
      </c>
      <c r="H116" s="3"/>
    </row>
    <row r="117" spans="1:8" x14ac:dyDescent="0.2">
      <c r="A117" s="17"/>
      <c r="B117" s="20"/>
      <c r="C117" s="5">
        <f t="shared" si="49"/>
        <v>43783</v>
      </c>
      <c r="D117" s="3">
        <f t="shared" si="89"/>
        <v>0</v>
      </c>
      <c r="E117" s="4">
        <f t="shared" si="90"/>
        <v>2108.8343657820519</v>
      </c>
      <c r="F117" s="4">
        <f t="shared" si="91"/>
        <v>0</v>
      </c>
      <c r="G117" s="4">
        <f>IF(((((Tabela14[[#This Row],[Previsão]]-E116)/3)*0.235)+(Tabela14[[#This Row],[Previsão]]-E116)/3)&lt;2,2,((((Tabela14[[#This Row],[Previsão]]-E116)/3)*0.235)+(Tabela14[[#This Row],[Previsão]]-E116)/3))</f>
        <v>41.33984828160046</v>
      </c>
      <c r="H117" s="3"/>
    </row>
    <row r="118" spans="1:8" x14ac:dyDescent="0.2">
      <c r="A118" s="17"/>
      <c r="B118" s="20"/>
      <c r="C118" s="5">
        <f t="shared" si="49"/>
        <v>43784</v>
      </c>
      <c r="D118" s="3">
        <f t="shared" si="89"/>
        <v>0</v>
      </c>
      <c r="E118" s="4">
        <f t="shared" si="90"/>
        <v>2214.2760840711544</v>
      </c>
      <c r="F118" s="4">
        <f t="shared" si="91"/>
        <v>0</v>
      </c>
      <c r="G118" s="4">
        <f>IF(((((Tabela14[[#This Row],[Previsão]]-E117)/3)*0.235)+(Tabela14[[#This Row],[Previsão]]-E117)/3)&lt;2,2,((((Tabela14[[#This Row],[Previsão]]-E117)/3)*0.235)+(Tabela14[[#This Row],[Previsão]]-E117)/3))</f>
        <v>43.406840695680515</v>
      </c>
      <c r="H118" s="3"/>
    </row>
    <row r="119" spans="1:8" x14ac:dyDescent="0.2">
      <c r="A119" s="17"/>
      <c r="B119" s="20"/>
      <c r="C119" s="5">
        <f t="shared" si="49"/>
        <v>43785</v>
      </c>
      <c r="D119" s="6"/>
      <c r="E119" s="7"/>
      <c r="F119" s="7"/>
      <c r="G119" s="7"/>
      <c r="H119" s="6"/>
    </row>
    <row r="120" spans="1:8" x14ac:dyDescent="0.2">
      <c r="A120" s="17"/>
      <c r="B120" s="21"/>
      <c r="C120" s="5">
        <f t="shared" si="49"/>
        <v>43786</v>
      </c>
      <c r="D120" s="6"/>
      <c r="E120" s="7"/>
      <c r="F120" s="7"/>
      <c r="G120" s="7"/>
      <c r="H120" s="6"/>
    </row>
    <row r="121" spans="1:8" ht="15" customHeight="1" x14ac:dyDescent="0.2">
      <c r="A121" s="17"/>
      <c r="B121" s="13" t="s">
        <v>57</v>
      </c>
      <c r="C121" s="5">
        <f t="shared" si="49"/>
        <v>43787</v>
      </c>
      <c r="D121" s="3">
        <f t="shared" ref="D121" si="92">H118+(H118*0.03)</f>
        <v>0</v>
      </c>
      <c r="E121" s="4">
        <f t="shared" ref="E121" si="93">E118+(E118*0.03)</f>
        <v>2280.7043665932888</v>
      </c>
      <c r="F121" s="4">
        <f t="shared" ref="F121" si="94">H118-(H118*0.03)</f>
        <v>0</v>
      </c>
      <c r="G121" s="4">
        <f>IF(((((Tabela14[[#This Row],[Previsão]]-E118)/3)*0.235)+(Tabela14[[#This Row],[Previsão]]-E118)/3)&lt;2,2,((((Tabela14[[#This Row],[Previsão]]-E118)/3)*0.235)+(Tabela14[[#This Row],[Previsão]]-E118)/3))</f>
        <v>27.346309638278658</v>
      </c>
      <c r="H121" s="3"/>
    </row>
    <row r="122" spans="1:8" x14ac:dyDescent="0.2">
      <c r="A122" s="17"/>
      <c r="B122" s="14"/>
      <c r="C122" s="5">
        <f t="shared" si="49"/>
        <v>43788</v>
      </c>
      <c r="D122" s="3">
        <f t="shared" ref="D122:D125" si="95">H121+(H121*0.05)</f>
        <v>0</v>
      </c>
      <c r="E122" s="4">
        <f t="shared" ref="E122:E125" si="96">E121+(E121*0.05)</f>
        <v>2394.7395849229533</v>
      </c>
      <c r="F122" s="4">
        <f t="shared" ref="F122:F125" si="97">H121-(H121*0.05)</f>
        <v>0</v>
      </c>
      <c r="G122" s="4">
        <f>IF(((((Tabela14[[#This Row],[Previsão]]-E121)/3)*0.235)+(Tabela14[[#This Row],[Previsão]]-E121)/3)&lt;2,2,((((Tabela14[[#This Row],[Previsão]]-E121)/3)*0.235)+(Tabela14[[#This Row],[Previsão]]-E121)/3))</f>
        <v>46.944498212378562</v>
      </c>
      <c r="H122" s="3"/>
    </row>
    <row r="123" spans="1:8" x14ac:dyDescent="0.2">
      <c r="A123" s="17"/>
      <c r="B123" s="14"/>
      <c r="C123" s="5">
        <f t="shared" si="49"/>
        <v>43789</v>
      </c>
      <c r="D123" s="3">
        <f t="shared" si="95"/>
        <v>0</v>
      </c>
      <c r="E123" s="4">
        <f t="shared" si="96"/>
        <v>2514.476564169101</v>
      </c>
      <c r="F123" s="4">
        <f t="shared" si="97"/>
        <v>0</v>
      </c>
      <c r="G123" s="4">
        <f>IF(((((Tabela14[[#This Row],[Previsão]]-E122)/3)*0.235)+(Tabela14[[#This Row],[Previsão]]-E122)/3)&lt;2,2,((((Tabela14[[#This Row],[Previsão]]-E122)/3)*0.235)+(Tabela14[[#This Row],[Previsão]]-E122)/3))</f>
        <v>49.291723122997475</v>
      </c>
      <c r="H123" s="3"/>
    </row>
    <row r="124" spans="1:8" x14ac:dyDescent="0.2">
      <c r="A124" s="17"/>
      <c r="B124" s="14"/>
      <c r="C124" s="5">
        <f t="shared" si="49"/>
        <v>43790</v>
      </c>
      <c r="D124" s="3">
        <f t="shared" si="95"/>
        <v>0</v>
      </c>
      <c r="E124" s="4">
        <f t="shared" si="96"/>
        <v>2640.200392377556</v>
      </c>
      <c r="F124" s="4">
        <f t="shared" si="97"/>
        <v>0</v>
      </c>
      <c r="G124" s="4">
        <f>IF(((((Tabela14[[#This Row],[Previsão]]-E123)/3)*0.235)+(Tabela14[[#This Row],[Previsão]]-E123)/3)&lt;2,2,((((Tabela14[[#This Row],[Previsão]]-E123)/3)*0.235)+(Tabela14[[#This Row],[Previsão]]-E123)/3))</f>
        <v>51.756309279147288</v>
      </c>
      <c r="H124" s="3"/>
    </row>
    <row r="125" spans="1:8" x14ac:dyDescent="0.2">
      <c r="A125" s="17"/>
      <c r="B125" s="14"/>
      <c r="C125" s="5">
        <f t="shared" si="49"/>
        <v>43791</v>
      </c>
      <c r="D125" s="3">
        <f t="shared" si="95"/>
        <v>0</v>
      </c>
      <c r="E125" s="4">
        <f t="shared" si="96"/>
        <v>2772.2104119964338</v>
      </c>
      <c r="F125" s="4">
        <f t="shared" si="97"/>
        <v>0</v>
      </c>
      <c r="G125" s="4">
        <f>IF(((((Tabela14[[#This Row],[Previsão]]-E124)/3)*0.235)+(Tabela14[[#This Row],[Previsão]]-E124)/3)&lt;2,2,((((Tabela14[[#This Row],[Previsão]]-E124)/3)*0.235)+(Tabela14[[#This Row],[Previsão]]-E124)/3))</f>
        <v>54.344124743104686</v>
      </c>
      <c r="H125" s="3"/>
    </row>
    <row r="126" spans="1:8" x14ac:dyDescent="0.2">
      <c r="A126" s="17"/>
      <c r="B126" s="14"/>
      <c r="C126" s="5">
        <f t="shared" si="49"/>
        <v>43792</v>
      </c>
      <c r="D126" s="6"/>
      <c r="E126" s="7"/>
      <c r="F126" s="7"/>
      <c r="G126" s="7"/>
      <c r="H126" s="6"/>
    </row>
    <row r="127" spans="1:8" x14ac:dyDescent="0.2">
      <c r="A127" s="17"/>
      <c r="B127" s="15"/>
      <c r="C127" s="5">
        <f t="shared" si="49"/>
        <v>43793</v>
      </c>
      <c r="D127" s="6"/>
      <c r="E127" s="7"/>
      <c r="F127" s="7"/>
      <c r="G127" s="7"/>
      <c r="H127" s="6"/>
    </row>
    <row r="128" spans="1:8" ht="15" customHeight="1" x14ac:dyDescent="0.2">
      <c r="A128" s="17"/>
      <c r="B128" s="19" t="s">
        <v>58</v>
      </c>
      <c r="C128" s="5">
        <f t="shared" si="49"/>
        <v>43794</v>
      </c>
      <c r="D128" s="3">
        <f t="shared" ref="D128" si="98">H125+(H125*0.03)</f>
        <v>0</v>
      </c>
      <c r="E128" s="4">
        <f t="shared" ref="E128" si="99">E125+(E125*0.03)</f>
        <v>2855.3767243563266</v>
      </c>
      <c r="F128" s="4">
        <f t="shared" ref="F128" si="100">H125-(H125*0.03)</f>
        <v>0</v>
      </c>
      <c r="G128" s="4">
        <f>IF(((((Tabela14[[#This Row],[Previsão]]-E125)/3)*0.235)+(Tabela14[[#This Row],[Previsão]]-E125)/3)&lt;2,2,((((Tabela14[[#This Row],[Previsão]]-E125)/3)*0.235)+(Tabela14[[#This Row],[Previsão]]-E125)/3))</f>
        <v>34.236798588155871</v>
      </c>
      <c r="H128" s="3"/>
    </row>
    <row r="129" spans="1:8" x14ac:dyDescent="0.2">
      <c r="A129" s="17"/>
      <c r="B129" s="20"/>
      <c r="C129" s="5">
        <f t="shared" si="49"/>
        <v>43795</v>
      </c>
      <c r="D129" s="3">
        <f t="shared" ref="D129:D132" si="101">H128+(H128*0.05)</f>
        <v>0</v>
      </c>
      <c r="E129" s="4">
        <f t="shared" ref="E129:E132" si="102">E128+(E128*0.05)</f>
        <v>2998.145560574143</v>
      </c>
      <c r="F129" s="4">
        <f t="shared" ref="F129:F132" si="103">H128-(H128*0.05)</f>
        <v>0</v>
      </c>
      <c r="G129" s="4">
        <f>IF(((((Tabela14[[#This Row],[Previsão]]-E128)/3)*0.235)+(Tabela14[[#This Row],[Previsão]]-E128)/3)&lt;2,2,((((Tabela14[[#This Row],[Previsão]]-E128)/3)*0.235)+(Tabela14[[#This Row],[Previsão]]-E128)/3))</f>
        <v>58.773170909667769</v>
      </c>
      <c r="H129" s="3"/>
    </row>
    <row r="130" spans="1:8" x14ac:dyDescent="0.2">
      <c r="A130" s="17"/>
      <c r="B130" s="20"/>
      <c r="C130" s="5">
        <f t="shared" si="49"/>
        <v>43796</v>
      </c>
      <c r="D130" s="3">
        <f t="shared" si="101"/>
        <v>0</v>
      </c>
      <c r="E130" s="4">
        <f t="shared" si="102"/>
        <v>3148.05283860285</v>
      </c>
      <c r="F130" s="4">
        <f t="shared" si="103"/>
        <v>0</v>
      </c>
      <c r="G130" s="4">
        <f>IF(((((Tabela14[[#This Row],[Previsão]]-E129)/3)*0.235)+(Tabela14[[#This Row],[Previsão]]-E129)/3)&lt;2,2,((((Tabela14[[#This Row],[Previsão]]-E129)/3)*0.235)+(Tabela14[[#This Row],[Previsão]]-E129)/3))</f>
        <v>61.711829455151033</v>
      </c>
      <c r="H130" s="3"/>
    </row>
    <row r="131" spans="1:8" x14ac:dyDescent="0.2">
      <c r="A131" s="17"/>
      <c r="B131" s="20"/>
      <c r="C131" s="5">
        <f t="shared" si="49"/>
        <v>43797</v>
      </c>
      <c r="D131" s="3">
        <f t="shared" si="101"/>
        <v>0</v>
      </c>
      <c r="E131" s="4">
        <f t="shared" si="102"/>
        <v>3305.4554805329926</v>
      </c>
      <c r="F131" s="4">
        <f t="shared" si="103"/>
        <v>0</v>
      </c>
      <c r="G131" s="4">
        <f>IF(((((Tabela14[[#This Row],[Previsão]]-E130)/3)*0.235)+(Tabela14[[#This Row],[Previsão]]-E130)/3)&lt;2,2,((((Tabela14[[#This Row],[Previsão]]-E130)/3)*0.235)+(Tabela14[[#This Row],[Previsão]]-E130)/3))</f>
        <v>64.797420927908718</v>
      </c>
      <c r="H131" s="3"/>
    </row>
    <row r="132" spans="1:8" x14ac:dyDescent="0.2">
      <c r="A132" s="17"/>
      <c r="B132" s="20"/>
      <c r="C132" s="5">
        <f t="shared" ref="C132:C169" si="104">C131+1</f>
        <v>43798</v>
      </c>
      <c r="D132" s="3">
        <f t="shared" si="101"/>
        <v>0</v>
      </c>
      <c r="E132" s="4">
        <f t="shared" si="102"/>
        <v>3470.7282545596422</v>
      </c>
      <c r="F132" s="4">
        <f t="shared" si="103"/>
        <v>0</v>
      </c>
      <c r="G132" s="4">
        <f>IF(((((Tabela14[[#This Row],[Previsão]]-E131)/3)*0.235)+(Tabela14[[#This Row],[Previsão]]-E131)/3)&lt;2,2,((((Tabela14[[#This Row],[Previsão]]-E131)/3)*0.235)+(Tabela14[[#This Row],[Previsão]]-E131)/3))</f>
        <v>68.037291974304082</v>
      </c>
      <c r="H132" s="3"/>
    </row>
    <row r="133" spans="1:8" x14ac:dyDescent="0.2">
      <c r="A133" s="17"/>
      <c r="B133" s="20"/>
      <c r="C133" s="5">
        <f t="shared" si="104"/>
        <v>43799</v>
      </c>
      <c r="D133" s="6"/>
      <c r="E133" s="7"/>
      <c r="F133" s="7"/>
      <c r="G133" s="7"/>
      <c r="H133" s="6"/>
    </row>
    <row r="134" spans="1:8" x14ac:dyDescent="0.2">
      <c r="A134" s="17"/>
      <c r="B134" s="21"/>
      <c r="C134" s="5">
        <f t="shared" si="104"/>
        <v>43800</v>
      </c>
      <c r="D134" s="6"/>
      <c r="E134" s="7"/>
      <c r="F134" s="7"/>
      <c r="G134" s="7"/>
      <c r="H134" s="6"/>
    </row>
    <row r="135" spans="1:8" ht="15" customHeight="1" x14ac:dyDescent="0.2">
      <c r="A135" s="17"/>
      <c r="B135" s="13" t="s">
        <v>59</v>
      </c>
      <c r="C135" s="5">
        <f t="shared" si="104"/>
        <v>43801</v>
      </c>
      <c r="D135" s="3">
        <f t="shared" ref="D135" si="105">H132+(H132*0.03)</f>
        <v>0</v>
      </c>
      <c r="E135" s="4">
        <f t="shared" ref="E135" si="106">E132+(E132*0.03)</f>
        <v>3574.8501021964316</v>
      </c>
      <c r="F135" s="4">
        <f t="shared" ref="F135" si="107">H132-(H132*0.03)</f>
        <v>0</v>
      </c>
      <c r="G135" s="4">
        <f>IF(((((Tabela14[[#This Row],[Previsão]]-E132)/3)*0.235)+(Tabela14[[#This Row],[Previsão]]-E132)/3)&lt;2,2,((((Tabela14[[#This Row],[Previsão]]-E132)/3)*0.235)+(Tabela14[[#This Row],[Previsão]]-E132)/3))</f>
        <v>42.863493943811648</v>
      </c>
      <c r="H135" s="3"/>
    </row>
    <row r="136" spans="1:8" x14ac:dyDescent="0.2">
      <c r="A136" s="17"/>
      <c r="B136" s="14"/>
      <c r="C136" s="5">
        <f t="shared" si="104"/>
        <v>43802</v>
      </c>
      <c r="D136" s="3">
        <f t="shared" ref="D136:D139" si="108">H135+(H135*0.05)</f>
        <v>0</v>
      </c>
      <c r="E136" s="4">
        <f t="shared" ref="E136:E139" si="109">E135+(E135*0.05)</f>
        <v>3753.5926073062533</v>
      </c>
      <c r="F136" s="4">
        <f t="shared" ref="F136:F139" si="110">H135-(H135*0.05)</f>
        <v>0</v>
      </c>
      <c r="G136" s="4">
        <f>IF(((((Tabela14[[#This Row],[Previsão]]-E135)/3)*0.235)+(Tabela14[[#This Row],[Previsão]]-E135)/3)&lt;2,2,((((Tabela14[[#This Row],[Previsão]]-E135)/3)*0.235)+(Tabela14[[#This Row],[Previsão]]-E135)/3))</f>
        <v>73.58233127020992</v>
      </c>
      <c r="H136" s="3"/>
    </row>
    <row r="137" spans="1:8" x14ac:dyDescent="0.2">
      <c r="A137" s="17"/>
      <c r="B137" s="14"/>
      <c r="C137" s="5">
        <f t="shared" si="104"/>
        <v>43803</v>
      </c>
      <c r="D137" s="3">
        <f t="shared" si="108"/>
        <v>0</v>
      </c>
      <c r="E137" s="4">
        <f t="shared" si="109"/>
        <v>3941.272237671566</v>
      </c>
      <c r="F137" s="4">
        <f t="shared" si="110"/>
        <v>0</v>
      </c>
      <c r="G137" s="4">
        <f>IF(((((Tabela14[[#This Row],[Previsão]]-E136)/3)*0.235)+(Tabela14[[#This Row],[Previsão]]-E136)/3)&lt;2,2,((((Tabela14[[#This Row],[Previsão]]-E136)/3)*0.235)+(Tabela14[[#This Row],[Previsão]]-E136)/3))</f>
        <v>77.26144783372041</v>
      </c>
      <c r="H137" s="3"/>
    </row>
    <row r="138" spans="1:8" x14ac:dyDescent="0.2">
      <c r="A138" s="17"/>
      <c r="B138" s="14"/>
      <c r="C138" s="5">
        <f t="shared" si="104"/>
        <v>43804</v>
      </c>
      <c r="D138" s="3">
        <f t="shared" si="108"/>
        <v>0</v>
      </c>
      <c r="E138" s="4">
        <f t="shared" si="109"/>
        <v>4138.3358495551447</v>
      </c>
      <c r="F138" s="4">
        <f t="shared" si="110"/>
        <v>0</v>
      </c>
      <c r="G138" s="4">
        <f>IF(((((Tabela14[[#This Row],[Previsão]]-E137)/3)*0.235)+(Tabela14[[#This Row],[Previsão]]-E137)/3)&lt;2,2,((((Tabela14[[#This Row],[Previsão]]-E137)/3)*0.235)+(Tabela14[[#This Row],[Previsão]]-E137)/3))</f>
        <v>81.12452022540657</v>
      </c>
      <c r="H138" s="3"/>
    </row>
    <row r="139" spans="1:8" x14ac:dyDescent="0.2">
      <c r="A139" s="17"/>
      <c r="B139" s="14"/>
      <c r="C139" s="5">
        <f t="shared" si="104"/>
        <v>43805</v>
      </c>
      <c r="D139" s="3">
        <f t="shared" si="108"/>
        <v>0</v>
      </c>
      <c r="E139" s="4">
        <f t="shared" si="109"/>
        <v>4345.2526420329023</v>
      </c>
      <c r="F139" s="4">
        <f t="shared" si="110"/>
        <v>0</v>
      </c>
      <c r="G139" s="4">
        <f>IF(((((Tabela14[[#This Row],[Previsão]]-E138)/3)*0.235)+(Tabela14[[#This Row],[Previsão]]-E138)/3)&lt;2,2,((((Tabela14[[#This Row],[Previsão]]-E138)/3)*0.235)+(Tabela14[[#This Row],[Previsão]]-E138)/3))</f>
        <v>85.180746236676868</v>
      </c>
      <c r="H139" s="3"/>
    </row>
    <row r="140" spans="1:8" x14ac:dyDescent="0.2">
      <c r="A140" s="17"/>
      <c r="B140" s="14"/>
      <c r="C140" s="5">
        <f t="shared" si="104"/>
        <v>43806</v>
      </c>
      <c r="D140" s="6"/>
      <c r="E140" s="7"/>
      <c r="F140" s="7"/>
      <c r="G140" s="7"/>
      <c r="H140" s="6"/>
    </row>
    <row r="141" spans="1:8" x14ac:dyDescent="0.2">
      <c r="A141" s="18"/>
      <c r="B141" s="15"/>
      <c r="C141" s="5">
        <f t="shared" si="104"/>
        <v>43807</v>
      </c>
      <c r="D141" s="6"/>
      <c r="E141" s="7"/>
      <c r="F141" s="7"/>
      <c r="G141" s="7"/>
      <c r="H141" s="6"/>
    </row>
    <row r="142" spans="1:8" ht="15" customHeight="1" x14ac:dyDescent="0.2">
      <c r="A142" s="13" t="s">
        <v>70</v>
      </c>
      <c r="B142" s="19" t="s">
        <v>60</v>
      </c>
      <c r="C142" s="5">
        <f t="shared" si="104"/>
        <v>43808</v>
      </c>
      <c r="D142" s="3">
        <f t="shared" ref="D142" si="111">H139+(H139*0.03)</f>
        <v>0</v>
      </c>
      <c r="E142" s="4">
        <f t="shared" ref="E142" si="112">E139+(E139*0.03)</f>
        <v>4475.6102212938895</v>
      </c>
      <c r="F142" s="4">
        <f t="shared" ref="F142" si="113">H139-(H139*0.03)</f>
        <v>0</v>
      </c>
      <c r="G142" s="4">
        <f>IF(((((Tabela14[[#This Row],[Previsão]]-E139)/3)*0.235)+(Tabela14[[#This Row],[Previsão]]-E139)/3)&lt;2,2,((((Tabela14[[#This Row],[Previsão]]-E139)/3)*0.235)+(Tabela14[[#This Row],[Previsão]]-E139)/3))</f>
        <v>53.6638701291064</v>
      </c>
      <c r="H142" s="3"/>
    </row>
    <row r="143" spans="1:8" x14ac:dyDescent="0.2">
      <c r="A143" s="14"/>
      <c r="B143" s="20"/>
      <c r="C143" s="5">
        <f t="shared" si="104"/>
        <v>43809</v>
      </c>
      <c r="D143" s="3">
        <f t="shared" ref="D143:D146" si="114">H142+(H142*0.05)</f>
        <v>0</v>
      </c>
      <c r="E143" s="4">
        <f t="shared" ref="E143:E146" si="115">E142+(E142*0.05)</f>
        <v>4699.3907323585836</v>
      </c>
      <c r="F143" s="4">
        <f t="shared" ref="F143:F146" si="116">H142-(H142*0.05)</f>
        <v>0</v>
      </c>
      <c r="G143" s="4">
        <f>IF(((((Tabela14[[#This Row],[Previsão]]-E142)/3)*0.235)+(Tabela14[[#This Row],[Previsão]]-E142)/3)&lt;2,2,((((Tabela14[[#This Row],[Previsão]]-E142)/3)*0.235)+(Tabela14[[#This Row],[Previsão]]-E142)/3))</f>
        <v>92.12297705496573</v>
      </c>
      <c r="H143" s="3"/>
    </row>
    <row r="144" spans="1:8" x14ac:dyDescent="0.2">
      <c r="A144" s="14"/>
      <c r="B144" s="20"/>
      <c r="C144" s="5">
        <f t="shared" si="104"/>
        <v>43810</v>
      </c>
      <c r="D144" s="3">
        <f t="shared" si="114"/>
        <v>0</v>
      </c>
      <c r="E144" s="4">
        <f t="shared" si="115"/>
        <v>4934.360268976513</v>
      </c>
      <c r="F144" s="4">
        <f t="shared" si="116"/>
        <v>0</v>
      </c>
      <c r="G144" s="4">
        <f>IF(((((Tabela14[[#This Row],[Previsão]]-E143)/3)*0.235)+(Tabela14[[#This Row],[Previsão]]-E143)/3)&lt;2,2,((((Tabela14[[#This Row],[Previsão]]-E143)/3)*0.235)+(Tabela14[[#This Row],[Previsão]]-E143)/3))</f>
        <v>96.729125907714277</v>
      </c>
      <c r="H144" s="3"/>
    </row>
    <row r="145" spans="1:8" x14ac:dyDescent="0.2">
      <c r="A145" s="14"/>
      <c r="B145" s="20"/>
      <c r="C145" s="5">
        <f t="shared" si="104"/>
        <v>43811</v>
      </c>
      <c r="D145" s="3">
        <f t="shared" si="114"/>
        <v>0</v>
      </c>
      <c r="E145" s="4">
        <f t="shared" si="115"/>
        <v>5181.0782824253383</v>
      </c>
      <c r="F145" s="4">
        <f t="shared" si="116"/>
        <v>0</v>
      </c>
      <c r="G145" s="4">
        <f>IF(((((Tabela14[[#This Row],[Previsão]]-E144)/3)*0.235)+(Tabela14[[#This Row],[Previsão]]-E144)/3)&lt;2,2,((((Tabela14[[#This Row],[Previsão]]-E144)/3)*0.235)+(Tabela14[[#This Row],[Previsão]]-E144)/3))</f>
        <v>101.56558220309977</v>
      </c>
      <c r="H145" s="3"/>
    </row>
    <row r="146" spans="1:8" x14ac:dyDescent="0.2">
      <c r="A146" s="14"/>
      <c r="B146" s="20"/>
      <c r="C146" s="5">
        <f t="shared" si="104"/>
        <v>43812</v>
      </c>
      <c r="D146" s="3">
        <f t="shared" si="114"/>
        <v>0</v>
      </c>
      <c r="E146" s="4">
        <f t="shared" si="115"/>
        <v>5440.132196546605</v>
      </c>
      <c r="F146" s="4">
        <f t="shared" si="116"/>
        <v>0</v>
      </c>
      <c r="G146" s="4">
        <f>IF(((((Tabela14[[#This Row],[Previsão]]-E145)/3)*0.235)+(Tabela14[[#This Row],[Previsão]]-E145)/3)&lt;2,2,((((Tabela14[[#This Row],[Previsão]]-E145)/3)*0.235)+(Tabela14[[#This Row],[Previsão]]-E145)/3))</f>
        <v>106.64386131325477</v>
      </c>
      <c r="H146" s="3"/>
    </row>
    <row r="147" spans="1:8" x14ac:dyDescent="0.2">
      <c r="A147" s="14"/>
      <c r="B147" s="20"/>
      <c r="C147" s="5">
        <f t="shared" si="104"/>
        <v>43813</v>
      </c>
      <c r="D147" s="6"/>
      <c r="E147" s="7"/>
      <c r="F147" s="7"/>
      <c r="G147" s="7"/>
      <c r="H147" s="6"/>
    </row>
    <row r="148" spans="1:8" x14ac:dyDescent="0.2">
      <c r="A148" s="14"/>
      <c r="B148" s="21"/>
      <c r="C148" s="5">
        <f t="shared" si="104"/>
        <v>43814</v>
      </c>
      <c r="D148" s="6"/>
      <c r="E148" s="7"/>
      <c r="F148" s="7"/>
      <c r="G148" s="7"/>
      <c r="H148" s="6"/>
    </row>
    <row r="149" spans="1:8" ht="15" customHeight="1" x14ac:dyDescent="0.2">
      <c r="A149" s="14"/>
      <c r="B149" s="13" t="s">
        <v>61</v>
      </c>
      <c r="C149" s="5">
        <f t="shared" si="104"/>
        <v>43815</v>
      </c>
      <c r="D149" s="3">
        <f t="shared" ref="D149" si="117">H146+(H146*0.03)</f>
        <v>0</v>
      </c>
      <c r="E149" s="4">
        <f t="shared" ref="E149" si="118">E146+(E146*0.03)</f>
        <v>5603.3361624430036</v>
      </c>
      <c r="F149" s="4">
        <f t="shared" ref="F149" si="119">H146-(H146*0.03)</f>
        <v>0</v>
      </c>
      <c r="G149" s="4">
        <f>IF(((((Tabela14[[#This Row],[Previsão]]-E146)/3)*0.235)+(Tabela14[[#This Row],[Previsão]]-E146)/3)&lt;2,2,((((Tabela14[[#This Row],[Previsão]]-E146)/3)*0.235)+(Tabela14[[#This Row],[Previsão]]-E146)/3))</f>
        <v>67.185632627350756</v>
      </c>
      <c r="H149" s="3"/>
    </row>
    <row r="150" spans="1:8" x14ac:dyDescent="0.2">
      <c r="A150" s="14"/>
      <c r="B150" s="14"/>
      <c r="C150" s="5">
        <f t="shared" si="104"/>
        <v>43816</v>
      </c>
      <c r="D150" s="3">
        <f t="shared" ref="D150:D153" si="120">H149+(H149*0.05)</f>
        <v>0</v>
      </c>
      <c r="E150" s="4">
        <f t="shared" ref="E150:E153" si="121">E149+(E149*0.05)</f>
        <v>5883.5029705651541</v>
      </c>
      <c r="F150" s="4">
        <f t="shared" ref="F150:F153" si="122">H149-(H149*0.05)</f>
        <v>0</v>
      </c>
      <c r="G150" s="4">
        <f>IF(((((Tabela14[[#This Row],[Previsão]]-E149)/3)*0.235)+(Tabela14[[#This Row],[Previsão]]-E149)/3)&lt;2,2,((((Tabela14[[#This Row],[Previsão]]-E149)/3)*0.235)+(Tabela14[[#This Row],[Previsão]]-E149)/3))</f>
        <v>115.3353360102853</v>
      </c>
      <c r="H150" s="3"/>
    </row>
    <row r="151" spans="1:8" x14ac:dyDescent="0.2">
      <c r="A151" s="14"/>
      <c r="B151" s="14"/>
      <c r="C151" s="5">
        <f t="shared" si="104"/>
        <v>43817</v>
      </c>
      <c r="D151" s="3">
        <f t="shared" si="120"/>
        <v>0</v>
      </c>
      <c r="E151" s="4">
        <f t="shared" si="121"/>
        <v>6177.6781190934116</v>
      </c>
      <c r="F151" s="4">
        <f t="shared" si="122"/>
        <v>0</v>
      </c>
      <c r="G151" s="4">
        <f>IF(((((Tabela14[[#This Row],[Previsão]]-E150)/3)*0.235)+(Tabela14[[#This Row],[Previsão]]-E150)/3)&lt;2,2,((((Tabela14[[#This Row],[Previsão]]-E150)/3)*0.235)+(Tabela14[[#This Row],[Previsão]]-E150)/3))</f>
        <v>121.10210281079935</v>
      </c>
      <c r="H151" s="3"/>
    </row>
    <row r="152" spans="1:8" x14ac:dyDescent="0.2">
      <c r="A152" s="14"/>
      <c r="B152" s="14"/>
      <c r="C152" s="5">
        <f t="shared" si="104"/>
        <v>43818</v>
      </c>
      <c r="D152" s="3">
        <f t="shared" si="120"/>
        <v>0</v>
      </c>
      <c r="E152" s="4">
        <f t="shared" si="121"/>
        <v>6486.5620250480824</v>
      </c>
      <c r="F152" s="4">
        <f t="shared" si="122"/>
        <v>0</v>
      </c>
      <c r="G152" s="4">
        <f>IF(((((Tabela14[[#This Row],[Previsão]]-E151)/3)*0.235)+(Tabela14[[#This Row],[Previsão]]-E151)/3)&lt;2,2,((((Tabela14[[#This Row],[Previsão]]-E151)/3)*0.235)+(Tabela14[[#This Row],[Previsão]]-E151)/3))</f>
        <v>127.15720795133947</v>
      </c>
      <c r="H152" s="3"/>
    </row>
    <row r="153" spans="1:8" x14ac:dyDescent="0.2">
      <c r="A153" s="14"/>
      <c r="B153" s="14"/>
      <c r="C153" s="5">
        <f t="shared" si="104"/>
        <v>43819</v>
      </c>
      <c r="D153" s="3">
        <f t="shared" si="120"/>
        <v>0</v>
      </c>
      <c r="E153" s="4">
        <f t="shared" si="121"/>
        <v>6810.8901263004864</v>
      </c>
      <c r="F153" s="4">
        <f t="shared" si="122"/>
        <v>0</v>
      </c>
      <c r="G153" s="4">
        <f>IF(((((Tabela14[[#This Row],[Previsão]]-E152)/3)*0.235)+(Tabela14[[#This Row],[Previsão]]-E152)/3)&lt;2,2,((((Tabela14[[#This Row],[Previsão]]-E152)/3)*0.235)+(Tabela14[[#This Row],[Previsão]]-E152)/3))</f>
        <v>133.51506834890628</v>
      </c>
      <c r="H153" s="3"/>
    </row>
    <row r="154" spans="1:8" x14ac:dyDescent="0.2">
      <c r="A154" s="14"/>
      <c r="B154" s="14"/>
      <c r="C154" s="5">
        <f t="shared" si="104"/>
        <v>43820</v>
      </c>
      <c r="D154" s="6"/>
      <c r="E154" s="7"/>
      <c r="F154" s="7"/>
      <c r="G154" s="7"/>
      <c r="H154" s="6"/>
    </row>
    <row r="155" spans="1:8" x14ac:dyDescent="0.2">
      <c r="A155" s="14"/>
      <c r="B155" s="15"/>
      <c r="C155" s="5">
        <f t="shared" si="104"/>
        <v>43821</v>
      </c>
      <c r="D155" s="6"/>
      <c r="E155" s="7"/>
      <c r="F155" s="7"/>
      <c r="G155" s="7"/>
      <c r="H155" s="6"/>
    </row>
    <row r="156" spans="1:8" ht="15" customHeight="1" x14ac:dyDescent="0.2">
      <c r="A156" s="14"/>
      <c r="B156" s="19" t="s">
        <v>62</v>
      </c>
      <c r="C156" s="5">
        <f t="shared" si="104"/>
        <v>43822</v>
      </c>
      <c r="D156" s="3">
        <f t="shared" ref="D156" si="123">H153+(H153*0.03)</f>
        <v>0</v>
      </c>
      <c r="E156" s="4">
        <f t="shared" ref="E156" si="124">E153+(E153*0.03)</f>
        <v>7015.2168300895009</v>
      </c>
      <c r="F156" s="4">
        <f t="shared" ref="F156" si="125">H153-(H153*0.03)</f>
        <v>0</v>
      </c>
      <c r="G156" s="4">
        <f>IF(((((Tabela14[[#This Row],[Previsão]]-E153)/3)*0.235)+(Tabela14[[#This Row],[Previsão]]-E153)/3)&lt;2,2,((((Tabela14[[#This Row],[Previsão]]-E153)/3)*0.235)+(Tabela14[[#This Row],[Previsão]]-E153)/3))</f>
        <v>84.114493059810997</v>
      </c>
      <c r="H156" s="3"/>
    </row>
    <row r="157" spans="1:8" x14ac:dyDescent="0.2">
      <c r="A157" s="14"/>
      <c r="B157" s="20"/>
      <c r="C157" s="5">
        <f t="shared" si="104"/>
        <v>43823</v>
      </c>
      <c r="D157" s="3">
        <f t="shared" ref="D157:D160" si="126">H156+(H156*0.05)</f>
        <v>0</v>
      </c>
      <c r="E157" s="4">
        <f t="shared" ref="E157:E160" si="127">E156+(E156*0.05)</f>
        <v>7365.9776715939761</v>
      </c>
      <c r="F157" s="4">
        <f t="shared" ref="F157:F160" si="128">H156-(H156*0.05)</f>
        <v>0</v>
      </c>
      <c r="G157" s="4">
        <f>IF(((((Tabela14[[#This Row],[Previsão]]-E156)/3)*0.235)+(Tabela14[[#This Row],[Previsão]]-E156)/3)&lt;2,2,((((Tabela14[[#This Row],[Previsão]]-E156)/3)*0.235)+(Tabela14[[#This Row],[Previsão]]-E156)/3))</f>
        <v>144.39654641934226</v>
      </c>
      <c r="H157" s="3"/>
    </row>
    <row r="158" spans="1:8" x14ac:dyDescent="0.2">
      <c r="A158" s="14"/>
      <c r="B158" s="20"/>
      <c r="C158" s="5">
        <f t="shared" si="104"/>
        <v>43824</v>
      </c>
      <c r="D158" s="3">
        <f t="shared" si="126"/>
        <v>0</v>
      </c>
      <c r="E158" s="4">
        <f t="shared" si="127"/>
        <v>7734.2765551736748</v>
      </c>
      <c r="F158" s="4">
        <f t="shared" si="128"/>
        <v>0</v>
      </c>
      <c r="G158" s="4">
        <f>IF(((((Tabela14[[#This Row],[Previsão]]-E157)/3)*0.235)+(Tabela14[[#This Row],[Previsão]]-E157)/3)&lt;2,2,((((Tabela14[[#This Row],[Previsão]]-E157)/3)*0.235)+(Tabela14[[#This Row],[Previsão]]-E157)/3))</f>
        <v>151.61637374030929</v>
      </c>
      <c r="H158" s="3"/>
    </row>
    <row r="159" spans="1:8" x14ac:dyDescent="0.2">
      <c r="A159" s="14"/>
      <c r="B159" s="20"/>
      <c r="C159" s="5">
        <f t="shared" si="104"/>
        <v>43825</v>
      </c>
      <c r="D159" s="3">
        <f t="shared" si="126"/>
        <v>0</v>
      </c>
      <c r="E159" s="4">
        <f t="shared" si="127"/>
        <v>8120.9903829323584</v>
      </c>
      <c r="F159" s="4">
        <f t="shared" si="128"/>
        <v>0</v>
      </c>
      <c r="G159" s="4">
        <f>IF(((((Tabela14[[#This Row],[Previsão]]-E158)/3)*0.235)+(Tabela14[[#This Row],[Previsão]]-E158)/3)&lt;2,2,((((Tabela14[[#This Row],[Previsão]]-E158)/3)*0.235)+(Tabela14[[#This Row],[Previsão]]-E158)/3))</f>
        <v>159.19719242732481</v>
      </c>
      <c r="H159" s="3"/>
    </row>
    <row r="160" spans="1:8" x14ac:dyDescent="0.2">
      <c r="A160" s="14"/>
      <c r="B160" s="20"/>
      <c r="C160" s="5">
        <f t="shared" si="104"/>
        <v>43826</v>
      </c>
      <c r="D160" s="3">
        <f t="shared" si="126"/>
        <v>0</v>
      </c>
      <c r="E160" s="4">
        <f t="shared" si="127"/>
        <v>8527.0399020789773</v>
      </c>
      <c r="F160" s="4">
        <f t="shared" si="128"/>
        <v>0</v>
      </c>
      <c r="G160" s="4">
        <f>IF(((((Tabela14[[#This Row],[Previsão]]-E159)/3)*0.235)+(Tabela14[[#This Row],[Previsão]]-E159)/3)&lt;2,2,((((Tabela14[[#This Row],[Previsão]]-E159)/3)*0.235)+(Tabela14[[#This Row],[Previsão]]-E159)/3))</f>
        <v>167.15705204869141</v>
      </c>
      <c r="H160" s="3"/>
    </row>
    <row r="161" spans="1:8" x14ac:dyDescent="0.2">
      <c r="A161" s="14"/>
      <c r="B161" s="20"/>
      <c r="C161" s="5">
        <f t="shared" si="104"/>
        <v>43827</v>
      </c>
      <c r="D161" s="6"/>
      <c r="E161" s="7"/>
      <c r="F161" s="7"/>
      <c r="G161" s="7"/>
      <c r="H161" s="6"/>
    </row>
    <row r="162" spans="1:8" x14ac:dyDescent="0.2">
      <c r="A162" s="14"/>
      <c r="B162" s="21"/>
      <c r="C162" s="5">
        <f t="shared" si="104"/>
        <v>43828</v>
      </c>
      <c r="D162" s="6"/>
      <c r="E162" s="7"/>
      <c r="F162" s="7"/>
      <c r="G162" s="7"/>
      <c r="H162" s="6"/>
    </row>
    <row r="163" spans="1:8" ht="15" customHeight="1" x14ac:dyDescent="0.2">
      <c r="A163" s="14"/>
      <c r="B163" s="13" t="s">
        <v>63</v>
      </c>
      <c r="C163" s="5">
        <f t="shared" si="104"/>
        <v>43829</v>
      </c>
      <c r="D163" s="3">
        <f t="shared" ref="D163" si="129">H160+(H160*0.03)</f>
        <v>0</v>
      </c>
      <c r="E163" s="4">
        <f t="shared" ref="E163" si="130">E160+(E160*0.03)</f>
        <v>8782.8510991413459</v>
      </c>
      <c r="F163" s="4">
        <f t="shared" ref="F163" si="131">H160-(H160*0.03)</f>
        <v>0</v>
      </c>
      <c r="G163" s="4">
        <f>IF(((((Tabela14[[#This Row],[Previsão]]-E160)/3)*0.235)+(Tabela14[[#This Row],[Previsão]]-E160)/3)&lt;2,2,((((Tabela14[[#This Row],[Previsão]]-E160)/3)*0.235)+(Tabela14[[#This Row],[Previsão]]-E160)/3))</f>
        <v>105.30894279067506</v>
      </c>
      <c r="H163" s="3"/>
    </row>
    <row r="164" spans="1:8" x14ac:dyDescent="0.2">
      <c r="A164" s="14"/>
      <c r="B164" s="14"/>
      <c r="C164" s="5">
        <f t="shared" si="104"/>
        <v>43830</v>
      </c>
      <c r="D164" s="3">
        <f t="shared" ref="D164:D167" si="132">H163+(H163*0.05)</f>
        <v>0</v>
      </c>
      <c r="E164" s="4">
        <f t="shared" ref="E164:E167" si="133">E163+(E163*0.05)</f>
        <v>9221.9936540984127</v>
      </c>
      <c r="F164" s="4">
        <f t="shared" ref="F164:F167" si="134">H163-(H163*0.05)</f>
        <v>0</v>
      </c>
      <c r="G164" s="4">
        <f>IF(((((Tabela14[[#This Row],[Previsão]]-E163)/3)*0.235)+(Tabela14[[#This Row],[Previsão]]-E163)/3)&lt;2,2,((((Tabela14[[#This Row],[Previsão]]-E163)/3)*0.235)+(Tabela14[[#This Row],[Previsão]]-E163)/3))</f>
        <v>180.78035179065913</v>
      </c>
      <c r="H164" s="3"/>
    </row>
    <row r="165" spans="1:8" x14ac:dyDescent="0.2">
      <c r="A165" s="14"/>
      <c r="B165" s="14"/>
      <c r="C165" s="5">
        <f t="shared" si="104"/>
        <v>43831</v>
      </c>
      <c r="D165" s="3">
        <f t="shared" si="132"/>
        <v>0</v>
      </c>
      <c r="E165" s="4">
        <f t="shared" si="133"/>
        <v>9683.0933368033329</v>
      </c>
      <c r="F165" s="4">
        <f t="shared" si="134"/>
        <v>0</v>
      </c>
      <c r="G165" s="4">
        <f>IF(((((Tabela14[[#This Row],[Previsão]]-E164)/3)*0.235)+(Tabela14[[#This Row],[Previsão]]-E164)/3)&lt;2,2,((((Tabela14[[#This Row],[Previsão]]-E164)/3)*0.235)+(Tabela14[[#This Row],[Previsão]]-E164)/3))</f>
        <v>189.81936938019217</v>
      </c>
      <c r="H165" s="3"/>
    </row>
    <row r="166" spans="1:8" x14ac:dyDescent="0.2">
      <c r="A166" s="14"/>
      <c r="B166" s="14"/>
      <c r="C166" s="5">
        <f t="shared" si="104"/>
        <v>43832</v>
      </c>
      <c r="D166" s="3">
        <f t="shared" si="132"/>
        <v>0</v>
      </c>
      <c r="E166" s="4">
        <f t="shared" si="133"/>
        <v>10167.248003643499</v>
      </c>
      <c r="F166" s="4">
        <f t="shared" si="134"/>
        <v>0</v>
      </c>
      <c r="G166" s="4">
        <f>IF(((((Tabela14[[#This Row],[Previsão]]-E165)/3)*0.235)+(Tabela14[[#This Row],[Previsão]]-E165)/3)&lt;2,2,((((Tabela14[[#This Row],[Previsão]]-E165)/3)*0.235)+(Tabela14[[#This Row],[Previsão]]-E165)/3))</f>
        <v>199.31033784920172</v>
      </c>
      <c r="H166" s="3"/>
    </row>
    <row r="167" spans="1:8" x14ac:dyDescent="0.2">
      <c r="A167" s="14"/>
      <c r="B167" s="14"/>
      <c r="C167" s="5">
        <f t="shared" si="104"/>
        <v>43833</v>
      </c>
      <c r="D167" s="3">
        <f t="shared" si="132"/>
        <v>0</v>
      </c>
      <c r="E167" s="4">
        <f t="shared" si="133"/>
        <v>10675.610403825674</v>
      </c>
      <c r="F167" s="4">
        <f t="shared" si="134"/>
        <v>0</v>
      </c>
      <c r="G167" s="4">
        <f>IF(((((Tabela14[[#This Row],[Previsão]]-E166)/3)*0.235)+(Tabela14[[#This Row],[Previsão]]-E166)/3)&lt;2,2,((((Tabela14[[#This Row],[Previsão]]-E166)/3)*0.235)+(Tabela14[[#This Row],[Previsão]]-E166)/3))</f>
        <v>209.27585474166219</v>
      </c>
      <c r="H167" s="3"/>
    </row>
    <row r="168" spans="1:8" x14ac:dyDescent="0.2">
      <c r="A168" s="14"/>
      <c r="B168" s="14"/>
      <c r="C168" s="5">
        <f t="shared" si="104"/>
        <v>43834</v>
      </c>
      <c r="D168" s="6"/>
      <c r="E168" s="7"/>
      <c r="F168" s="7"/>
      <c r="G168" s="7"/>
      <c r="H168" s="6"/>
    </row>
    <row r="169" spans="1:8" x14ac:dyDescent="0.2">
      <c r="A169" s="15"/>
      <c r="B169" s="15"/>
      <c r="C169" s="5">
        <f t="shared" si="104"/>
        <v>43835</v>
      </c>
      <c r="D169" s="6"/>
      <c r="E169" s="7"/>
      <c r="F169" s="7"/>
      <c r="G169" s="7"/>
      <c r="H169" s="6"/>
    </row>
    <row r="170" spans="1:8" x14ac:dyDescent="0.2">
      <c r="C170" s="5"/>
      <c r="D170" s="3"/>
      <c r="E170" s="4"/>
      <c r="F170" s="4"/>
      <c r="G170" s="4"/>
      <c r="H170" s="3"/>
    </row>
    <row r="171" spans="1:8" x14ac:dyDescent="0.2">
      <c r="C171" s="5"/>
      <c r="D171" s="3"/>
      <c r="E171" s="4"/>
      <c r="F171" s="4"/>
      <c r="G171" s="4"/>
      <c r="H171" s="3"/>
    </row>
    <row r="172" spans="1:8" x14ac:dyDescent="0.2">
      <c r="C172" s="5"/>
      <c r="D172" s="3"/>
      <c r="E172" s="4"/>
      <c r="F172" s="4"/>
      <c r="G172" s="4"/>
      <c r="H172" s="3"/>
    </row>
    <row r="173" spans="1:8" x14ac:dyDescent="0.2">
      <c r="C173" s="5"/>
      <c r="D173" s="3"/>
      <c r="E173" s="4"/>
      <c r="F173" s="4"/>
      <c r="G173" s="4"/>
      <c r="H173" s="3"/>
    </row>
    <row r="174" spans="1:8" x14ac:dyDescent="0.2">
      <c r="C174" s="5"/>
      <c r="D174" s="3"/>
      <c r="E174" s="4"/>
      <c r="F174" s="4"/>
      <c r="G174" s="4"/>
      <c r="H174" s="3"/>
    </row>
    <row r="175" spans="1:8" x14ac:dyDescent="0.2">
      <c r="C175" s="5"/>
      <c r="D175" s="3"/>
      <c r="E175" s="4"/>
      <c r="F175" s="4"/>
      <c r="G175" s="4"/>
      <c r="H175" s="3"/>
    </row>
    <row r="176" spans="1:8" x14ac:dyDescent="0.2">
      <c r="C176" s="5"/>
      <c r="D176" s="3"/>
      <c r="E176" s="4"/>
      <c r="F176" s="4"/>
      <c r="G176" s="4"/>
      <c r="H176" s="3"/>
    </row>
    <row r="177" spans="3:8" x14ac:dyDescent="0.2">
      <c r="C177" s="5"/>
      <c r="D177" s="3"/>
      <c r="E177" s="4"/>
      <c r="F177" s="4"/>
      <c r="G177" s="4"/>
      <c r="H177" s="3"/>
    </row>
    <row r="178" spans="3:8" x14ac:dyDescent="0.2">
      <c r="C178" s="5"/>
      <c r="D178" s="3"/>
      <c r="E178" s="4"/>
      <c r="F178" s="4"/>
      <c r="G178" s="4"/>
      <c r="H178" s="3"/>
    </row>
    <row r="179" spans="3:8" x14ac:dyDescent="0.2">
      <c r="C179" s="5"/>
      <c r="D179" s="3"/>
      <c r="E179" s="4"/>
      <c r="F179" s="4"/>
      <c r="G179" s="4"/>
      <c r="H179" s="3"/>
    </row>
    <row r="180" spans="3:8" x14ac:dyDescent="0.2">
      <c r="C180" s="5"/>
      <c r="D180" s="3"/>
      <c r="E180" s="4"/>
      <c r="F180" s="4"/>
      <c r="G180" s="4"/>
      <c r="H180" s="3"/>
    </row>
    <row r="181" spans="3:8" x14ac:dyDescent="0.2">
      <c r="C181" s="5"/>
      <c r="D181" s="3"/>
      <c r="E181" s="4"/>
      <c r="F181" s="4"/>
      <c r="G181" s="4"/>
      <c r="H181" s="3"/>
    </row>
    <row r="182" spans="3:8" x14ac:dyDescent="0.2">
      <c r="C182" s="5"/>
      <c r="D182" s="3"/>
      <c r="E182" s="4"/>
      <c r="F182" s="4"/>
      <c r="G182" s="4"/>
      <c r="H182" s="3"/>
    </row>
    <row r="183" spans="3:8" x14ac:dyDescent="0.2">
      <c r="C183" s="5"/>
      <c r="D183" s="3"/>
      <c r="E183" s="4"/>
      <c r="F183" s="4"/>
      <c r="G183" s="4"/>
      <c r="H183" s="3"/>
    </row>
    <row r="184" spans="3:8" x14ac:dyDescent="0.2">
      <c r="C184" s="5"/>
      <c r="D184" s="3"/>
      <c r="E184" s="4"/>
      <c r="F184" s="4"/>
      <c r="G184" s="4"/>
      <c r="H184" s="3"/>
    </row>
    <row r="185" spans="3:8" x14ac:dyDescent="0.2">
      <c r="C185" s="5"/>
      <c r="D185" s="3"/>
      <c r="E185" s="4"/>
      <c r="F185" s="4"/>
      <c r="G185" s="4"/>
      <c r="H185" s="3"/>
    </row>
    <row r="186" spans="3:8" x14ac:dyDescent="0.2">
      <c r="C186" s="5"/>
      <c r="D186" s="3"/>
      <c r="E186" s="4"/>
      <c r="F186" s="4"/>
      <c r="G186" s="4"/>
      <c r="H186" s="3"/>
    </row>
    <row r="187" spans="3:8" x14ac:dyDescent="0.2">
      <c r="C187" s="5"/>
      <c r="D187" s="3"/>
      <c r="E187" s="4"/>
      <c r="F187" s="4"/>
      <c r="G187" s="4"/>
      <c r="H187" s="3"/>
    </row>
    <row r="188" spans="3:8" x14ac:dyDescent="0.2">
      <c r="C188" s="5"/>
      <c r="D188" s="3"/>
      <c r="E188" s="4"/>
      <c r="F188" s="4"/>
      <c r="G188" s="4"/>
      <c r="H188" s="3"/>
    </row>
    <row r="189" spans="3:8" x14ac:dyDescent="0.2">
      <c r="C189" s="5"/>
      <c r="D189" s="3"/>
      <c r="E189" s="4"/>
      <c r="F189" s="4"/>
      <c r="G189" s="4"/>
      <c r="H189" s="3"/>
    </row>
    <row r="190" spans="3:8" x14ac:dyDescent="0.2">
      <c r="C190" s="5"/>
      <c r="D190" s="3"/>
      <c r="E190" s="4"/>
      <c r="F190" s="4"/>
      <c r="G190" s="4"/>
      <c r="H190" s="3"/>
    </row>
    <row r="191" spans="3:8" x14ac:dyDescent="0.2">
      <c r="C191" s="5"/>
      <c r="D191" s="3"/>
      <c r="E191" s="4"/>
      <c r="F191" s="4"/>
      <c r="G191" s="4"/>
      <c r="H191" s="3"/>
    </row>
    <row r="192" spans="3:8" x14ac:dyDescent="0.2">
      <c r="C192" s="5"/>
      <c r="D192" s="3"/>
      <c r="E192" s="4"/>
      <c r="F192" s="4"/>
      <c r="G192" s="4"/>
      <c r="H192" s="3"/>
    </row>
    <row r="193" spans="3:8" x14ac:dyDescent="0.2">
      <c r="C193" s="5"/>
      <c r="D193" s="3"/>
      <c r="E193" s="4"/>
      <c r="F193" s="4"/>
      <c r="G193" s="4"/>
      <c r="H193" s="3"/>
    </row>
    <row r="194" spans="3:8" x14ac:dyDescent="0.2">
      <c r="C194" s="5"/>
      <c r="D194" s="3"/>
      <c r="E194" s="4"/>
      <c r="F194" s="4"/>
      <c r="G194" s="4"/>
      <c r="H194" s="3"/>
    </row>
    <row r="195" spans="3:8" x14ac:dyDescent="0.2">
      <c r="C195" s="5"/>
      <c r="D195" s="3"/>
      <c r="E195" s="4"/>
      <c r="F195" s="4"/>
      <c r="G195" s="4"/>
      <c r="H195" s="3"/>
    </row>
    <row r="196" spans="3:8" x14ac:dyDescent="0.2">
      <c r="C196" s="5"/>
      <c r="D196" s="3"/>
      <c r="E196" s="4"/>
      <c r="F196" s="4"/>
      <c r="G196" s="4"/>
      <c r="H196" s="3"/>
    </row>
    <row r="197" spans="3:8" x14ac:dyDescent="0.2">
      <c r="C197" s="5"/>
      <c r="D197" s="3"/>
      <c r="E197" s="4"/>
      <c r="F197" s="4"/>
      <c r="G197" s="4"/>
      <c r="H197" s="3"/>
    </row>
    <row r="198" spans="3:8" x14ac:dyDescent="0.2">
      <c r="C198" s="5"/>
      <c r="D198" s="3"/>
      <c r="E198" s="4"/>
      <c r="F198" s="4"/>
      <c r="G198" s="4"/>
      <c r="H198" s="3"/>
    </row>
    <row r="199" spans="3:8" x14ac:dyDescent="0.2">
      <c r="C199" s="5"/>
      <c r="D199" s="3"/>
      <c r="E199" s="4"/>
      <c r="F199" s="4"/>
      <c r="G199" s="4"/>
      <c r="H199" s="3"/>
    </row>
  </sheetData>
  <mergeCells count="30">
    <mergeCell ref="B9:B15"/>
    <mergeCell ref="B51:B57"/>
    <mergeCell ref="B44:B50"/>
    <mergeCell ref="B37:B43"/>
    <mergeCell ref="B30:B36"/>
    <mergeCell ref="B149:B155"/>
    <mergeCell ref="B156:B162"/>
    <mergeCell ref="B163:B169"/>
    <mergeCell ref="A142:A169"/>
    <mergeCell ref="A114:A141"/>
    <mergeCell ref="B114:B120"/>
    <mergeCell ref="B121:B127"/>
    <mergeCell ref="B128:B134"/>
    <mergeCell ref="B135:B141"/>
    <mergeCell ref="A86:A113"/>
    <mergeCell ref="A2:A29"/>
    <mergeCell ref="A30:A57"/>
    <mergeCell ref="A58:A85"/>
    <mergeCell ref="B142:B148"/>
    <mergeCell ref="B100:B106"/>
    <mergeCell ref="B107:B113"/>
    <mergeCell ref="B72:B78"/>
    <mergeCell ref="B65:B71"/>
    <mergeCell ref="B58:B64"/>
    <mergeCell ref="B86:B92"/>
    <mergeCell ref="B79:B85"/>
    <mergeCell ref="B93:B99"/>
    <mergeCell ref="B2:B8"/>
    <mergeCell ref="B23:B29"/>
    <mergeCell ref="B16:B22"/>
  </mergeCells>
  <phoneticPr fontId="2" alignment="center"/>
  <conditionalFormatting sqref="H188">
    <cfRule type="iconSet" priority="40">
      <iconSet iconSet="3Symbols2">
        <cfvo type="percent" val="0"/>
        <cfvo type="formula" val="$D$5"/>
        <cfvo type="formula" val="$D$5+2"/>
      </iconSet>
    </cfRule>
  </conditionalFormatting>
  <conditionalFormatting sqref="H187">
    <cfRule type="iconSet" priority="39">
      <iconSet iconSet="3Symbols2">
        <cfvo type="percent" val="0"/>
        <cfvo type="formula" val="$D$4"/>
        <cfvo type="formula" val="$D$4+2"/>
      </iconSet>
    </cfRule>
  </conditionalFormatting>
  <conditionalFormatting sqref="H189">
    <cfRule type="iconSet" priority="38">
      <iconSet iconSet="3Symbols2">
        <cfvo type="percent" val="0"/>
        <cfvo type="formula" val="$D$6"/>
        <cfvo type="formula" val="$D$6+2"/>
      </iconSet>
    </cfRule>
  </conditionalFormatting>
  <conditionalFormatting sqref="H190">
    <cfRule type="iconSet" priority="37">
      <iconSet iconSet="3Symbols2">
        <cfvo type="percent" val="0"/>
        <cfvo type="formula" val="$D$7"/>
        <cfvo type="formula" val="$D$7+2"/>
      </iconSet>
    </cfRule>
  </conditionalFormatting>
  <conditionalFormatting sqref="H191">
    <cfRule type="iconSet" priority="36">
      <iconSet iconSet="3Symbols2">
        <cfvo type="percent" val="0"/>
        <cfvo type="formula" val="$D$8"/>
        <cfvo type="formula" val="$D$8+2"/>
      </iconSet>
    </cfRule>
  </conditionalFormatting>
  <conditionalFormatting sqref="H192">
    <cfRule type="iconSet" priority="35">
      <iconSet iconSet="3Symbols2">
        <cfvo type="percent" val="0"/>
        <cfvo type="formula" val="$D$9"/>
        <cfvo type="formula" val="$D$9+2"/>
      </iconSet>
    </cfRule>
  </conditionalFormatting>
  <conditionalFormatting sqref="H193">
    <cfRule type="iconSet" priority="34">
      <iconSet iconSet="3Symbols2">
        <cfvo type="percent" val="0"/>
        <cfvo type="formula" val="$D$10"/>
        <cfvo type="formula" val="$D$10+2"/>
      </iconSet>
    </cfRule>
  </conditionalFormatting>
  <conditionalFormatting sqref="H194">
    <cfRule type="iconSet" priority="33">
      <iconSet iconSet="3Symbols2">
        <cfvo type="percent" val="0"/>
        <cfvo type="formula" val="$D$11"/>
        <cfvo type="formula" val="$D$11+2"/>
      </iconSet>
    </cfRule>
  </conditionalFormatting>
  <conditionalFormatting sqref="H195">
    <cfRule type="iconSet" priority="32">
      <iconSet iconSet="3Symbols2">
        <cfvo type="percent" val="0"/>
        <cfvo type="formula" val="$D$12"/>
        <cfvo type="formula" val="$D$12+2"/>
      </iconSet>
    </cfRule>
  </conditionalFormatting>
  <conditionalFormatting sqref="H174 H196">
    <cfRule type="iconSet" priority="31">
      <iconSet iconSet="3Symbols2">
        <cfvo type="percent" val="0"/>
        <cfvo type="formula" val="$D$13"/>
        <cfvo type="formula" val="$D$13+2"/>
      </iconSet>
    </cfRule>
  </conditionalFormatting>
  <conditionalFormatting sqref="H175 H197">
    <cfRule type="iconSet" priority="30">
      <iconSet iconSet="3Symbols2">
        <cfvo type="percent" val="0"/>
        <cfvo type="formula" val="$D$14"/>
        <cfvo type="formula" val="$D$14+2"/>
      </iconSet>
    </cfRule>
  </conditionalFormatting>
  <conditionalFormatting sqref="H176 H198">
    <cfRule type="iconSet" priority="29">
      <iconSet iconSet="3Symbols2">
        <cfvo type="percent" val="0"/>
        <cfvo type="formula" val="$D$15"/>
        <cfvo type="formula" val="$D$15+2"/>
      </iconSet>
    </cfRule>
  </conditionalFormatting>
  <conditionalFormatting sqref="H177 H199">
    <cfRule type="iconSet" priority="28">
      <iconSet iconSet="3Symbols2">
        <cfvo type="percent" val="0"/>
        <cfvo type="formula" val="$D$16"/>
        <cfvo type="formula" val="$D$16+2"/>
      </iconSet>
    </cfRule>
  </conditionalFormatting>
  <conditionalFormatting sqref="H178">
    <cfRule type="iconSet" priority="27">
      <iconSet iconSet="3Symbols2">
        <cfvo type="percent" val="0"/>
        <cfvo type="formula" val="$D$17"/>
        <cfvo type="formula" val="$D$17+2"/>
      </iconSet>
    </cfRule>
  </conditionalFormatting>
  <conditionalFormatting sqref="H179">
    <cfRule type="iconSet" priority="26">
      <iconSet iconSet="3Symbols2">
        <cfvo type="percent" val="0"/>
        <cfvo type="formula" val="$D$18"/>
        <cfvo type="formula" val="$D$18+2"/>
      </iconSet>
    </cfRule>
  </conditionalFormatting>
  <conditionalFormatting sqref="H180">
    <cfRule type="iconSet" priority="25">
      <iconSet iconSet="3Symbols2">
        <cfvo type="percent" val="0"/>
        <cfvo type="formula" val="$D$19"/>
        <cfvo type="formula" val="$D$19+2"/>
      </iconSet>
    </cfRule>
  </conditionalFormatting>
  <conditionalFormatting sqref="H181">
    <cfRule type="iconSet" priority="24">
      <iconSet iconSet="3Symbols2">
        <cfvo type="percent" val="0"/>
        <cfvo type="formula" val="$D$20"/>
        <cfvo type="formula" val="$D$20+2"/>
      </iconSet>
    </cfRule>
  </conditionalFormatting>
  <conditionalFormatting sqref="H182">
    <cfRule type="iconSet" priority="23">
      <iconSet iconSet="3Symbols2">
        <cfvo type="percent" val="0"/>
        <cfvo type="formula" val="$D$21"/>
        <cfvo type="formula" val="$D$21+2"/>
      </iconSet>
    </cfRule>
  </conditionalFormatting>
  <conditionalFormatting sqref="H183">
    <cfRule type="iconSet" priority="22">
      <iconSet iconSet="3Symbols2">
        <cfvo type="percent" val="0"/>
        <cfvo type="formula" val="$D$22"/>
        <cfvo type="formula" val="$D$22+2"/>
      </iconSet>
    </cfRule>
  </conditionalFormatting>
  <conditionalFormatting sqref="H184">
    <cfRule type="iconSet" priority="21">
      <iconSet iconSet="3Symbols2">
        <cfvo type="percent" val="0"/>
        <cfvo type="formula" val="$D$23"/>
        <cfvo type="formula" val="$D$23+2"/>
      </iconSet>
    </cfRule>
  </conditionalFormatting>
  <conditionalFormatting sqref="H185">
    <cfRule type="iconSet" priority="20">
      <iconSet iconSet="3Symbols2">
        <cfvo type="percent" val="0"/>
        <cfvo type="formula" val="$D$24"/>
        <cfvo type="formula" val="$D$24+2"/>
      </iconSet>
    </cfRule>
  </conditionalFormatting>
  <conditionalFormatting sqref="H170">
    <cfRule type="iconSet" priority="14">
      <iconSet iconSet="3Symbols2">
        <cfvo type="percent" val="0"/>
        <cfvo type="formula" val="$D$22"/>
        <cfvo type="formula" val="$D$22+2"/>
      </iconSet>
    </cfRule>
  </conditionalFormatting>
  <conditionalFormatting sqref="H171">
    <cfRule type="iconSet" priority="13">
      <iconSet iconSet="3Symbols2">
        <cfvo type="percent" val="0"/>
        <cfvo type="formula" val="$D$23"/>
        <cfvo type="formula" val="$D$23+2"/>
      </iconSet>
    </cfRule>
  </conditionalFormatting>
  <conditionalFormatting sqref="H172">
    <cfRule type="iconSet" priority="12">
      <iconSet iconSet="3Symbols2">
        <cfvo type="percent" val="0"/>
        <cfvo type="formula" val="$D$24"/>
        <cfvo type="formula" val="$D$24+2"/>
      </iconSet>
    </cfRule>
  </conditionalFormatting>
  <conditionalFormatting sqref="A2:B2 B16 B30 B44 B58 B72 B86 B100 B114 B128 B142 B156">
    <cfRule type="iconSet" priority="5">
      <iconSet iconSet="3Symbols2">
        <cfvo type="percent" val="0"/>
        <cfvo type="formula" val="$D$2"/>
        <cfvo type="formula" val="$D$2+2"/>
      </iconSet>
    </cfRule>
  </conditionalFormatting>
  <conditionalFormatting sqref="B9 B23 B37 B51 B65 B79 B93 B107 B121 B135 B149 B163">
    <cfRule type="iconSet" priority="6">
      <iconSet iconSet="3Symbols2">
        <cfvo type="percent" val="0"/>
        <cfvo type="formula" val="$D$3"/>
        <cfvo type="formula" val="$D$3+2"/>
      </iconSet>
    </cfRule>
  </conditionalFormatting>
  <conditionalFormatting sqref="A30">
    <cfRule type="iconSet" priority="4">
      <iconSet iconSet="3Symbols2">
        <cfvo type="percent" val="0"/>
        <cfvo type="formula" val="$D$3"/>
        <cfvo type="formula" val="$D$3+2"/>
      </iconSet>
    </cfRule>
  </conditionalFormatting>
  <conditionalFormatting sqref="A86">
    <cfRule type="iconSet" priority="3">
      <iconSet iconSet="3Symbols2">
        <cfvo type="percent" val="0"/>
        <cfvo type="formula" val="$D$3"/>
        <cfvo type="formula" val="$D$3+2"/>
      </iconSet>
    </cfRule>
  </conditionalFormatting>
  <conditionalFormatting sqref="A142">
    <cfRule type="iconSet" priority="2">
      <iconSet iconSet="3Symbols2">
        <cfvo type="percent" val="0"/>
        <cfvo type="formula" val="$D$3"/>
        <cfvo type="formula" val="$D$3+2"/>
      </iconSet>
    </cfRule>
  </conditionalFormatting>
  <conditionalFormatting sqref="H2:H167">
    <cfRule type="iconSet" priority="1">
      <iconSet iconSet="3Symbols2">
        <cfvo type="percent" val="0"/>
        <cfvo type="formula" val="$F$2+$F$2+$D$2+$D$2" gte="0"/>
        <cfvo type="formula" val="$F$2"/>
      </iconSet>
    </cfRule>
  </conditionalFormatting>
  <pageMargins left="0.7" right="0.7" top="0.75" bottom="0.75" header="0.3" footer="0.3"/>
  <pageSetup paperSize="9" orientation="portrait" horizontalDpi="4294967293" verticalDpi="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3"/>
  <sheetViews>
    <sheetView zoomScaleNormal="100" zoomScaleSheetLayoutView="100" workbookViewId="0">
      <selection activeCell="E6" sqref="E6"/>
    </sheetView>
  </sheetViews>
  <sheetFormatPr defaultRowHeight="15" x14ac:dyDescent="0.2"/>
  <cols>
    <col min="1" max="1" width="9.28125" bestFit="1" customWidth="1"/>
    <col min="2" max="2" width="12.64453125" bestFit="1" customWidth="1"/>
    <col min="3" max="3" width="11.8359375" bestFit="1" customWidth="1"/>
  </cols>
  <sheetData>
    <row r="1" spans="1:3" x14ac:dyDescent="0.2">
      <c r="A1" s="2" t="s">
        <v>0</v>
      </c>
      <c r="B1" s="3" t="s">
        <v>29</v>
      </c>
      <c r="C1" s="2" t="s">
        <v>4</v>
      </c>
    </row>
    <row r="2" spans="1:3" x14ac:dyDescent="0.2">
      <c r="A2" s="2" t="s">
        <v>6</v>
      </c>
      <c r="B2" s="3" t="e">
        <f>B1+(B1*0.1)</f>
        <v>#VALUE!</v>
      </c>
      <c r="C2" s="3">
        <v>0</v>
      </c>
    </row>
    <row r="3" spans="1:3" x14ac:dyDescent="0.2">
      <c r="A3" s="2" t="s">
        <v>7</v>
      </c>
      <c r="B3" s="3" t="e">
        <f>B2+(B2*0.1)</f>
        <v>#VALUE!</v>
      </c>
      <c r="C3" s="3">
        <v>0</v>
      </c>
    </row>
    <row r="4" spans="1:3" x14ac:dyDescent="0.2">
      <c r="A4" s="2" t="s">
        <v>8</v>
      </c>
      <c r="B4" s="3" t="e">
        <f t="shared" ref="B4:B32" si="0">B3+(B3*0.1)</f>
        <v>#VALUE!</v>
      </c>
      <c r="C4" s="3">
        <v>0</v>
      </c>
    </row>
    <row r="5" spans="1:3" x14ac:dyDescent="0.2">
      <c r="A5" s="2" t="s">
        <v>9</v>
      </c>
      <c r="B5" s="3" t="e">
        <f t="shared" si="0"/>
        <v>#VALUE!</v>
      </c>
      <c r="C5" s="3">
        <v>0</v>
      </c>
    </row>
    <row r="6" spans="1:3" x14ac:dyDescent="0.2">
      <c r="A6" s="2" t="s">
        <v>10</v>
      </c>
      <c r="B6" s="3" t="e">
        <f t="shared" si="0"/>
        <v>#VALUE!</v>
      </c>
      <c r="C6" s="3">
        <v>0</v>
      </c>
    </row>
    <row r="7" spans="1:3" x14ac:dyDescent="0.2">
      <c r="A7" s="2" t="s">
        <v>11</v>
      </c>
      <c r="B7" s="3" t="e">
        <f t="shared" si="0"/>
        <v>#VALUE!</v>
      </c>
      <c r="C7" s="3">
        <v>0</v>
      </c>
    </row>
    <row r="8" spans="1:3" x14ac:dyDescent="0.2">
      <c r="A8" s="2" t="s">
        <v>12</v>
      </c>
      <c r="B8" s="3" t="e">
        <f t="shared" si="0"/>
        <v>#VALUE!</v>
      </c>
      <c r="C8" s="3">
        <v>0</v>
      </c>
    </row>
    <row r="9" spans="1:3" x14ac:dyDescent="0.2">
      <c r="A9" s="2" t="s">
        <v>13</v>
      </c>
      <c r="B9" s="3" t="e">
        <f t="shared" si="0"/>
        <v>#VALUE!</v>
      </c>
      <c r="C9" s="3">
        <v>0</v>
      </c>
    </row>
    <row r="10" spans="1:3" x14ac:dyDescent="0.2">
      <c r="A10" s="2" t="s">
        <v>14</v>
      </c>
      <c r="B10" s="3" t="e">
        <f t="shared" si="0"/>
        <v>#VALUE!</v>
      </c>
      <c r="C10" s="3">
        <v>0</v>
      </c>
    </row>
    <row r="11" spans="1:3" x14ac:dyDescent="0.2">
      <c r="A11" s="2" t="s">
        <v>15</v>
      </c>
      <c r="B11" s="3" t="e">
        <f t="shared" si="0"/>
        <v>#VALUE!</v>
      </c>
      <c r="C11" s="3">
        <v>0</v>
      </c>
    </row>
    <row r="12" spans="1:3" x14ac:dyDescent="0.2">
      <c r="A12" s="2" t="s">
        <v>16</v>
      </c>
      <c r="B12" s="3" t="e">
        <f t="shared" si="0"/>
        <v>#VALUE!</v>
      </c>
      <c r="C12" s="3">
        <v>0</v>
      </c>
    </row>
    <row r="13" spans="1:3" x14ac:dyDescent="0.2">
      <c r="A13" s="2" t="s">
        <v>17</v>
      </c>
      <c r="B13" s="3" t="e">
        <f t="shared" si="0"/>
        <v>#VALUE!</v>
      </c>
      <c r="C13" s="3">
        <v>0</v>
      </c>
    </row>
    <row r="14" spans="1:3" x14ac:dyDescent="0.2">
      <c r="A14" s="2" t="s">
        <v>18</v>
      </c>
      <c r="B14" s="3" t="e">
        <f t="shared" si="0"/>
        <v>#VALUE!</v>
      </c>
      <c r="C14" s="3">
        <v>0</v>
      </c>
    </row>
    <row r="15" spans="1:3" x14ac:dyDescent="0.2">
      <c r="A15" s="2" t="s">
        <v>19</v>
      </c>
      <c r="B15" s="3" t="e">
        <f t="shared" si="0"/>
        <v>#VALUE!</v>
      </c>
      <c r="C15" s="3">
        <v>0</v>
      </c>
    </row>
    <row r="16" spans="1:3" x14ac:dyDescent="0.2">
      <c r="A16" s="2" t="s">
        <v>20</v>
      </c>
      <c r="B16" s="3" t="e">
        <f t="shared" si="0"/>
        <v>#VALUE!</v>
      </c>
      <c r="C16" s="3">
        <v>0</v>
      </c>
    </row>
    <row r="17" spans="1:3" x14ac:dyDescent="0.2">
      <c r="A17" s="2" t="s">
        <v>21</v>
      </c>
      <c r="B17" s="3" t="e">
        <f t="shared" si="0"/>
        <v>#VALUE!</v>
      </c>
      <c r="C17" s="3">
        <v>0</v>
      </c>
    </row>
    <row r="18" spans="1:3" x14ac:dyDescent="0.2">
      <c r="A18" s="2" t="s">
        <v>22</v>
      </c>
      <c r="B18" s="3" t="e">
        <f t="shared" si="0"/>
        <v>#VALUE!</v>
      </c>
      <c r="C18" s="3">
        <v>0</v>
      </c>
    </row>
    <row r="19" spans="1:3" x14ac:dyDescent="0.2">
      <c r="A19" s="2" t="s">
        <v>23</v>
      </c>
      <c r="B19" s="3" t="e">
        <f t="shared" si="0"/>
        <v>#VALUE!</v>
      </c>
      <c r="C19" s="3">
        <v>0</v>
      </c>
    </row>
    <row r="20" spans="1:3" x14ac:dyDescent="0.2">
      <c r="A20" s="2" t="s">
        <v>24</v>
      </c>
      <c r="B20" s="3" t="e">
        <f t="shared" si="0"/>
        <v>#VALUE!</v>
      </c>
      <c r="C20" s="3">
        <v>0</v>
      </c>
    </row>
    <row r="21" spans="1:3" x14ac:dyDescent="0.2">
      <c r="A21" s="2" t="s">
        <v>25</v>
      </c>
      <c r="B21" s="3" t="e">
        <f t="shared" si="0"/>
        <v>#VALUE!</v>
      </c>
      <c r="C21" s="3">
        <v>0</v>
      </c>
    </row>
    <row r="22" spans="1:3" x14ac:dyDescent="0.2">
      <c r="A22" s="2" t="s">
        <v>26</v>
      </c>
      <c r="B22" s="3" t="e">
        <f t="shared" si="0"/>
        <v>#VALUE!</v>
      </c>
      <c r="C22" s="3">
        <v>0</v>
      </c>
    </row>
    <row r="23" spans="1:3" x14ac:dyDescent="0.2">
      <c r="A23" s="2" t="s">
        <v>27</v>
      </c>
      <c r="B23" s="3" t="e">
        <f t="shared" si="0"/>
        <v>#VALUE!</v>
      </c>
      <c r="C23" s="3">
        <v>0</v>
      </c>
    </row>
    <row r="24" spans="1:3" x14ac:dyDescent="0.2">
      <c r="A24" s="2" t="s">
        <v>28</v>
      </c>
      <c r="B24" s="3" t="e">
        <f t="shared" si="0"/>
        <v>#VALUE!</v>
      </c>
      <c r="C24" s="3">
        <v>0</v>
      </c>
    </row>
    <row r="25" spans="1:3" x14ac:dyDescent="0.2">
      <c r="A25" s="2" t="s">
        <v>30</v>
      </c>
      <c r="B25" s="3" t="e">
        <f t="shared" si="0"/>
        <v>#VALUE!</v>
      </c>
      <c r="C25" s="3">
        <v>0</v>
      </c>
    </row>
    <row r="26" spans="1:3" x14ac:dyDescent="0.2">
      <c r="A26" s="2" t="s">
        <v>31</v>
      </c>
      <c r="B26" s="3" t="e">
        <f t="shared" si="0"/>
        <v>#VALUE!</v>
      </c>
      <c r="C26" s="3">
        <v>0</v>
      </c>
    </row>
    <row r="27" spans="1:3" x14ac:dyDescent="0.2">
      <c r="A27" s="2" t="s">
        <v>32</v>
      </c>
      <c r="B27" s="3" t="e">
        <f t="shared" si="0"/>
        <v>#VALUE!</v>
      </c>
      <c r="C27" s="3">
        <v>0</v>
      </c>
    </row>
    <row r="28" spans="1:3" x14ac:dyDescent="0.2">
      <c r="A28" s="2" t="s">
        <v>33</v>
      </c>
      <c r="B28" s="3" t="e">
        <f t="shared" si="0"/>
        <v>#VALUE!</v>
      </c>
      <c r="C28" s="3">
        <v>0</v>
      </c>
    </row>
    <row r="29" spans="1:3" x14ac:dyDescent="0.2">
      <c r="A29" s="2" t="s">
        <v>34</v>
      </c>
      <c r="B29" s="3" t="e">
        <f t="shared" si="0"/>
        <v>#VALUE!</v>
      </c>
      <c r="C29" s="3">
        <v>0</v>
      </c>
    </row>
    <row r="30" spans="1:3" x14ac:dyDescent="0.2">
      <c r="A30" s="2" t="s">
        <v>35</v>
      </c>
      <c r="B30" s="3" t="e">
        <f t="shared" si="0"/>
        <v>#VALUE!</v>
      </c>
      <c r="C30" s="3">
        <v>0</v>
      </c>
    </row>
    <row r="31" spans="1:3" x14ac:dyDescent="0.2">
      <c r="A31" s="2" t="s">
        <v>36</v>
      </c>
      <c r="B31" s="3" t="e">
        <f t="shared" si="0"/>
        <v>#VALUE!</v>
      </c>
      <c r="C31" s="3">
        <v>0</v>
      </c>
    </row>
    <row r="32" spans="1:3" x14ac:dyDescent="0.2">
      <c r="A32" s="2" t="s">
        <v>37</v>
      </c>
      <c r="B32" s="3" t="e">
        <f t="shared" si="0"/>
        <v>#VALUE!</v>
      </c>
      <c r="C32" s="3">
        <v>0</v>
      </c>
    </row>
    <row r="33" spans="2:2" x14ac:dyDescent="0.2">
      <c r="B33" s="1"/>
    </row>
  </sheetData>
  <phoneticPr fontId="2" alignment="center"/>
  <conditionalFormatting sqref="C2">
    <cfRule type="iconSet" priority="33">
      <iconSet iconSet="3Symbols2">
        <cfvo type="percent" val="0"/>
        <cfvo type="formula" val="$B$2"/>
        <cfvo type="formula" val="$B$2+2"/>
      </iconSet>
    </cfRule>
  </conditionalFormatting>
  <conditionalFormatting sqref="C3">
    <cfRule type="iconSet" priority="32">
      <iconSet iconSet="3Symbols2">
        <cfvo type="percent" val="0"/>
        <cfvo type="formula" val="$B$3"/>
        <cfvo type="formula" val="$B$3+2"/>
      </iconSet>
    </cfRule>
  </conditionalFormatting>
  <conditionalFormatting sqref="C5">
    <cfRule type="iconSet" priority="31">
      <iconSet iconSet="3Symbols2">
        <cfvo type="percent" val="0"/>
        <cfvo type="formula" val="$B$5"/>
        <cfvo type="formula" val="$B$5+2"/>
      </iconSet>
    </cfRule>
  </conditionalFormatting>
  <conditionalFormatting sqref="C4">
    <cfRule type="iconSet" priority="30">
      <iconSet iconSet="3Symbols2">
        <cfvo type="percent" val="0"/>
        <cfvo type="formula" val="$B$4"/>
        <cfvo type="formula" val="$B$4+2"/>
      </iconSet>
    </cfRule>
  </conditionalFormatting>
  <conditionalFormatting sqref="C6">
    <cfRule type="iconSet" priority="29">
      <iconSet iconSet="3Symbols2">
        <cfvo type="percent" val="0"/>
        <cfvo type="formula" val="$B$6"/>
        <cfvo type="formula" val="$B$6+2"/>
      </iconSet>
    </cfRule>
  </conditionalFormatting>
  <conditionalFormatting sqref="C7">
    <cfRule type="iconSet" priority="28">
      <iconSet iconSet="3Symbols2">
        <cfvo type="percent" val="0"/>
        <cfvo type="formula" val="$B$7"/>
        <cfvo type="formula" val="$B$7+2"/>
      </iconSet>
    </cfRule>
  </conditionalFormatting>
  <conditionalFormatting sqref="C8">
    <cfRule type="iconSet" priority="27">
      <iconSet iconSet="3Symbols2">
        <cfvo type="percent" val="0"/>
        <cfvo type="formula" val="$B$8"/>
        <cfvo type="formula" val="$B$8+2"/>
      </iconSet>
    </cfRule>
  </conditionalFormatting>
  <conditionalFormatting sqref="C9">
    <cfRule type="iconSet" priority="26">
      <iconSet iconSet="3Symbols2">
        <cfvo type="percent" val="0"/>
        <cfvo type="formula" val="$B$9"/>
        <cfvo type="formula" val="$B$9+2"/>
      </iconSet>
    </cfRule>
  </conditionalFormatting>
  <conditionalFormatting sqref="C10">
    <cfRule type="iconSet" priority="25">
      <iconSet iconSet="3Symbols2">
        <cfvo type="percent" val="0"/>
        <cfvo type="formula" val="$B$10"/>
        <cfvo type="formula" val="$B$10+2"/>
      </iconSet>
    </cfRule>
  </conditionalFormatting>
  <conditionalFormatting sqref="C11">
    <cfRule type="iconSet" priority="24">
      <iconSet iconSet="3Symbols2">
        <cfvo type="percent" val="0"/>
        <cfvo type="formula" val="$B$11"/>
        <cfvo type="formula" val="$B$11+2"/>
      </iconSet>
    </cfRule>
  </conditionalFormatting>
  <conditionalFormatting sqref="C12">
    <cfRule type="iconSet" priority="23">
      <iconSet iconSet="3Symbols2">
        <cfvo type="percent" val="0"/>
        <cfvo type="formula" val="$B$12"/>
        <cfvo type="formula" val="$B$12+2"/>
      </iconSet>
    </cfRule>
  </conditionalFormatting>
  <conditionalFormatting sqref="C13">
    <cfRule type="iconSet" priority="22">
      <iconSet iconSet="3Symbols2">
        <cfvo type="percent" val="0"/>
        <cfvo type="formula" val="$B$13"/>
        <cfvo type="formula" val="$B$13+2"/>
      </iconSet>
    </cfRule>
  </conditionalFormatting>
  <conditionalFormatting sqref="C14">
    <cfRule type="iconSet" priority="20">
      <iconSet iconSet="3Symbols2">
        <cfvo type="percent" val="0"/>
        <cfvo type="formula" val="$B$14"/>
        <cfvo type="formula" val="$B$14+2"/>
      </iconSet>
    </cfRule>
  </conditionalFormatting>
  <conditionalFormatting sqref="C15">
    <cfRule type="iconSet" priority="19">
      <iconSet iconSet="3Symbols2">
        <cfvo type="percent" val="0"/>
        <cfvo type="formula" val="$B$15"/>
        <cfvo type="formula" val="$B$15+2"/>
      </iconSet>
    </cfRule>
  </conditionalFormatting>
  <conditionalFormatting sqref="C16">
    <cfRule type="iconSet" priority="18">
      <iconSet iconSet="3Symbols2">
        <cfvo type="percent" val="0"/>
        <cfvo type="formula" val="$B$16"/>
        <cfvo type="formula" val="$B$16+2"/>
      </iconSet>
    </cfRule>
  </conditionalFormatting>
  <conditionalFormatting sqref="C17">
    <cfRule type="iconSet" priority="17">
      <iconSet iconSet="3Symbols2">
        <cfvo type="percent" val="0"/>
        <cfvo type="formula" val="$B$17"/>
        <cfvo type="formula" val="$B$17+2"/>
      </iconSet>
    </cfRule>
  </conditionalFormatting>
  <conditionalFormatting sqref="C18">
    <cfRule type="iconSet" priority="16">
      <iconSet iconSet="3Symbols2">
        <cfvo type="percent" val="0"/>
        <cfvo type="formula" val="$B$18"/>
        <cfvo type="formula" val="$B$18+2"/>
      </iconSet>
    </cfRule>
  </conditionalFormatting>
  <conditionalFormatting sqref="C19">
    <cfRule type="iconSet" priority="15">
      <iconSet iconSet="3Symbols2">
        <cfvo type="percent" val="0"/>
        <cfvo type="formula" val="$B$19"/>
        <cfvo type="formula" val="$B$19+2"/>
      </iconSet>
    </cfRule>
  </conditionalFormatting>
  <conditionalFormatting sqref="C20">
    <cfRule type="iconSet" priority="14">
      <iconSet iconSet="3Symbols2">
        <cfvo type="percent" val="0"/>
        <cfvo type="formula" val="$B$20"/>
        <cfvo type="formula" val="$B$20+2"/>
      </iconSet>
    </cfRule>
  </conditionalFormatting>
  <conditionalFormatting sqref="C21">
    <cfRule type="iconSet" priority="13">
      <iconSet iconSet="3Symbols2">
        <cfvo type="percent" val="0"/>
        <cfvo type="formula" val="$B$21"/>
        <cfvo type="formula" val="$B$21+2"/>
      </iconSet>
    </cfRule>
  </conditionalFormatting>
  <conditionalFormatting sqref="C22">
    <cfRule type="iconSet" priority="11">
      <iconSet iconSet="3Symbols2">
        <cfvo type="percent" val="0"/>
        <cfvo type="formula" val="$B$22"/>
        <cfvo type="formula" val="$B$22+2"/>
      </iconSet>
    </cfRule>
  </conditionalFormatting>
  <conditionalFormatting sqref="C23">
    <cfRule type="iconSet" priority="10">
      <iconSet iconSet="3Symbols2">
        <cfvo type="percent" val="0"/>
        <cfvo type="formula" val="$B$23"/>
        <cfvo type="formula" val="$B$23+2"/>
      </iconSet>
    </cfRule>
  </conditionalFormatting>
  <conditionalFormatting sqref="C24">
    <cfRule type="iconSet" priority="9">
      <iconSet iconSet="3Symbols2">
        <cfvo type="percent" val="0"/>
        <cfvo type="formula" val="$B$24"/>
        <cfvo type="formula" val="$B$24+2"/>
      </iconSet>
    </cfRule>
  </conditionalFormatting>
  <conditionalFormatting sqref="C25">
    <cfRule type="iconSet" priority="8">
      <iconSet iconSet="3Symbols2">
        <cfvo type="percent" val="0"/>
        <cfvo type="formula" val="$B$25"/>
        <cfvo type="formula" val="$B$25+2"/>
      </iconSet>
    </cfRule>
  </conditionalFormatting>
  <conditionalFormatting sqref="C26">
    <cfRule type="iconSet" priority="7">
      <iconSet iconSet="3Symbols2">
        <cfvo type="percent" val="0"/>
        <cfvo type="formula" val="$B$26"/>
        <cfvo type="formula" val="$B$26+2"/>
      </iconSet>
    </cfRule>
  </conditionalFormatting>
  <conditionalFormatting sqref="C27">
    <cfRule type="iconSet" priority="6">
      <iconSet iconSet="3Symbols2">
        <cfvo type="percent" val="0"/>
        <cfvo type="formula" val="$B$27"/>
        <cfvo type="formula" val="$B$27+2"/>
      </iconSet>
    </cfRule>
  </conditionalFormatting>
  <conditionalFormatting sqref="C28">
    <cfRule type="iconSet" priority="5">
      <iconSet iconSet="3Symbols2">
        <cfvo type="percent" val="0"/>
        <cfvo type="formula" val="$B$28"/>
        <cfvo type="formula" val="$B$28+2"/>
      </iconSet>
    </cfRule>
  </conditionalFormatting>
  <conditionalFormatting sqref="C29">
    <cfRule type="iconSet" priority="4">
      <iconSet iconSet="3Symbols2">
        <cfvo type="percent" val="0"/>
        <cfvo type="formula" val="$B$29"/>
        <cfvo type="formula" val="$B$29+2"/>
      </iconSet>
    </cfRule>
  </conditionalFormatting>
  <conditionalFormatting sqref="C30">
    <cfRule type="iconSet" priority="3">
      <iconSet iconSet="3Symbols2">
        <cfvo type="percent" val="0"/>
        <cfvo type="formula" val="$B$30"/>
        <cfvo type="formula" val="$B$30+2"/>
      </iconSet>
    </cfRule>
  </conditionalFormatting>
  <conditionalFormatting sqref="C31">
    <cfRule type="iconSet" priority="2">
      <iconSet iconSet="3Symbols2">
        <cfvo type="percent" val="0"/>
        <cfvo type="formula" val="$B$31"/>
        <cfvo type="formula" val="$B$31+2"/>
      </iconSet>
    </cfRule>
  </conditionalFormatting>
  <conditionalFormatting sqref="C32">
    <cfRule type="iconSet" priority="1">
      <iconSet iconSet="3Symbols2">
        <cfvo type="percent" val="0"/>
        <cfvo type="formula" val="$B$32"/>
        <cfvo type="formula" val="$B$32+2"/>
      </iconSet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jul-2019</vt:lpstr>
      <vt:lpstr>ago-2019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Vinicius Dantas</dc:creator>
  <cp:keywords/>
  <dc:description/>
  <cp:lastModifiedBy>Victor Dantas</cp:lastModifiedBy>
  <cp:revision/>
  <dcterms:created xsi:type="dcterms:W3CDTF">2019-07-11T16:56:03Z</dcterms:created>
  <dcterms:modified xsi:type="dcterms:W3CDTF">2019-07-23T11:46:28Z</dcterms:modified>
  <cp:category/>
  <cp:contentStatus/>
</cp:coreProperties>
</file>