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9B199B5-0FE7-451F-816D-88B55F9B273A}" xr6:coauthVersionLast="37" xr6:coauthVersionMax="37" xr10:uidLastSave="{00000000-0000-0000-0000-000000000000}"/>
  <bookViews>
    <workbookView xWindow="0" yWindow="0" windowWidth="16410" windowHeight="9090" firstSheet="16" activeTab="16" xr2:uid="{F28A3B6E-CBA7-42A9-BEE6-4D8B8D532282}"/>
  </bookViews>
  <sheets>
    <sheet name="QUESTION 1" sheetId="1" r:id="rId1"/>
    <sheet name="Answer Report 1" sheetId="7" r:id="rId2"/>
    <sheet name="Sensitivity Report 1" sheetId="8" r:id="rId3"/>
    <sheet name="Limits Report 1" sheetId="9" r:id="rId4"/>
    <sheet name="QUESTION 2" sheetId="5" r:id="rId5"/>
    <sheet name="Answer Report 2" sheetId="10" r:id="rId6"/>
    <sheet name="Sensitivity Report 2" sheetId="11" r:id="rId7"/>
    <sheet name="Limits Report 2" sheetId="12" r:id="rId8"/>
    <sheet name="QUESTION 3" sheetId="2" r:id="rId9"/>
    <sheet name="Answer Report 3" sheetId="13" r:id="rId10"/>
    <sheet name="Sensitivity Report 3" sheetId="14" r:id="rId11"/>
    <sheet name="Limits Report 3" sheetId="15" r:id="rId12"/>
    <sheet name="QUESTION 4" sheetId="3" r:id="rId13"/>
    <sheet name="Answer Report 4" sheetId="16" r:id="rId14"/>
    <sheet name="Sensitivity Report 4" sheetId="17" r:id="rId15"/>
    <sheet name="Limits Report 4" sheetId="18" r:id="rId16"/>
    <sheet name="Answer Report 5" sheetId="19" r:id="rId17"/>
    <sheet name="Sensitivity Report 5" sheetId="20" r:id="rId18"/>
    <sheet name="Limits Report 5" sheetId="21" r:id="rId19"/>
    <sheet name="QUESTION 5" sheetId="6" r:id="rId20"/>
  </sheets>
  <definedNames>
    <definedName name="solver_adj" localSheetId="0" hidden="1">'QUESTION 1'!$B$17:$E$17</definedName>
    <definedName name="solver_adj" localSheetId="4" hidden="1">'QUESTION 2'!$B$15:$C$15</definedName>
    <definedName name="solver_adj" localSheetId="8" hidden="1">'QUESTION 3'!$B$21:$E$21</definedName>
    <definedName name="solver_adj" localSheetId="12" hidden="1">'QUESTION 4'!$B$3:$C$3</definedName>
    <definedName name="solver_adj" localSheetId="19" hidden="1">'QUESTION 5'!$B$3:$C$3</definedName>
    <definedName name="solver_cvg" localSheetId="0" hidden="1">0.0001</definedName>
    <definedName name="solver_cvg" localSheetId="4" hidden="1">0.0001</definedName>
    <definedName name="solver_cvg" localSheetId="8" hidden="1">0.0001</definedName>
    <definedName name="solver_cvg" localSheetId="12" hidden="1">0.0001</definedName>
    <definedName name="solver_cvg" localSheetId="19" hidden="1">0.0001</definedName>
    <definedName name="solver_drv" localSheetId="0" hidden="1">2</definedName>
    <definedName name="solver_drv" localSheetId="4" hidden="1">1</definedName>
    <definedName name="solver_drv" localSheetId="8" hidden="1">1</definedName>
    <definedName name="solver_drv" localSheetId="12" hidden="1">1</definedName>
    <definedName name="solver_drv" localSheetId="19" hidden="1">1</definedName>
    <definedName name="solver_eng" localSheetId="0" hidden="1">2</definedName>
    <definedName name="solver_eng" localSheetId="4" hidden="1">1</definedName>
    <definedName name="solver_eng" localSheetId="8" hidden="1">1</definedName>
    <definedName name="solver_eng" localSheetId="12" hidden="1">1</definedName>
    <definedName name="solver_eng" localSheetId="19" hidden="1">1</definedName>
    <definedName name="solver_est" localSheetId="0" hidden="1">1</definedName>
    <definedName name="solver_est" localSheetId="4" hidden="1">1</definedName>
    <definedName name="solver_est" localSheetId="8" hidden="1">1</definedName>
    <definedName name="solver_est" localSheetId="12" hidden="1">1</definedName>
    <definedName name="solver_est" localSheetId="19" hidden="1">1</definedName>
    <definedName name="solver_itr" localSheetId="0" hidden="1">2147483647</definedName>
    <definedName name="solver_itr" localSheetId="4" hidden="1">2147483647</definedName>
    <definedName name="solver_itr" localSheetId="8" hidden="1">2147483647</definedName>
    <definedName name="solver_itr" localSheetId="12" hidden="1">2147483647</definedName>
    <definedName name="solver_itr" localSheetId="19" hidden="1">2147483647</definedName>
    <definedName name="solver_lhs1" localSheetId="0" hidden="1">'QUESTION 1'!$A$23</definedName>
    <definedName name="solver_lhs1" localSheetId="4" hidden="1">'QUESTION 2'!$B$15</definedName>
    <definedName name="solver_lhs1" localSheetId="8" hidden="1">'QUESTION 3'!$E$21</definedName>
    <definedName name="solver_lhs1" localSheetId="12" hidden="1">'QUESTION 4'!$B$3:$C$3</definedName>
    <definedName name="solver_lhs1" localSheetId="19" hidden="1">'QUESTION 5'!$D$7:$D$9</definedName>
    <definedName name="solver_lhs10" localSheetId="0" hidden="1">'QUESTION 1'!$A$39</definedName>
    <definedName name="solver_lhs11" localSheetId="0" hidden="1">'QUESTION 1'!$A$39</definedName>
    <definedName name="solver_lhs12" localSheetId="0" hidden="1">'QUESTION 1'!$B$17:$E$17</definedName>
    <definedName name="solver_lhs2" localSheetId="0" hidden="1">'QUESTION 1'!$A$24</definedName>
    <definedName name="solver_lhs2" localSheetId="4" hidden="1">'QUESTION 2'!$C$15</definedName>
    <definedName name="solver_lhs2" localSheetId="8" hidden="1">'QUESTION 3'!$B$21</definedName>
    <definedName name="solver_lhs2" localSheetId="12" hidden="1">'QUESTION 4'!$H$9:$H$10</definedName>
    <definedName name="solver_lhs3" localSheetId="0" hidden="1">'QUESTION 1'!$A$27</definedName>
    <definedName name="solver_lhs3" localSheetId="8" hidden="1">'QUESTION 3'!$D$21</definedName>
    <definedName name="solver_lhs4" localSheetId="0" hidden="1">'QUESTION 1'!$A$28</definedName>
    <definedName name="solver_lhs4" localSheetId="8" hidden="1">'QUESTION 3'!$C$21</definedName>
    <definedName name="solver_lhs5" localSheetId="0" hidden="1">'QUESTION 1'!$A$31</definedName>
    <definedName name="solver_lhs5" localSheetId="8" hidden="1">'QUESTION 3'!$D$21</definedName>
    <definedName name="solver_lhs6" localSheetId="0" hidden="1">'QUESTION 1'!$A$33</definedName>
    <definedName name="solver_lhs7" localSheetId="0" hidden="1">'QUESTION 1'!$A$38</definedName>
    <definedName name="solver_lhs8" localSheetId="0" hidden="1">'QUESTION 1'!$A$44</definedName>
    <definedName name="solver_lhs9" localSheetId="0" hidden="1">'QUESTION 1'!$A$43</definedName>
    <definedName name="solver_mip" localSheetId="0" hidden="1">2147483647</definedName>
    <definedName name="solver_mip" localSheetId="4" hidden="1">2147483647</definedName>
    <definedName name="solver_mip" localSheetId="8" hidden="1">2147483647</definedName>
    <definedName name="solver_mip" localSheetId="12" hidden="1">2147483647</definedName>
    <definedName name="solver_mip" localSheetId="19" hidden="1">2147483647</definedName>
    <definedName name="solver_mni" localSheetId="0" hidden="1">30</definedName>
    <definedName name="solver_mni" localSheetId="4" hidden="1">30</definedName>
    <definedName name="solver_mni" localSheetId="8" hidden="1">30</definedName>
    <definedName name="solver_mni" localSheetId="12" hidden="1">30</definedName>
    <definedName name="solver_mni" localSheetId="19" hidden="1">30</definedName>
    <definedName name="solver_mrt" localSheetId="0" hidden="1">0.075</definedName>
    <definedName name="solver_mrt" localSheetId="4" hidden="1">0.075</definedName>
    <definedName name="solver_mrt" localSheetId="8" hidden="1">0.075</definedName>
    <definedName name="solver_mrt" localSheetId="12" hidden="1">0.075</definedName>
    <definedName name="solver_mrt" localSheetId="19" hidden="1">0.075</definedName>
    <definedName name="solver_msl" localSheetId="0" hidden="1">2</definedName>
    <definedName name="solver_msl" localSheetId="4" hidden="1">2</definedName>
    <definedName name="solver_msl" localSheetId="8" hidden="1">2</definedName>
    <definedName name="solver_msl" localSheetId="12" hidden="1">2</definedName>
    <definedName name="solver_msl" localSheetId="19" hidden="1">2</definedName>
    <definedName name="solver_neg" localSheetId="0" hidden="1">1</definedName>
    <definedName name="solver_neg" localSheetId="4" hidden="1">1</definedName>
    <definedName name="solver_neg" localSheetId="8" hidden="1">1</definedName>
    <definedName name="solver_neg" localSheetId="12" hidden="1">1</definedName>
    <definedName name="solver_neg" localSheetId="19" hidden="1">1</definedName>
    <definedName name="solver_nod" localSheetId="0" hidden="1">2147483647</definedName>
    <definedName name="solver_nod" localSheetId="4" hidden="1">2147483647</definedName>
    <definedName name="solver_nod" localSheetId="8" hidden="1">2147483647</definedName>
    <definedName name="solver_nod" localSheetId="12" hidden="1">2147483647</definedName>
    <definedName name="solver_nod" localSheetId="19" hidden="1">2147483647</definedName>
    <definedName name="solver_num" localSheetId="0" hidden="1">12</definedName>
    <definedName name="solver_num" localSheetId="4" hidden="1">2</definedName>
    <definedName name="solver_num" localSheetId="8" hidden="1">5</definedName>
    <definedName name="solver_num" localSheetId="12" hidden="1">2</definedName>
    <definedName name="solver_num" localSheetId="19" hidden="1">1</definedName>
    <definedName name="solver_nwt" localSheetId="0" hidden="1">1</definedName>
    <definedName name="solver_nwt" localSheetId="4" hidden="1">1</definedName>
    <definedName name="solver_nwt" localSheetId="8" hidden="1">1</definedName>
    <definedName name="solver_nwt" localSheetId="12" hidden="1">1</definedName>
    <definedName name="solver_nwt" localSheetId="19" hidden="1">1</definedName>
    <definedName name="solver_opt" localSheetId="0" hidden="1">'QUESTION 1'!$B$20</definedName>
    <definedName name="solver_opt" localSheetId="4" hidden="1">'QUESTION 2'!$B$17</definedName>
    <definedName name="solver_opt" localSheetId="8" hidden="1">'QUESTION 3'!$B$25</definedName>
    <definedName name="solver_opt" localSheetId="12" hidden="1">'QUESTION 4'!$B$15</definedName>
    <definedName name="solver_opt" localSheetId="19" hidden="1">'QUESTION 5'!$D$12</definedName>
    <definedName name="solver_pre" localSheetId="0" hidden="1">0.000001</definedName>
    <definedName name="solver_pre" localSheetId="4" hidden="1">0.000001</definedName>
    <definedName name="solver_pre" localSheetId="8" hidden="1">0.000001</definedName>
    <definedName name="solver_pre" localSheetId="12" hidden="1">0.000001</definedName>
    <definedName name="solver_pre" localSheetId="19" hidden="1">0.000001</definedName>
    <definedName name="solver_rbv" localSheetId="0" hidden="1">2</definedName>
    <definedName name="solver_rbv" localSheetId="4" hidden="1">1</definedName>
    <definedName name="solver_rbv" localSheetId="8" hidden="1">1</definedName>
    <definedName name="solver_rbv" localSheetId="12" hidden="1">1</definedName>
    <definedName name="solver_rbv" localSheetId="19" hidden="1">1</definedName>
    <definedName name="solver_rel1" localSheetId="0" hidden="1">3</definedName>
    <definedName name="solver_rel1" localSheetId="4" hidden="1">1</definedName>
    <definedName name="solver_rel1" localSheetId="8" hidden="1">1</definedName>
    <definedName name="solver_rel1" localSheetId="12" hidden="1">1</definedName>
    <definedName name="solver_rel1" localSheetId="19" hidden="1">1</definedName>
    <definedName name="solver_rel10" localSheetId="0" hidden="1">3</definedName>
    <definedName name="solver_rel11" localSheetId="0" hidden="1">3</definedName>
    <definedName name="solver_rel12" localSheetId="0" hidden="1">3</definedName>
    <definedName name="solver_rel2" localSheetId="0" hidden="1">3</definedName>
    <definedName name="solver_rel2" localSheetId="4" hidden="1">1</definedName>
    <definedName name="solver_rel2" localSheetId="8" hidden="1">1</definedName>
    <definedName name="solver_rel2" localSheetId="12" hidden="1">1</definedName>
    <definedName name="solver_rel3" localSheetId="0" hidden="1">2</definedName>
    <definedName name="solver_rel3" localSheetId="8" hidden="1">1</definedName>
    <definedName name="solver_rel4" localSheetId="0" hidden="1">2</definedName>
    <definedName name="solver_rel4" localSheetId="8" hidden="1">1</definedName>
    <definedName name="solver_rel5" localSheetId="0" hidden="1">2</definedName>
    <definedName name="solver_rel5" localSheetId="8" hidden="1">1</definedName>
    <definedName name="solver_rel6" localSheetId="0" hidden="1">2</definedName>
    <definedName name="solver_rel7" localSheetId="0" hidden="1">3</definedName>
    <definedName name="solver_rel8" localSheetId="0" hidden="1">2</definedName>
    <definedName name="solver_rel9" localSheetId="0" hidden="1">1</definedName>
    <definedName name="solver_rhs1" localSheetId="0" hidden="1">'QUESTION 1'!$C$23</definedName>
    <definedName name="solver_rhs1" localSheetId="4" hidden="1">'QUESTION 2'!$F$5</definedName>
    <definedName name="solver_rhs1" localSheetId="8" hidden="1">'QUESTION 3'!$B$17</definedName>
    <definedName name="solver_rhs1" localSheetId="12" hidden="1">129</definedName>
    <definedName name="solver_rhs1" localSheetId="19" hidden="1">'QUESTION 5'!$F$7:$F$9</definedName>
    <definedName name="solver_rhs10" localSheetId="0" hidden="1">'QUESTION 1'!$C$39</definedName>
    <definedName name="solver_rhs11" localSheetId="0" hidden="1">'QUESTION 1'!$C$39</definedName>
    <definedName name="solver_rhs12" localSheetId="0" hidden="1">0</definedName>
    <definedName name="solver_rhs2" localSheetId="0" hidden="1">'QUESTION 1'!$C$24</definedName>
    <definedName name="solver_rhs2" localSheetId="4" hidden="1">'QUESTION 2'!$E$5</definedName>
    <definedName name="solver_rhs2" localSheetId="8" hidden="1">'QUESTION 3'!$C$17</definedName>
    <definedName name="solver_rhs2" localSheetId="12" hidden="1">'QUESTION 4'!$F$9:$F$10</definedName>
    <definedName name="solver_rhs3" localSheetId="0" hidden="1">'QUESTION 1'!$B$27</definedName>
    <definedName name="solver_rhs3" localSheetId="8" hidden="1">'QUESTION 3'!$B$17</definedName>
    <definedName name="solver_rhs4" localSheetId="0" hidden="1">'QUESTION 1'!$B$28</definedName>
    <definedName name="solver_rhs4" localSheetId="8" hidden="1">'QUESTION 3'!$D$17</definedName>
    <definedName name="solver_rhs5" localSheetId="0" hidden="1">'QUESTION 1'!$B$31</definedName>
    <definedName name="solver_rhs5" localSheetId="8" hidden="1">'QUESTION 3'!$B$17</definedName>
    <definedName name="solver_rhs6" localSheetId="0" hidden="1">'QUESTION 1'!$B$33</definedName>
    <definedName name="solver_rhs7" localSheetId="0" hidden="1">'QUESTION 1'!$C$38</definedName>
    <definedName name="solver_rhs8" localSheetId="0" hidden="1">'QUESTION 1'!$B$27</definedName>
    <definedName name="solver_rhs9" localSheetId="0" hidden="1">'QUESTION 1'!$C$43</definedName>
    <definedName name="solver_rlx" localSheetId="0" hidden="1">2</definedName>
    <definedName name="solver_rlx" localSheetId="4" hidden="1">2</definedName>
    <definedName name="solver_rlx" localSheetId="8" hidden="1">2</definedName>
    <definedName name="solver_rlx" localSheetId="12" hidden="1">2</definedName>
    <definedName name="solver_rlx" localSheetId="19" hidden="1">2</definedName>
    <definedName name="solver_rsd" localSheetId="0" hidden="1">0</definedName>
    <definedName name="solver_rsd" localSheetId="4" hidden="1">0</definedName>
    <definedName name="solver_rsd" localSheetId="8" hidden="1">0</definedName>
    <definedName name="solver_rsd" localSheetId="12" hidden="1">0</definedName>
    <definedName name="solver_rsd" localSheetId="19" hidden="1">0</definedName>
    <definedName name="solver_scl" localSheetId="0" hidden="1">2</definedName>
    <definedName name="solver_scl" localSheetId="4" hidden="1">1</definedName>
    <definedName name="solver_scl" localSheetId="8" hidden="1">1</definedName>
    <definedName name="solver_scl" localSheetId="12" hidden="1">1</definedName>
    <definedName name="solver_scl" localSheetId="19" hidden="1">1</definedName>
    <definedName name="solver_sho" localSheetId="3" hidden="1">2</definedName>
    <definedName name="solver_sho" localSheetId="7" hidden="1">2</definedName>
    <definedName name="solver_sho" localSheetId="11" hidden="1">2</definedName>
    <definedName name="solver_sho" localSheetId="15" hidden="1">2</definedName>
    <definedName name="solver_sho" localSheetId="18" hidden="1">2</definedName>
    <definedName name="solver_sho" localSheetId="0" hidden="1">2</definedName>
    <definedName name="solver_sho" localSheetId="4" hidden="1">2</definedName>
    <definedName name="solver_sho" localSheetId="8" hidden="1">2</definedName>
    <definedName name="solver_sho" localSheetId="12" hidden="1">2</definedName>
    <definedName name="solver_sho" localSheetId="19" hidden="1">2</definedName>
    <definedName name="solver_ssz" localSheetId="0" hidden="1">100</definedName>
    <definedName name="solver_ssz" localSheetId="4" hidden="1">100</definedName>
    <definedName name="solver_ssz" localSheetId="8" hidden="1">100</definedName>
    <definedName name="solver_ssz" localSheetId="12" hidden="1">100</definedName>
    <definedName name="solver_ssz" localSheetId="19" hidden="1">100</definedName>
    <definedName name="solver_tim" localSheetId="0" hidden="1">2147483647</definedName>
    <definedName name="solver_tim" localSheetId="4" hidden="1">2147483647</definedName>
    <definedName name="solver_tim" localSheetId="8" hidden="1">2147483647</definedName>
    <definedName name="solver_tim" localSheetId="12" hidden="1">2147483647</definedName>
    <definedName name="solver_tim" localSheetId="19" hidden="1">2147483647</definedName>
    <definedName name="solver_tol" localSheetId="0" hidden="1">0.01</definedName>
    <definedName name="solver_tol" localSheetId="4" hidden="1">0.01</definedName>
    <definedName name="solver_tol" localSheetId="8" hidden="1">0.01</definedName>
    <definedName name="solver_tol" localSheetId="12" hidden="1">0.01</definedName>
    <definedName name="solver_tol" localSheetId="19" hidden="1">0.01</definedName>
    <definedName name="solver_typ" localSheetId="0" hidden="1">1</definedName>
    <definedName name="solver_typ" localSheetId="4" hidden="1">2</definedName>
    <definedName name="solver_typ" localSheetId="8" hidden="1">2</definedName>
    <definedName name="solver_typ" localSheetId="12" hidden="1">1</definedName>
    <definedName name="solver_typ" localSheetId="19" hidden="1">1</definedName>
    <definedName name="solver_val" localSheetId="0" hidden="1">0</definedName>
    <definedName name="solver_val" localSheetId="4" hidden="1">0</definedName>
    <definedName name="solver_val" localSheetId="8" hidden="1">0</definedName>
    <definedName name="solver_val" localSheetId="12" hidden="1">0</definedName>
    <definedName name="solver_val" localSheetId="19" hidden="1">0</definedName>
    <definedName name="solver_ver" localSheetId="0" hidden="1">3</definedName>
    <definedName name="solver_ver" localSheetId="4" hidden="1">3</definedName>
    <definedName name="solver_ver" localSheetId="8" hidden="1">3</definedName>
    <definedName name="solver_ver" localSheetId="12" hidden="1">3</definedName>
    <definedName name="solver_ver" localSheetId="19" hidden="1">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1" l="1"/>
  <c r="B28" i="1"/>
  <c r="B27" i="1"/>
  <c r="F5" i="5" l="1"/>
  <c r="E5" i="5"/>
  <c r="C10" i="5"/>
  <c r="B25" i="2"/>
  <c r="D17" i="2"/>
  <c r="C17" i="2"/>
  <c r="B17" i="2"/>
  <c r="B15" i="3"/>
  <c r="F10" i="3"/>
  <c r="F12" i="3"/>
  <c r="F9" i="3"/>
  <c r="D12" i="6"/>
  <c r="D8" i="6"/>
  <c r="D9" i="6"/>
  <c r="D7" i="6"/>
</calcChain>
</file>

<file path=xl/sharedStrings.xml><?xml version="1.0" encoding="utf-8"?>
<sst xmlns="http://schemas.openxmlformats.org/spreadsheetml/2006/main" count="724" uniqueCount="277">
  <si>
    <t>Short</t>
  </si>
  <si>
    <t>Long</t>
  </si>
  <si>
    <t>Lathe</t>
  </si>
  <si>
    <t>Polisher</t>
  </si>
  <si>
    <t>Grinder</t>
  </si>
  <si>
    <t>January</t>
  </si>
  <si>
    <t>February</t>
  </si>
  <si>
    <t>March</t>
  </si>
  <si>
    <t>April</t>
  </si>
  <si>
    <t>May</t>
  </si>
  <si>
    <t>June</t>
  </si>
  <si>
    <t>Minimum Number</t>
  </si>
  <si>
    <t>Shift</t>
  </si>
  <si>
    <t>Time of Day</t>
  </si>
  <si>
    <t>of Drivers Needed</t>
  </si>
  <si>
    <t>0500 to 0859</t>
  </si>
  <si>
    <t>0900 to 1259</t>
  </si>
  <si>
    <t>1300 to 1659</t>
  </si>
  <si>
    <t>1700 to 2059</t>
  </si>
  <si>
    <t>2100 to 0059</t>
  </si>
  <si>
    <t>Input</t>
  </si>
  <si>
    <t>Octane</t>
  </si>
  <si>
    <t>Vapour</t>
  </si>
  <si>
    <t>Amount</t>
  </si>
  <si>
    <t>Buying Price</t>
  </si>
  <si>
    <t>Gasoline</t>
  </si>
  <si>
    <t>Rating</t>
  </si>
  <si>
    <t>Pressure (kPa)</t>
  </si>
  <si>
    <r>
      <t>Available (</t>
    </r>
    <r>
      <rPr>
        <i/>
        <sz val="12"/>
        <color rgb="FF000000"/>
        <rFont val="Calibri"/>
        <family val="2"/>
        <scheme val="minor"/>
      </rPr>
      <t>m</t>
    </r>
    <r>
      <rPr>
        <vertAlign val="super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</si>
  <si>
    <r>
      <t xml:space="preserve">($ per </t>
    </r>
    <r>
      <rPr>
        <i/>
        <sz val="12"/>
        <color rgb="FF000000"/>
        <rFont val="Calibri"/>
        <family val="2"/>
        <scheme val="minor"/>
      </rPr>
      <t>m</t>
    </r>
    <r>
      <rPr>
        <vertAlign val="super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</si>
  <si>
    <t>Avalon</t>
  </si>
  <si>
    <t>Bonavista</t>
  </si>
  <si>
    <t>Output</t>
  </si>
  <si>
    <t>Minimum</t>
  </si>
  <si>
    <t>Maximum</t>
  </si>
  <si>
    <t>Selling</t>
  </si>
  <si>
    <t>Price</t>
  </si>
  <si>
    <r>
      <t>Required (</t>
    </r>
    <r>
      <rPr>
        <i/>
        <sz val="12"/>
        <color rgb="FF000000"/>
        <rFont val="Calibri"/>
        <family val="2"/>
        <scheme val="minor"/>
      </rPr>
      <t>m</t>
    </r>
    <r>
      <rPr>
        <vertAlign val="super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</si>
  <si>
    <t>Premium</t>
  </si>
  <si>
    <t>Regular</t>
  </si>
  <si>
    <t>SIGN</t>
  </si>
  <si>
    <t>REGULAR</t>
  </si>
  <si>
    <t>&lt;=</t>
  </si>
  <si>
    <t>TOTAL</t>
  </si>
  <si>
    <t>COST</t>
  </si>
  <si>
    <t>Number to make</t>
  </si>
  <si>
    <t>REQUIRED INPUTS</t>
  </si>
  <si>
    <t>Used</t>
  </si>
  <si>
    <t>Available</t>
  </si>
  <si>
    <t>UNIT PROFIT</t>
  </si>
  <si>
    <t>NUMBER TO MAKE</t>
  </si>
  <si>
    <t>DOWEL NO.</t>
  </si>
  <si>
    <t>LENGTH(CM)</t>
  </si>
  <si>
    <t>SET1</t>
  </si>
  <si>
    <t>SET2</t>
  </si>
  <si>
    <t>SET3</t>
  </si>
  <si>
    <t>SUM</t>
  </si>
  <si>
    <t>UNIT PRICE</t>
  </si>
  <si>
    <t>NUMBER-DEFINED</t>
  </si>
  <si>
    <t>COMPLETE</t>
  </si>
  <si>
    <t>WASTE</t>
  </si>
  <si>
    <t>COST FUNCTION</t>
  </si>
  <si>
    <t>SET 4</t>
  </si>
  <si>
    <t>USED</t>
  </si>
  <si>
    <t>DECLARED</t>
  </si>
  <si>
    <t>PET DATA</t>
  </si>
  <si>
    <t>NUMBER OF PETS TO MAKE</t>
  </si>
  <si>
    <t>JANUARY</t>
  </si>
  <si>
    <t>FEBRUARY</t>
  </si>
  <si>
    <t>MARCH</t>
  </si>
  <si>
    <t>APRIL</t>
  </si>
  <si>
    <t xml:space="preserve">MAY </t>
  </si>
  <si>
    <t>JUNE</t>
  </si>
  <si>
    <t>TOTAL NUMBER</t>
  </si>
  <si>
    <t>REGULAR CATS</t>
  </si>
  <si>
    <t>OVERTIME CATS</t>
  </si>
  <si>
    <t>TYPE</t>
  </si>
  <si>
    <t>PRODUCTION COST</t>
  </si>
  <si>
    <t xml:space="preserve">COST </t>
  </si>
  <si>
    <t>HOLDING COST</t>
  </si>
  <si>
    <t>SHORTAGE PENALTY COST</t>
  </si>
  <si>
    <t>HELD CATS</t>
  </si>
  <si>
    <t>CATS ON SHORTAGE</t>
  </si>
  <si>
    <t>TOTAL COST FUNCTION</t>
  </si>
  <si>
    <t>LABOUR COST</t>
  </si>
  <si>
    <t>CONSECUTIVE WORKERS</t>
  </si>
  <si>
    <t>OCCURRENCE</t>
  </si>
  <si>
    <t>CONSECUTIVE</t>
  </si>
  <si>
    <t>NORMAL OCCURRENCE</t>
  </si>
  <si>
    <t>Microsoft Excel 16.0 Answer Report</t>
  </si>
  <si>
    <t>Worksheet: [FINALCOPY.xlsx]QUESTION 2</t>
  </si>
  <si>
    <t>Report Created: 2/7/2021 11:21:17 PM</t>
  </si>
  <si>
    <t>Result: Solver found a solution.  All Constraints and optimality conditions are satisfied.</t>
  </si>
  <si>
    <t>Solver Engine</t>
  </si>
  <si>
    <t>Engine: GRG Nonlinear</t>
  </si>
  <si>
    <t>Solution Time: 0.016 Seconds.</t>
  </si>
  <si>
    <t>Iterations: 0 Subproblems: 0</t>
  </si>
  <si>
    <t>Solver Options</t>
  </si>
  <si>
    <t>Max Time Unlimited,  Iterations Unlimited, Precision 0.000001, Use Automatic Scaling</t>
  </si>
  <si>
    <t xml:space="preserve"> Convergence 0.0001, Population Size 100, Random Seed 0, Derivatives Forward, Require Bounds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</si>
  <si>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</si>
  <si>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</si>
  <si>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</si>
  <si>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</si>
  <si>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</si>
  <si>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</si>
  <si>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</si>
  <si>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</si>
  <si>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</si>
  <si>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</si>
  <si>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</si>
  <si>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</si>
  <si>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</si>
  <si>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$B$17</t>
  </si>
  <si>
    <t>COST FUNCTION REGULAR</t>
  </si>
  <si>
    <t>$B$15</t>
  </si>
  <si>
    <t>OCCURRENCE REGULAR</t>
  </si>
  <si>
    <t>Contin</t>
  </si>
  <si>
    <t>$C$15</t>
  </si>
  <si>
    <t>OCCURRENCE CONSECUTIVE WORKERS</t>
  </si>
  <si>
    <t>$B$15&lt;=$F$5</t>
  </si>
  <si>
    <t>Not Binding</t>
  </si>
  <si>
    <t>$C$15&lt;=$E$5</t>
  </si>
  <si>
    <t>Microsoft Excel 16.0 Sensitivity Report</t>
  </si>
  <si>
    <t>Final</t>
  </si>
  <si>
    <t>Value</t>
  </si>
  <si>
    <t>Reduced</t>
  </si>
  <si>
    <t>Gradient</t>
  </si>
  <si>
    <t>NONE</t>
  </si>
  <si>
    <t>Microsoft Excel 16.0 Limits Report</t>
  </si>
  <si>
    <t>Objective</t>
  </si>
  <si>
    <t>Variable</t>
  </si>
  <si>
    <t>Lower</t>
  </si>
  <si>
    <t>Limit</t>
  </si>
  <si>
    <t>Result</t>
  </si>
  <si>
    <t>Upper</t>
  </si>
  <si>
    <t>Worksheet: [FINALCOPY.xlsx]QUESTION 3</t>
  </si>
  <si>
    <t>Report Created: 2/7/2021 11:21:36 PM</t>
  </si>
  <si>
    <t>Solution Time: 0.062 Seconds.</t>
  </si>
  <si>
    <t>Iterations: 5 Subproblems: 0</t>
  </si>
  <si>
    <t>$B$25</t>
  </si>
  <si>
    <t>TOTAL COST FUNCTION REGULAR CATS</t>
  </si>
  <si>
    <t>$B$21</t>
  </si>
  <si>
    <t>$C$21</t>
  </si>
  <si>
    <t>$D$21</t>
  </si>
  <si>
    <t>$E$21</t>
  </si>
  <si>
    <t>$B$21&lt;=$C$17</t>
  </si>
  <si>
    <t>$E$21&lt;=$B$17</t>
  </si>
  <si>
    <t>Binding</t>
  </si>
  <si>
    <t>$D$21&lt;=$B$17</t>
  </si>
  <si>
    <t>$C$21&lt;=$D$17</t>
  </si>
  <si>
    <t>Report Created: 2/7/2021 11:21:37 PM</t>
  </si>
  <si>
    <t>Worksheet: [FINALCOPY.xlsx]QUESTION 4</t>
  </si>
  <si>
    <t>Report Created: 2/7/2021 11:21:55 PM</t>
  </si>
  <si>
    <t>Objective Cell (Max)</t>
  </si>
  <si>
    <t>COST FUNCTION SET1</t>
  </si>
  <si>
    <t>$B$3</t>
  </si>
  <si>
    <t>NUMBER TO MAKE COMPLETE</t>
  </si>
  <si>
    <t>$C$3</t>
  </si>
  <si>
    <t>NUMBER TO MAKE WASTE</t>
  </si>
  <si>
    <t>$H$9</t>
  </si>
  <si>
    <t>DOWEL NO. DECLARED</t>
  </si>
  <si>
    <t>$H$9&lt;=$F$9</t>
  </si>
  <si>
    <t>$H$10</t>
  </si>
  <si>
    <t>LENGTH(CM) DECLARED</t>
  </si>
  <si>
    <t>$H$10&lt;=$F$10</t>
  </si>
  <si>
    <t>$B$3&lt;=129</t>
  </si>
  <si>
    <t>$C$3&lt;=129</t>
  </si>
  <si>
    <t>Report Created: 2/7/2021 11:21:56 PM</t>
  </si>
  <si>
    <t>Lagrange</t>
  </si>
  <si>
    <t>Multiplier</t>
  </si>
  <si>
    <t>Worksheet: [FINALCOPY.xlsx]QUESTION 5</t>
  </si>
  <si>
    <t>Report Created: 2/7/2021 11:22:12 PM</t>
  </si>
  <si>
    <t>Solution Time: 0 Seconds.</t>
  </si>
  <si>
    <t>$D$12</t>
  </si>
  <si>
    <t>UNIT PROFIT Used</t>
  </si>
  <si>
    <t>Number to make Short</t>
  </si>
  <si>
    <t>Number to make Long</t>
  </si>
  <si>
    <t>$D$7</t>
  </si>
  <si>
    <t>Lathe Used</t>
  </si>
  <si>
    <t>$D$7&lt;=$F$7</t>
  </si>
  <si>
    <t>$D$8</t>
  </si>
  <si>
    <t>Polisher Used</t>
  </si>
  <si>
    <t>$D$8&lt;=$F$8</t>
  </si>
  <si>
    <t>$D$9</t>
  </si>
  <si>
    <t>Grinder Used</t>
  </si>
  <si>
    <t>$D$9&lt;=$F$9</t>
  </si>
  <si>
    <t>P</t>
  </si>
  <si>
    <t>R</t>
  </si>
  <si>
    <t>&gt;=</t>
  </si>
  <si>
    <t>A</t>
  </si>
  <si>
    <t>OUTPUT BALANCE</t>
  </si>
  <si>
    <t>AP+BP-P</t>
  </si>
  <si>
    <t>AR+BR-R</t>
  </si>
  <si>
    <t>INPUT  BALANCE</t>
  </si>
  <si>
    <t>AP+AR-A</t>
  </si>
  <si>
    <t>BP+BR-B</t>
  </si>
  <si>
    <t>MINIMUM OCTANE RATING</t>
  </si>
  <si>
    <t>105AP+82BP-95P</t>
  </si>
  <si>
    <t>105AR+82BR-87R</t>
  </si>
  <si>
    <t>MAXIMUM VAPOUR PRESSURE</t>
  </si>
  <si>
    <t>35AP+66BP-43P</t>
  </si>
  <si>
    <t>38AR+66BR-58R</t>
  </si>
  <si>
    <t>Non-negative</t>
  </si>
  <si>
    <t>A,B,R,P</t>
  </si>
  <si>
    <t>MAXIMISE</t>
  </si>
  <si>
    <t>B</t>
  </si>
  <si>
    <t>OBJECTIVE  FUNCTION</t>
  </si>
  <si>
    <t>X1+X2+Y2</t>
  </si>
  <si>
    <t>X1+X2+Y3+Y4</t>
  </si>
  <si>
    <t>X2+X3+Y1+Y5</t>
  </si>
  <si>
    <t>X3+X4+Y2+Y3</t>
  </si>
  <si>
    <t>X4+Y4+Y5</t>
  </si>
  <si>
    <t>LET</t>
  </si>
  <si>
    <t>X1</t>
  </si>
  <si>
    <t>X3</t>
  </si>
  <si>
    <t>X4</t>
  </si>
  <si>
    <t>X2</t>
  </si>
  <si>
    <t>Y1</t>
  </si>
  <si>
    <t>Y2</t>
  </si>
  <si>
    <t>Y3</t>
  </si>
  <si>
    <t>Y4</t>
  </si>
  <si>
    <t>Y5</t>
  </si>
  <si>
    <t>CONSECTUIVE</t>
  </si>
  <si>
    <t>NON-CONSECUTVE</t>
  </si>
  <si>
    <t>Maximize C=$ 140*S+$270*L-$2*P-$3*G</t>
  </si>
  <si>
    <t xml:space="preserve"> </t>
  </si>
  <si>
    <t>CONSTRAINTS</t>
  </si>
  <si>
    <t>S&lt;=900</t>
  </si>
  <si>
    <t>L&lt;=300</t>
  </si>
  <si>
    <t>LATHE: 5*S+7*L&lt;=6300</t>
  </si>
  <si>
    <t>POLISHER: 8*S+2*L-P&lt;=4000</t>
  </si>
  <si>
    <t>GRINDER:10*S+8*L-G&lt;=8100</t>
  </si>
  <si>
    <t>PIPE CONDITION</t>
  </si>
  <si>
    <t>L&gt;=2*S:L-2*S&gt;=0</t>
  </si>
  <si>
    <t>2*L&lt;=7*S:2*L-7*S&lt;=0</t>
  </si>
  <si>
    <t>Non-negative basing constraints</t>
  </si>
  <si>
    <t>L,S,G,P</t>
  </si>
  <si>
    <t>V1,V2,V3….V14  such that 9each value is an integer and Vk&gt;=0</t>
  </si>
  <si>
    <t>Standard length used for 200cm=S</t>
  </si>
  <si>
    <t>Total Wastes=W</t>
  </si>
  <si>
    <t>S&gt;=0</t>
  </si>
  <si>
    <t>T&gt;=0</t>
  </si>
  <si>
    <t>DEMAND CONSTRAINTS</t>
  </si>
  <si>
    <t>1.For 95cm dowel:2V1+V5+V6+V7+V11+V12+V13=30</t>
  </si>
  <si>
    <t>2.For 63cm dowel:3V2+V5+2V8+2V9+V11+V12+V14=14</t>
  </si>
  <si>
    <t>3.For 37cm dowel:5V3+V6+2V8+3V10+V11+V13+V14=35</t>
  </si>
  <si>
    <t>4.For 20cm dowel:10V4+V7+2V9+3V10+V12+V13+V14=50</t>
  </si>
  <si>
    <t>COST FUNCTION=COMPLTE_NUMBER*$26.50+WASTE*(-$0.05)</t>
  </si>
  <si>
    <t>TOTAL_DOWEL&lt;=129</t>
  </si>
  <si>
    <t>MAXIMUM_LENGTH&lt;=200</t>
  </si>
  <si>
    <t>Total cost incurred in the six months</t>
  </si>
  <si>
    <t>Minimize Z=3.5(Hk)+6*(Lk)+4.8*(Ek)</t>
  </si>
  <si>
    <t>Varying Factors</t>
  </si>
  <si>
    <t>(Production+ Beginning inventory-Ending Inventory=Demand)for each and every month</t>
  </si>
  <si>
    <t>X1+200-E1=350</t>
  </si>
  <si>
    <t>X2+E1-E2=680</t>
  </si>
  <si>
    <t>X3+E2-E3=475</t>
  </si>
  <si>
    <t>X4+E3-E4=590</t>
  </si>
  <si>
    <t>X5+E4-E5=460</t>
  </si>
  <si>
    <t>X6+E5-E6=390</t>
  </si>
  <si>
    <t>(Production volume=Volume of previous month+Hj-Lj) for each month ,so</t>
  </si>
  <si>
    <t>X1-H1+L1-400=0</t>
  </si>
  <si>
    <t>X2-H2+L2-X1=0</t>
  </si>
  <si>
    <t>X3-H3+L3-X2=0</t>
  </si>
  <si>
    <t>X4-H4+L4-X3=0</t>
  </si>
  <si>
    <t>X5-H5+L5-X4=0</t>
  </si>
  <si>
    <t>X6-H6+L6-X5=0</t>
  </si>
  <si>
    <t>E6&gt;=500</t>
  </si>
  <si>
    <t>Minimization=$168*(X1+X2+X3+X4+Y1+Y2+Y3+Y4+Y5)+$15*(Y1+Y2+Y3+Y4+Y5)</t>
  </si>
  <si>
    <t>X1+Y1+Y2&lt;=430</t>
  </si>
  <si>
    <t>X1+X2+Y3+Y4&lt;=150</t>
  </si>
  <si>
    <t>X2+X3+Y1+Y5&lt;=230</t>
  </si>
  <si>
    <t>X3+X4+Y2+Y3&lt;=390</t>
  </si>
  <si>
    <t>X4+Y4+Y5&lt;=270</t>
  </si>
  <si>
    <t>Worksheet: [DATAANALYSISF.xlsx]QUESTION 5</t>
  </si>
  <si>
    <t>Report Created: 2/9/2021 6:21:22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</si>
</sst>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vertAlign val="superscript"/>
      <sz val="12"/>
      <color rgb="FF000000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6"/>
      <color theme="1"/>
      <name val="Times New Roman"/>
      <family val="1"/>
    </font>
    <font>
      <b/>
      <sz val="11"/>
      <color indexed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2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0" xfId="0" applyFill="1"/>
    <xf numFmtId="6" fontId="0" fillId="0" borderId="0" xfId="0" applyNumberFormat="1" applyFill="1"/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justify" vertical="center" wrapText="1"/>
    </xf>
    <xf numFmtId="3" fontId="2" fillId="0" borderId="6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justify" vertical="center"/>
    </xf>
    <xf numFmtId="0" fontId="2" fillId="0" borderId="3" xfId="0" applyFont="1" applyBorder="1" applyAlignment="1">
      <alignment horizontal="justify" vertical="center" wrapText="1"/>
    </xf>
    <xf numFmtId="6" fontId="0" fillId="0" borderId="0" xfId="0" applyNumberFormat="1"/>
    <xf numFmtId="0" fontId="2" fillId="0" borderId="0" xfId="0" applyFont="1" applyFill="1" applyBorder="1" applyAlignment="1">
      <alignment horizontal="left" vertical="center" wrapText="1"/>
    </xf>
    <xf numFmtId="8" fontId="0" fillId="0" borderId="0" xfId="0" applyNumberFormat="1"/>
    <xf numFmtId="0" fontId="1" fillId="0" borderId="0" xfId="0" applyFont="1"/>
    <xf numFmtId="0" fontId="0" fillId="0" borderId="12" xfId="0" applyFill="1" applyBorder="1" applyAlignment="1"/>
    <xf numFmtId="0" fontId="5" fillId="0" borderId="11" xfId="0" applyFont="1" applyFill="1" applyBorder="1" applyAlignment="1">
      <alignment horizontal="center"/>
    </xf>
    <xf numFmtId="0" fontId="0" fillId="0" borderId="13" xfId="0" applyFill="1" applyBorder="1" applyAlignment="1"/>
    <xf numFmtId="0" fontId="0" fillId="0" borderId="12" xfId="0" applyNumberFormat="1" applyFill="1" applyBorder="1" applyAlignment="1"/>
    <xf numFmtId="0" fontId="0" fillId="0" borderId="13" xfId="0" applyNumberFormat="1" applyFill="1" applyBorder="1" applyAlignment="1"/>
    <xf numFmtId="0" fontId="5" fillId="0" borderId="9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3" fontId="2" fillId="0" borderId="0" xfId="0" applyNumberFormat="1" applyFont="1" applyBorder="1" applyAlignment="1">
      <alignment horizontal="center" vertical="center" wrapText="1"/>
    </xf>
    <xf numFmtId="6" fontId="2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0" xfId="0" applyFont="1"/>
    <xf numFmtId="0" fontId="7" fillId="0" borderId="11" xfId="0" applyFont="1" applyFill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F2A61-36AF-4BD4-A980-98787B898EE7}">
  <dimension ref="A2:E49"/>
  <sheetViews>
    <sheetView topLeftCell="A40" workbookViewId="0">
      <selection activeCell="C66" sqref="C66"/>
    </sheetView>
  </sheetViews>
  <sheetFormatPr defaultRowHeight="15" x14ac:dyDescent="0.25"/>
  <cols>
    <col min="1" max="1" width="28.85546875" style="12" customWidth="1"/>
    <col min="2" max="2" width="16.85546875" style="12" customWidth="1"/>
    <col min="3" max="3" width="20.7109375" style="12" customWidth="1"/>
    <col min="4" max="16384" width="9.140625" style="12"/>
  </cols>
  <sheetData>
    <row r="2" spans="1:5" ht="15.75" thickBot="1" x14ac:dyDescent="0.3"/>
    <row r="3" spans="1:5" ht="31.5" x14ac:dyDescent="0.25">
      <c r="A3" s="9" t="s">
        <v>20</v>
      </c>
      <c r="B3" s="16" t="s">
        <v>21</v>
      </c>
      <c r="C3" s="3" t="s">
        <v>22</v>
      </c>
      <c r="D3" s="3" t="s">
        <v>23</v>
      </c>
      <c r="E3" s="16" t="s">
        <v>24</v>
      </c>
    </row>
    <row r="4" spans="1:5" ht="34.5" thickBot="1" x14ac:dyDescent="0.3">
      <c r="A4" s="8" t="s">
        <v>25</v>
      </c>
      <c r="B4" s="4" t="s">
        <v>26</v>
      </c>
      <c r="C4" s="4" t="s">
        <v>27</v>
      </c>
      <c r="D4" s="4" t="s">
        <v>28</v>
      </c>
      <c r="E4" s="5" t="s">
        <v>29</v>
      </c>
    </row>
    <row r="5" spans="1:5" ht="16.5" thickBot="1" x14ac:dyDescent="0.3">
      <c r="A5" s="10" t="s">
        <v>30</v>
      </c>
      <c r="B5" s="5">
        <v>105</v>
      </c>
      <c r="C5" s="5">
        <v>35</v>
      </c>
      <c r="D5" s="18">
        <v>25000</v>
      </c>
      <c r="E5" s="5">
        <v>310</v>
      </c>
    </row>
    <row r="6" spans="1:5" ht="16.5" thickBot="1" x14ac:dyDescent="0.3">
      <c r="A6" s="8" t="s">
        <v>31</v>
      </c>
      <c r="B6" s="5">
        <v>82</v>
      </c>
      <c r="C6" s="5">
        <v>66</v>
      </c>
      <c r="D6" s="18">
        <v>38000</v>
      </c>
      <c r="E6" s="5">
        <v>240</v>
      </c>
    </row>
    <row r="7" spans="1:5" ht="15.75" x14ac:dyDescent="0.25">
      <c r="A7" s="32"/>
      <c r="B7" s="33"/>
      <c r="C7" s="33"/>
      <c r="D7" s="34"/>
      <c r="E7" s="33"/>
    </row>
    <row r="8" spans="1:5" ht="15.75" x14ac:dyDescent="0.25">
      <c r="A8" s="32" t="s">
        <v>190</v>
      </c>
      <c r="B8" s="33" t="s">
        <v>42</v>
      </c>
      <c r="C8" s="33">
        <v>25000</v>
      </c>
      <c r="D8" s="34"/>
      <c r="E8" s="33"/>
    </row>
    <row r="9" spans="1:5" ht="15.75" x14ac:dyDescent="0.25">
      <c r="A9" s="32" t="s">
        <v>206</v>
      </c>
      <c r="B9" s="33" t="s">
        <v>42</v>
      </c>
      <c r="C9" s="33">
        <v>38000</v>
      </c>
      <c r="D9" s="34"/>
      <c r="E9" s="33"/>
    </row>
    <row r="10" spans="1:5" ht="16.5" thickBot="1" x14ac:dyDescent="0.3">
      <c r="A10" s="19"/>
      <c r="B10"/>
      <c r="C10"/>
      <c r="D10"/>
      <c r="E10"/>
    </row>
    <row r="11" spans="1:5" ht="31.5" x14ac:dyDescent="0.25">
      <c r="A11" s="9" t="s">
        <v>32</v>
      </c>
      <c r="B11" s="17" t="s">
        <v>33</v>
      </c>
      <c r="C11" s="3" t="s">
        <v>34</v>
      </c>
      <c r="D11" s="3" t="s">
        <v>33</v>
      </c>
      <c r="E11" s="3" t="s">
        <v>35</v>
      </c>
    </row>
    <row r="12" spans="1:5" ht="15.75" x14ac:dyDescent="0.25">
      <c r="A12" s="6" t="s">
        <v>25</v>
      </c>
      <c r="B12" s="7" t="s">
        <v>21</v>
      </c>
      <c r="C12" s="7" t="s">
        <v>22</v>
      </c>
      <c r="D12" s="7" t="s">
        <v>23</v>
      </c>
      <c r="E12" s="7" t="s">
        <v>36</v>
      </c>
    </row>
    <row r="13" spans="1:5" ht="34.5" thickBot="1" x14ac:dyDescent="0.3">
      <c r="A13" s="8"/>
      <c r="B13" s="5" t="s">
        <v>26</v>
      </c>
      <c r="C13" s="4" t="s">
        <v>27</v>
      </c>
      <c r="D13" s="4" t="s">
        <v>37</v>
      </c>
      <c r="E13" s="4" t="s">
        <v>29</v>
      </c>
    </row>
    <row r="14" spans="1:5" ht="16.5" thickBot="1" x14ac:dyDescent="0.3">
      <c r="A14" s="20" t="s">
        <v>38</v>
      </c>
      <c r="B14" s="5">
        <v>95</v>
      </c>
      <c r="C14" s="5">
        <v>43</v>
      </c>
      <c r="D14" s="18">
        <v>19000</v>
      </c>
      <c r="E14" s="5">
        <v>350</v>
      </c>
    </row>
    <row r="15" spans="1:5" ht="16.5" thickBot="1" x14ac:dyDescent="0.3">
      <c r="A15" s="8" t="s">
        <v>39</v>
      </c>
      <c r="B15" s="5">
        <v>87</v>
      </c>
      <c r="C15" s="5">
        <v>58</v>
      </c>
      <c r="D15" s="18">
        <v>27000</v>
      </c>
      <c r="E15" s="5">
        <v>290</v>
      </c>
    </row>
    <row r="16" spans="1:5" ht="15.75" x14ac:dyDescent="0.25">
      <c r="A16" s="32"/>
      <c r="B16" s="33"/>
      <c r="C16" s="33"/>
      <c r="D16" s="34"/>
      <c r="E16" s="33"/>
    </row>
    <row r="17" spans="1:5" ht="15.75" x14ac:dyDescent="0.25">
      <c r="A17" s="32" t="s">
        <v>44</v>
      </c>
      <c r="B17" s="33" t="s">
        <v>190</v>
      </c>
      <c r="C17" s="33" t="s">
        <v>206</v>
      </c>
      <c r="D17" s="34" t="s">
        <v>187</v>
      </c>
      <c r="E17" s="33" t="s">
        <v>188</v>
      </c>
    </row>
    <row r="18" spans="1:5" ht="15.75" x14ac:dyDescent="0.25">
      <c r="A18" s="32"/>
      <c r="B18" s="35">
        <v>-310</v>
      </c>
      <c r="C18" s="35">
        <v>-240</v>
      </c>
      <c r="D18" s="34">
        <v>290</v>
      </c>
      <c r="E18" s="35">
        <v>350</v>
      </c>
    </row>
    <row r="19" spans="1:5" ht="15.75" x14ac:dyDescent="0.25">
      <c r="A19" s="32"/>
      <c r="B19" s="33"/>
      <c r="C19" s="33"/>
      <c r="D19" s="34"/>
      <c r="E19" s="33"/>
    </row>
    <row r="20" spans="1:5" ht="15.75" x14ac:dyDescent="0.25">
      <c r="A20" s="32" t="s">
        <v>207</v>
      </c>
      <c r="B20" s="36">
        <f>SUMPRODUCT(B18:E18,B17:E17)</f>
        <v>0</v>
      </c>
      <c r="C20" s="33"/>
      <c r="D20" s="34"/>
      <c r="E20" s="33"/>
    </row>
    <row r="21" spans="1:5" ht="15.75" x14ac:dyDescent="0.25">
      <c r="A21" s="32"/>
      <c r="B21" s="33"/>
      <c r="C21" s="33"/>
      <c r="D21" s="34"/>
      <c r="E21" s="33"/>
    </row>
    <row r="23" spans="1:5" ht="15.75" x14ac:dyDescent="0.25">
      <c r="A23" s="22" t="s">
        <v>187</v>
      </c>
      <c r="B23" s="12" t="s">
        <v>189</v>
      </c>
      <c r="C23" s="12">
        <v>19000</v>
      </c>
    </row>
    <row r="24" spans="1:5" ht="15.75" x14ac:dyDescent="0.25">
      <c r="A24" s="22" t="s">
        <v>188</v>
      </c>
      <c r="B24" s="12" t="s">
        <v>189</v>
      </c>
      <c r="C24" s="12">
        <v>27000</v>
      </c>
    </row>
    <row r="26" spans="1:5" ht="15.75" x14ac:dyDescent="0.25">
      <c r="A26" s="22" t="s">
        <v>191</v>
      </c>
    </row>
    <row r="27" spans="1:5" ht="15.75" x14ac:dyDescent="0.25">
      <c r="A27" s="22" t="s">
        <v>192</v>
      </c>
      <c r="B27" s="12">
        <f>0</f>
        <v>0</v>
      </c>
    </row>
    <row r="28" spans="1:5" ht="15.75" x14ac:dyDescent="0.25">
      <c r="A28" s="22" t="s">
        <v>193</v>
      </c>
      <c r="B28" s="12">
        <f>0</f>
        <v>0</v>
      </c>
    </row>
    <row r="30" spans="1:5" ht="15.75" x14ac:dyDescent="0.25">
      <c r="A30" s="22" t="s">
        <v>194</v>
      </c>
    </row>
    <row r="31" spans="1:5" ht="15.75" x14ac:dyDescent="0.25">
      <c r="A31" s="22" t="s">
        <v>195</v>
      </c>
      <c r="B31" s="13">
        <v>0</v>
      </c>
      <c r="C31" s="13"/>
    </row>
    <row r="32" spans="1:5" ht="10.5" customHeight="1" x14ac:dyDescent="0.25"/>
    <row r="33" spans="1:5" ht="15.75" x14ac:dyDescent="0.25">
      <c r="A33" s="22" t="s">
        <v>196</v>
      </c>
      <c r="B33" s="12">
        <v>0</v>
      </c>
    </row>
    <row r="36" spans="1:5" x14ac:dyDescent="0.25">
      <c r="A36" s="12" t="s">
        <v>197</v>
      </c>
    </row>
    <row r="37" spans="1:5" x14ac:dyDescent="0.25">
      <c r="A37"/>
      <c r="B37"/>
      <c r="C37"/>
      <c r="D37"/>
      <c r="E37"/>
    </row>
    <row r="38" spans="1:5" x14ac:dyDescent="0.25">
      <c r="A38" s="12" t="s">
        <v>198</v>
      </c>
      <c r="B38" t="s">
        <v>189</v>
      </c>
      <c r="C38">
        <v>0</v>
      </c>
      <c r="D38"/>
      <c r="E38"/>
    </row>
    <row r="39" spans="1:5" x14ac:dyDescent="0.25">
      <c r="A39" t="s">
        <v>199</v>
      </c>
      <c r="B39" t="s">
        <v>189</v>
      </c>
      <c r="C39">
        <v>0</v>
      </c>
      <c r="D39"/>
      <c r="E39"/>
    </row>
    <row r="40" spans="1:5" x14ac:dyDescent="0.25">
      <c r="A40"/>
      <c r="B40"/>
      <c r="C40"/>
      <c r="D40"/>
      <c r="E40"/>
    </row>
    <row r="41" spans="1:5" x14ac:dyDescent="0.25">
      <c r="A41" t="s">
        <v>200</v>
      </c>
      <c r="B41"/>
      <c r="C41"/>
      <c r="D41"/>
      <c r="E41"/>
    </row>
    <row r="42" spans="1:5" x14ac:dyDescent="0.25">
      <c r="A42"/>
      <c r="B42"/>
      <c r="C42"/>
      <c r="D42"/>
      <c r="E42"/>
    </row>
    <row r="43" spans="1:5" x14ac:dyDescent="0.25">
      <c r="A43" t="s">
        <v>201</v>
      </c>
      <c r="B43" t="s">
        <v>42</v>
      </c>
      <c r="C43">
        <v>0</v>
      </c>
      <c r="D43"/>
      <c r="E43"/>
    </row>
    <row r="44" spans="1:5" x14ac:dyDescent="0.25">
      <c r="A44" t="s">
        <v>202</v>
      </c>
      <c r="B44" t="s">
        <v>42</v>
      </c>
      <c r="C44">
        <v>0</v>
      </c>
      <c r="D44"/>
      <c r="E44"/>
    </row>
    <row r="45" spans="1:5" x14ac:dyDescent="0.25">
      <c r="A45"/>
      <c r="B45"/>
      <c r="C45"/>
      <c r="D45"/>
      <c r="E45"/>
    </row>
    <row r="46" spans="1:5" x14ac:dyDescent="0.25">
      <c r="A46" s="12" t="s">
        <v>203</v>
      </c>
    </row>
    <row r="47" spans="1:5" x14ac:dyDescent="0.25">
      <c r="A47" s="12" t="s">
        <v>204</v>
      </c>
      <c r="B47" s="12" t="s">
        <v>189</v>
      </c>
      <c r="C47" s="12">
        <v>0</v>
      </c>
    </row>
    <row r="49" spans="1:1" x14ac:dyDescent="0.25">
      <c r="A49" s="12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62B0-398D-4B2D-9A86-03FBFC68D52E}">
  <dimension ref="A1:G28"/>
  <sheetViews>
    <sheetView showGridLines="0" workbookViewId="0"/>
  </sheetViews>
  <sheetFormatPr defaultRowHeight="15" x14ac:dyDescent="0.25"/>
  <cols>
    <col min="1" max="1" width="2.28515625" customWidth="1"/>
    <col min="2" max="2" width="6.140625" bestFit="1" customWidth="1"/>
    <col min="3" max="3" width="35.5703125" bestFit="1" customWidth="1"/>
    <col min="4" max="4" width="13.7109375" bestFit="1" customWidth="1"/>
    <col min="5" max="5" width="12.140625" bestFit="1" customWidth="1"/>
    <col min="6" max="6" width="11.42578125" bestFit="1" customWidth="1"/>
    <col min="7" max="7" width="5.42578125" bestFit="1" customWidth="1"/>
  </cols>
  <sheetData>
    <row r="1" spans="1:5" x14ac:dyDescent="0.25">
      <c r="A1" s="24" t="s">
        <v>89</v>
      </c>
    </row>
    <row r="2" spans="1:5" x14ac:dyDescent="0.25">
      <c r="A2" s="24" t="s">
        <v>90</v>
      </c>
    </row>
    <row r="3" spans="1:5" x14ac:dyDescent="0.25">
      <c r="A3" s="24" t="s">
        <v>91</v>
      </c>
    </row>
    <row r="4" spans="1:5" x14ac:dyDescent="0.25">
      <c r="A4" s="24" t="s">
        <v>92</v>
      </c>
    </row>
    <row r="5" spans="1:5" x14ac:dyDescent="0.25">
      <c r="A5" s="24" t="s">
        <v>93</v>
      </c>
    </row>
    <row r="6" spans="1:5" x14ac:dyDescent="0.25">
      <c r="A6" s="24"/>
      <c r="B6" t="s">
        <v>94</v>
      </c>
    </row>
    <row r="7" spans="1:5" x14ac:dyDescent="0.25">
      <c r="A7" s="24"/>
      <c r="B7" t="s">
        <v>95</v>
      </c>
    </row>
    <row r="8" spans="1:5" x14ac:dyDescent="0.25">
      <c r="A8" s="24"/>
      <c r="B8" t="s">
        <v>96</v>
      </c>
    </row>
    <row r="9" spans="1:5" x14ac:dyDescent="0.25">
      <c r="A9" s="24" t="s">
        <v>97</v>
      </c>
    </row>
    <row r="10" spans="1:5" x14ac:dyDescent="0.25">
      <c r="B10" t="s">
        <v>98</v>
      </c>
    </row>
    <row r="11" spans="1:5" x14ac:dyDescent="0.25">
      <c r="B11" t="s">
        <v>99</v>
      </c>
    </row>
    <row r="12" spans="1:5" x14ac:dyDescent="0.25">
      <c r="B12" t="s">
        <v>100</v>
      </c>
    </row>
    <row r="14" spans="1:5" ht="15.75" thickBot="1" x14ac:dyDescent="0.3">
      <c r="A14" t="s">
        <v>101</v>
      </c>
    </row>
    <row r="15" spans="1:5" ht="15.75" thickBot="1" x14ac:dyDescent="0.3">
      <c r="B15" s="26" t="s">
        <v>102</v>
      </c>
      <c r="C15" s="26" t="s">
        <v>103</v>
      </c>
      <c r="D15" s="26" t="s">
        <v>104</v>
      </c>
      <c r="E15" s="26" t="s">
        <v>105</v>
      </c>
    </row>
    <row r="16" spans="1:5" ht="15.75" thickBot="1" x14ac:dyDescent="0.3">
      <c r="B16" s="25" t="s">
        <v>113</v>
      </c>
      <c r="C16" s="25" t="s">
        <v>114</v>
      </c>
      <c r="D16" s="28">
        <v>0</v>
      </c>
      <c r="E16" s="28">
        <v>0</v>
      </c>
    </row>
    <row r="19" spans="1:7" ht="15.75" thickBot="1" x14ac:dyDescent="0.3">
      <c r="A19" t="s">
        <v>106</v>
      </c>
    </row>
    <row r="20" spans="1:7" ht="15.75" thickBot="1" x14ac:dyDescent="0.3">
      <c r="B20" s="26" t="s">
        <v>102</v>
      </c>
      <c r="C20" s="26" t="s">
        <v>103</v>
      </c>
      <c r="D20" s="26" t="s">
        <v>104</v>
      </c>
      <c r="E20" s="26" t="s">
        <v>105</v>
      </c>
      <c r="F20" s="26" t="s">
        <v>107</v>
      </c>
    </row>
    <row r="21" spans="1:7" x14ac:dyDescent="0.25">
      <c r="B21" s="27" t="s">
        <v>115</v>
      </c>
      <c r="C21" s="27" t="s">
        <v>116</v>
      </c>
      <c r="D21" s="29">
        <v>0</v>
      </c>
      <c r="E21" s="29">
        <v>0</v>
      </c>
      <c r="F21" s="27" t="s">
        <v>117</v>
      </c>
    </row>
    <row r="22" spans="1:7" ht="15.75" thickBot="1" x14ac:dyDescent="0.3">
      <c r="B22" s="25" t="s">
        <v>118</v>
      </c>
      <c r="C22" s="25" t="s">
        <v>119</v>
      </c>
      <c r="D22" s="28">
        <v>0</v>
      </c>
      <c r="E22" s="28">
        <v>0</v>
      </c>
      <c r="F22" s="25" t="s">
        <v>117</v>
      </c>
    </row>
    <row r="25" spans="1:7" ht="15.75" thickBot="1" x14ac:dyDescent="0.3">
      <c r="A25" t="s">
        <v>108</v>
      </c>
    </row>
    <row r="26" spans="1:7" ht="15.75" thickBot="1" x14ac:dyDescent="0.3">
      <c r="B26" s="26" t="s">
        <v>102</v>
      </c>
      <c r="C26" s="26" t="s">
        <v>103</v>
      </c>
      <c r="D26" s="26" t="s">
        <v>109</v>
      </c>
      <c r="E26" s="26" t="s">
        <v>110</v>
      </c>
      <c r="F26" s="26" t="s">
        <v>111</v>
      </c>
      <c r="G26" s="26" t="s">
        <v>112</v>
      </c>
    </row>
    <row r="27" spans="1:7" x14ac:dyDescent="0.25">
      <c r="B27" s="27" t="s">
        <v>115</v>
      </c>
      <c r="C27" s="27" t="s">
        <v>116</v>
      </c>
      <c r="D27" s="29">
        <v>0</v>
      </c>
      <c r="E27" s="27" t="s">
        <v>120</v>
      </c>
      <c r="F27" s="27" t="s">
        <v>121</v>
      </c>
      <c r="G27" s="27">
        <v>735</v>
      </c>
    </row>
    <row r="28" spans="1:7" ht="15.75" thickBot="1" x14ac:dyDescent="0.3">
      <c r="B28" s="25" t="s">
        <v>118</v>
      </c>
      <c r="C28" s="25" t="s">
        <v>119</v>
      </c>
      <c r="D28" s="28">
        <v>0</v>
      </c>
      <c r="E28" s="25" t="s">
        <v>122</v>
      </c>
      <c r="F28" s="25" t="s">
        <v>121</v>
      </c>
      <c r="G28" s="25">
        <v>770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6BF56-9576-4707-B4CC-46E08A4B754B}">
  <dimension ref="A1:E13"/>
  <sheetViews>
    <sheetView showGridLines="0" workbookViewId="0"/>
  </sheetViews>
  <sheetFormatPr defaultRowHeight="15" x14ac:dyDescent="0.25"/>
  <cols>
    <col min="1" max="1" width="2.28515625" customWidth="1"/>
    <col min="2" max="2" width="6.28515625" bestFit="1" customWidth="1"/>
    <col min="3" max="3" width="35.5703125" bestFit="1" customWidth="1"/>
    <col min="4" max="4" width="6.140625" bestFit="1" customWidth="1"/>
    <col min="5" max="5" width="8.85546875" bestFit="1" customWidth="1"/>
  </cols>
  <sheetData>
    <row r="1" spans="1:5" x14ac:dyDescent="0.25">
      <c r="A1" s="24" t="s">
        <v>123</v>
      </c>
    </row>
    <row r="2" spans="1:5" x14ac:dyDescent="0.25">
      <c r="A2" s="24" t="s">
        <v>90</v>
      </c>
    </row>
    <row r="3" spans="1:5" x14ac:dyDescent="0.25">
      <c r="A3" s="24" t="s">
        <v>91</v>
      </c>
    </row>
    <row r="6" spans="1:5" ht="15.75" thickBot="1" x14ac:dyDescent="0.3">
      <c r="A6" t="s">
        <v>106</v>
      </c>
    </row>
    <row r="7" spans="1:5" x14ac:dyDescent="0.25">
      <c r="B7" s="30"/>
      <c r="C7" s="30"/>
      <c r="D7" s="30" t="s">
        <v>124</v>
      </c>
      <c r="E7" s="30" t="s">
        <v>126</v>
      </c>
    </row>
    <row r="8" spans="1:5" ht="15.75" thickBot="1" x14ac:dyDescent="0.3">
      <c r="B8" s="31" t="s">
        <v>102</v>
      </c>
      <c r="C8" s="31" t="s">
        <v>103</v>
      </c>
      <c r="D8" s="31" t="s">
        <v>125</v>
      </c>
      <c r="E8" s="31" t="s">
        <v>127</v>
      </c>
    </row>
    <row r="9" spans="1:5" x14ac:dyDescent="0.25">
      <c r="B9" s="27" t="s">
        <v>115</v>
      </c>
      <c r="C9" s="27" t="s">
        <v>116</v>
      </c>
      <c r="D9" s="27">
        <v>0</v>
      </c>
      <c r="E9" s="27">
        <v>168</v>
      </c>
    </row>
    <row r="10" spans="1:5" ht="15.75" thickBot="1" x14ac:dyDescent="0.3">
      <c r="B10" s="25" t="s">
        <v>118</v>
      </c>
      <c r="C10" s="25" t="s">
        <v>119</v>
      </c>
      <c r="D10" s="25">
        <v>0</v>
      </c>
      <c r="E10" s="25">
        <v>15</v>
      </c>
    </row>
    <row r="12" spans="1:5" x14ac:dyDescent="0.25">
      <c r="A12" t="s">
        <v>108</v>
      </c>
    </row>
    <row r="13" spans="1:5" x14ac:dyDescent="0.25">
      <c r="B13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1E020-EA33-406A-87D9-91FF76853598}">
  <dimension ref="A1:J14"/>
  <sheetViews>
    <sheetView showGridLines="0" workbookViewId="0">
      <selection activeCell="C9" sqref="A1:XFD1048576"/>
    </sheetView>
  </sheetViews>
  <sheetFormatPr defaultRowHeight="15" x14ac:dyDescent="0.25"/>
  <cols>
    <col min="1" max="1" width="2.28515625" customWidth="1"/>
    <col min="2" max="2" width="6.140625" bestFit="1" customWidth="1"/>
    <col min="3" max="3" width="35.5703125" bestFit="1" customWidth="1"/>
    <col min="4" max="4" width="6.140625" bestFit="1" customWidth="1"/>
    <col min="5" max="5" width="2.28515625" customWidth="1"/>
    <col min="6" max="6" width="6.42578125" bestFit="1" customWidth="1"/>
    <col min="7" max="7" width="9.5703125" bestFit="1" customWidth="1"/>
    <col min="8" max="8" width="2.28515625" customWidth="1"/>
    <col min="9" max="9" width="6.5703125" bestFit="1" customWidth="1"/>
    <col min="10" max="10" width="9.5703125" bestFit="1" customWidth="1"/>
  </cols>
  <sheetData>
    <row r="1" spans="1:10" x14ac:dyDescent="0.25">
      <c r="A1" s="24" t="s">
        <v>129</v>
      </c>
    </row>
    <row r="2" spans="1:10" x14ac:dyDescent="0.25">
      <c r="A2" s="24" t="s">
        <v>90</v>
      </c>
    </row>
    <row r="3" spans="1:10" x14ac:dyDescent="0.25">
      <c r="A3" s="24" t="s">
        <v>91</v>
      </c>
    </row>
    <row r="5" spans="1:10" ht="15.75" thickBot="1" x14ac:dyDescent="0.3"/>
    <row r="6" spans="1:10" x14ac:dyDescent="0.25">
      <c r="B6" s="30"/>
      <c r="C6" s="30" t="s">
        <v>130</v>
      </c>
      <c r="D6" s="30"/>
    </row>
    <row r="7" spans="1:10" ht="15.75" thickBot="1" x14ac:dyDescent="0.3">
      <c r="B7" s="31" t="s">
        <v>102</v>
      </c>
      <c r="C7" s="31" t="s">
        <v>103</v>
      </c>
      <c r="D7" s="31" t="s">
        <v>125</v>
      </c>
    </row>
    <row r="8" spans="1:10" ht="15.75" thickBot="1" x14ac:dyDescent="0.3">
      <c r="B8" s="25" t="s">
        <v>113</v>
      </c>
      <c r="C8" s="25" t="s">
        <v>114</v>
      </c>
      <c r="D8" s="28">
        <v>0</v>
      </c>
    </row>
    <row r="10" spans="1:10" ht="15.75" thickBot="1" x14ac:dyDescent="0.3"/>
    <row r="11" spans="1:10" x14ac:dyDescent="0.25">
      <c r="B11" s="30"/>
      <c r="C11" s="30" t="s">
        <v>131</v>
      </c>
      <c r="D11" s="30"/>
      <c r="F11" s="30" t="s">
        <v>132</v>
      </c>
      <c r="G11" s="30" t="s">
        <v>130</v>
      </c>
      <c r="I11" s="30" t="s">
        <v>135</v>
      </c>
      <c r="J11" s="30" t="s">
        <v>130</v>
      </c>
    </row>
    <row r="12" spans="1:10" ht="15.75" thickBot="1" x14ac:dyDescent="0.3">
      <c r="B12" s="31" t="s">
        <v>102</v>
      </c>
      <c r="C12" s="31" t="s">
        <v>103</v>
      </c>
      <c r="D12" s="31" t="s">
        <v>125</v>
      </c>
      <c r="F12" s="31" t="s">
        <v>133</v>
      </c>
      <c r="G12" s="31" t="s">
        <v>134</v>
      </c>
      <c r="I12" s="31" t="s">
        <v>133</v>
      </c>
      <c r="J12" s="31" t="s">
        <v>134</v>
      </c>
    </row>
    <row r="13" spans="1:10" x14ac:dyDescent="0.25">
      <c r="B13" s="27" t="s">
        <v>115</v>
      </c>
      <c r="C13" s="27" t="s">
        <v>116</v>
      </c>
      <c r="D13" s="29">
        <v>0</v>
      </c>
      <c r="F13" s="29">
        <v>0</v>
      </c>
      <c r="G13" s="29">
        <v>0</v>
      </c>
      <c r="I13" s="29">
        <v>735</v>
      </c>
      <c r="J13" s="29">
        <v>123480</v>
      </c>
    </row>
    <row r="14" spans="1:10" ht="15.75" thickBot="1" x14ac:dyDescent="0.3">
      <c r="B14" s="25" t="s">
        <v>118</v>
      </c>
      <c r="C14" s="25" t="s">
        <v>119</v>
      </c>
      <c r="D14" s="28">
        <v>0</v>
      </c>
      <c r="F14" s="28">
        <v>0</v>
      </c>
      <c r="G14" s="28">
        <v>0</v>
      </c>
      <c r="I14" s="28">
        <v>770</v>
      </c>
      <c r="J14" s="28">
        <v>11550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D160B-66F1-4088-A5EC-E0F8348354D9}">
  <dimension ref="A2:I43"/>
  <sheetViews>
    <sheetView topLeftCell="A22" workbookViewId="0">
      <selection activeCell="A46" sqref="A46"/>
    </sheetView>
  </sheetViews>
  <sheetFormatPr defaultRowHeight="15" x14ac:dyDescent="0.25"/>
  <cols>
    <col min="1" max="1" width="16.140625" customWidth="1"/>
    <col min="3" max="3" width="21.85546875" customWidth="1"/>
    <col min="5" max="5" width="14.7109375" customWidth="1"/>
    <col min="6" max="6" width="15.85546875" customWidth="1"/>
    <col min="7" max="7" width="13" customWidth="1"/>
    <col min="10" max="10" width="17.28515625" customWidth="1"/>
  </cols>
  <sheetData>
    <row r="2" spans="1:9" ht="15.75" thickBot="1" x14ac:dyDescent="0.3"/>
    <row r="3" spans="1:9" ht="47.25" x14ac:dyDescent="0.25">
      <c r="A3" s="2"/>
      <c r="B3" s="16"/>
      <c r="C3" s="17" t="s">
        <v>11</v>
      </c>
    </row>
    <row r="4" spans="1:9" ht="63.75" thickBot="1" x14ac:dyDescent="0.3">
      <c r="A4" s="8" t="s">
        <v>12</v>
      </c>
      <c r="B4" s="4" t="s">
        <v>13</v>
      </c>
      <c r="C4" s="4" t="s">
        <v>14</v>
      </c>
      <c r="E4" s="22" t="s">
        <v>87</v>
      </c>
      <c r="F4" s="22" t="s">
        <v>88</v>
      </c>
    </row>
    <row r="5" spans="1:9" ht="32.25" thickBot="1" x14ac:dyDescent="0.3">
      <c r="A5" s="10">
        <v>1</v>
      </c>
      <c r="B5" s="4" t="s">
        <v>15</v>
      </c>
      <c r="C5" s="5">
        <v>430</v>
      </c>
      <c r="E5">
        <f>C10-(430+270)</f>
        <v>770</v>
      </c>
      <c r="F5">
        <f>C10/2</f>
        <v>735</v>
      </c>
      <c r="G5" t="s">
        <v>223</v>
      </c>
    </row>
    <row r="6" spans="1:9" ht="32.25" thickBot="1" x14ac:dyDescent="0.3">
      <c r="A6" s="10">
        <v>2</v>
      </c>
      <c r="B6" s="4" t="s">
        <v>16</v>
      </c>
      <c r="C6" s="5">
        <v>150</v>
      </c>
      <c r="F6" t="s">
        <v>213</v>
      </c>
      <c r="G6" t="s">
        <v>214</v>
      </c>
      <c r="H6">
        <v>1</v>
      </c>
      <c r="I6">
        <v>2</v>
      </c>
    </row>
    <row r="7" spans="1:9" ht="32.25" thickBot="1" x14ac:dyDescent="0.3">
      <c r="A7" s="10">
        <v>3</v>
      </c>
      <c r="B7" s="4" t="s">
        <v>17</v>
      </c>
      <c r="C7" s="5">
        <v>230</v>
      </c>
      <c r="G7" t="s">
        <v>217</v>
      </c>
      <c r="H7">
        <v>2</v>
      </c>
      <c r="I7">
        <v>3</v>
      </c>
    </row>
    <row r="8" spans="1:9" ht="32.25" thickBot="1" x14ac:dyDescent="0.3">
      <c r="A8" s="10">
        <v>4</v>
      </c>
      <c r="B8" s="4" t="s">
        <v>18</v>
      </c>
      <c r="C8" s="5">
        <v>390</v>
      </c>
      <c r="G8" t="s">
        <v>215</v>
      </c>
      <c r="H8">
        <v>3</v>
      </c>
      <c r="I8">
        <v>4</v>
      </c>
    </row>
    <row r="9" spans="1:9" ht="32.25" thickBot="1" x14ac:dyDescent="0.3">
      <c r="A9" s="10">
        <v>5</v>
      </c>
      <c r="B9" s="4" t="s">
        <v>19</v>
      </c>
      <c r="C9" s="5">
        <v>270</v>
      </c>
      <c r="G9" t="s">
        <v>216</v>
      </c>
      <c r="H9">
        <v>4</v>
      </c>
      <c r="I9">
        <v>5</v>
      </c>
    </row>
    <row r="10" spans="1:9" x14ac:dyDescent="0.25">
      <c r="A10" t="s">
        <v>56</v>
      </c>
      <c r="C10">
        <f>SUM(C5:C9)</f>
        <v>1470</v>
      </c>
    </row>
    <row r="12" spans="1:9" x14ac:dyDescent="0.25">
      <c r="G12" t="s">
        <v>224</v>
      </c>
    </row>
    <row r="13" spans="1:9" x14ac:dyDescent="0.25">
      <c r="A13" t="s">
        <v>84</v>
      </c>
      <c r="B13" t="s">
        <v>41</v>
      </c>
      <c r="C13" t="s">
        <v>85</v>
      </c>
      <c r="G13" t="s">
        <v>218</v>
      </c>
      <c r="H13">
        <v>1</v>
      </c>
      <c r="I13">
        <v>3</v>
      </c>
    </row>
    <row r="14" spans="1:9" x14ac:dyDescent="0.25">
      <c r="A14" t="s">
        <v>44</v>
      </c>
      <c r="B14" s="21">
        <v>168</v>
      </c>
      <c r="C14" s="21">
        <v>15</v>
      </c>
      <c r="G14" t="s">
        <v>219</v>
      </c>
      <c r="H14">
        <v>1</v>
      </c>
      <c r="I14">
        <v>4</v>
      </c>
    </row>
    <row r="15" spans="1:9" x14ac:dyDescent="0.25">
      <c r="A15" t="s">
        <v>86</v>
      </c>
      <c r="B15">
        <v>0</v>
      </c>
      <c r="C15">
        <v>0</v>
      </c>
      <c r="G15" t="s">
        <v>220</v>
      </c>
      <c r="H15">
        <v>2</v>
      </c>
      <c r="I15">
        <v>4</v>
      </c>
    </row>
    <row r="16" spans="1:9" x14ac:dyDescent="0.25">
      <c r="G16" t="s">
        <v>221</v>
      </c>
      <c r="H16">
        <v>2</v>
      </c>
      <c r="I16">
        <v>5</v>
      </c>
    </row>
    <row r="17" spans="1:9" x14ac:dyDescent="0.25">
      <c r="A17" t="s">
        <v>61</v>
      </c>
      <c r="G17" t="s">
        <v>222</v>
      </c>
      <c r="H17">
        <v>3</v>
      </c>
      <c r="I17">
        <v>5</v>
      </c>
    </row>
    <row r="19" spans="1:9" ht="20.25" x14ac:dyDescent="0.25">
      <c r="B19" s="37"/>
    </row>
    <row r="20" spans="1:9" x14ac:dyDescent="0.25">
      <c r="A20" t="s">
        <v>208</v>
      </c>
      <c r="B20" t="s">
        <v>189</v>
      </c>
      <c r="C20">
        <v>430</v>
      </c>
    </row>
    <row r="21" spans="1:9" x14ac:dyDescent="0.25">
      <c r="A21" t="s">
        <v>209</v>
      </c>
      <c r="B21" t="s">
        <v>189</v>
      </c>
      <c r="C21">
        <v>150</v>
      </c>
    </row>
    <row r="22" spans="1:9" x14ac:dyDescent="0.25">
      <c r="A22" t="s">
        <v>210</v>
      </c>
      <c r="B22" t="s">
        <v>189</v>
      </c>
      <c r="C22">
        <v>230</v>
      </c>
    </row>
    <row r="23" spans="1:9" x14ac:dyDescent="0.25">
      <c r="A23" t="s">
        <v>211</v>
      </c>
      <c r="B23" t="s">
        <v>189</v>
      </c>
      <c r="C23">
        <v>390</v>
      </c>
    </row>
    <row r="24" spans="1:9" x14ac:dyDescent="0.25">
      <c r="A24" t="s">
        <v>212</v>
      </c>
      <c r="B24" t="s">
        <v>189</v>
      </c>
      <c r="C24">
        <v>270</v>
      </c>
    </row>
    <row r="38" spans="1:1" ht="20.25" x14ac:dyDescent="0.25">
      <c r="A38" s="37" t="s">
        <v>269</v>
      </c>
    </row>
    <row r="39" spans="1:1" ht="20.25" x14ac:dyDescent="0.25">
      <c r="A39" s="37" t="s">
        <v>270</v>
      </c>
    </row>
    <row r="40" spans="1:1" ht="20.25" x14ac:dyDescent="0.25">
      <c r="A40" s="37" t="s">
        <v>271</v>
      </c>
    </row>
    <row r="41" spans="1:1" ht="20.25" x14ac:dyDescent="0.25">
      <c r="A41" s="37" t="s">
        <v>272</v>
      </c>
    </row>
    <row r="42" spans="1:1" ht="20.25" x14ac:dyDescent="0.25">
      <c r="A42" s="37" t="s">
        <v>273</v>
      </c>
    </row>
    <row r="43" spans="1:1" ht="20.25" x14ac:dyDescent="0.25">
      <c r="A43" s="37" t="s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D4F81-BE78-462D-A7D0-628584AB3DA6}">
  <dimension ref="A1:G33"/>
  <sheetViews>
    <sheetView showGridLines="0" workbookViewId="0">
      <selection activeCell="D13" sqref="A1:XFD1048576"/>
    </sheetView>
  </sheetViews>
  <sheetFormatPr defaultRowHeight="15" x14ac:dyDescent="0.25"/>
  <cols>
    <col min="1" max="1" width="2.28515625" customWidth="1"/>
    <col min="2" max="2" width="6.28515625" bestFit="1" customWidth="1"/>
    <col min="3" max="3" width="35.42578125" bestFit="1" customWidth="1"/>
    <col min="4" max="4" width="13.7109375" bestFit="1" customWidth="1"/>
    <col min="5" max="5" width="13.5703125" bestFit="1" customWidth="1"/>
    <col min="6" max="6" width="11.42578125" bestFit="1" customWidth="1"/>
    <col min="7" max="7" width="6" bestFit="1" customWidth="1"/>
  </cols>
  <sheetData>
    <row r="1" spans="1:5" x14ac:dyDescent="0.25">
      <c r="A1" s="24" t="s">
        <v>89</v>
      </c>
    </row>
    <row r="2" spans="1:5" x14ac:dyDescent="0.25">
      <c r="A2" s="24" t="s">
        <v>136</v>
      </c>
    </row>
    <row r="3" spans="1:5" x14ac:dyDescent="0.25">
      <c r="A3" s="24" t="s">
        <v>137</v>
      </c>
    </row>
    <row r="4" spans="1:5" x14ac:dyDescent="0.25">
      <c r="A4" s="24" t="s">
        <v>92</v>
      </c>
    </row>
    <row r="5" spans="1:5" x14ac:dyDescent="0.25">
      <c r="A5" s="24" t="s">
        <v>93</v>
      </c>
    </row>
    <row r="6" spans="1:5" x14ac:dyDescent="0.25">
      <c r="A6" s="24"/>
      <c r="B6" t="s">
        <v>94</v>
      </c>
    </row>
    <row r="7" spans="1:5" x14ac:dyDescent="0.25">
      <c r="A7" s="24"/>
      <c r="B7" t="s">
        <v>138</v>
      </c>
    </row>
    <row r="8" spans="1:5" x14ac:dyDescent="0.25">
      <c r="A8" s="24"/>
      <c r="B8" t="s">
        <v>139</v>
      </c>
    </row>
    <row r="9" spans="1:5" x14ac:dyDescent="0.25">
      <c r="A9" s="24" t="s">
        <v>97</v>
      </c>
    </row>
    <row r="10" spans="1:5" x14ac:dyDescent="0.25">
      <c r="B10" t="s">
        <v>98</v>
      </c>
    </row>
    <row r="11" spans="1:5" x14ac:dyDescent="0.25">
      <c r="B11" t="s">
        <v>99</v>
      </c>
    </row>
    <row r="12" spans="1:5" x14ac:dyDescent="0.25">
      <c r="B12" t="s">
        <v>100</v>
      </c>
    </row>
    <row r="14" spans="1:5" ht="15.75" thickBot="1" x14ac:dyDescent="0.3">
      <c r="A14" t="s">
        <v>101</v>
      </c>
    </row>
    <row r="15" spans="1:5" ht="15.75" thickBot="1" x14ac:dyDescent="0.3">
      <c r="B15" s="26" t="s">
        <v>102</v>
      </c>
      <c r="C15" s="26" t="s">
        <v>103</v>
      </c>
      <c r="D15" s="26" t="s">
        <v>104</v>
      </c>
      <c r="E15" s="26" t="s">
        <v>105</v>
      </c>
    </row>
    <row r="16" spans="1:5" ht="15.75" thickBot="1" x14ac:dyDescent="0.3">
      <c r="B16" s="25" t="s">
        <v>140</v>
      </c>
      <c r="C16" s="25" t="s">
        <v>141</v>
      </c>
      <c r="D16" s="28">
        <v>245</v>
      </c>
      <c r="E16" s="28">
        <v>-1485000</v>
      </c>
    </row>
    <row r="19" spans="1:7" ht="15.75" thickBot="1" x14ac:dyDescent="0.3">
      <c r="A19" t="s">
        <v>106</v>
      </c>
    </row>
    <row r="20" spans="1:7" ht="15.75" thickBot="1" x14ac:dyDescent="0.3">
      <c r="B20" s="26" t="s">
        <v>102</v>
      </c>
      <c r="C20" s="26" t="s">
        <v>103</v>
      </c>
      <c r="D20" s="26" t="s">
        <v>104</v>
      </c>
      <c r="E20" s="26" t="s">
        <v>105</v>
      </c>
      <c r="F20" s="26" t="s">
        <v>107</v>
      </c>
    </row>
    <row r="21" spans="1:7" x14ac:dyDescent="0.25">
      <c r="B21" s="27" t="s">
        <v>142</v>
      </c>
      <c r="C21" s="27" t="s">
        <v>74</v>
      </c>
      <c r="D21" s="29">
        <v>1</v>
      </c>
      <c r="E21" s="29">
        <v>0</v>
      </c>
      <c r="F21" s="27" t="s">
        <v>117</v>
      </c>
    </row>
    <row r="22" spans="1:7" x14ac:dyDescent="0.25">
      <c r="B22" s="27" t="s">
        <v>143</v>
      </c>
      <c r="C22" s="27" t="s">
        <v>75</v>
      </c>
      <c r="D22" s="29">
        <v>1</v>
      </c>
      <c r="E22" s="29">
        <v>0</v>
      </c>
      <c r="F22" s="27" t="s">
        <v>117</v>
      </c>
    </row>
    <row r="23" spans="1:7" x14ac:dyDescent="0.25">
      <c r="B23" s="27" t="s">
        <v>144</v>
      </c>
      <c r="C23" s="27" t="s">
        <v>81</v>
      </c>
      <c r="D23" s="29">
        <v>1</v>
      </c>
      <c r="E23" s="29">
        <v>33000</v>
      </c>
      <c r="F23" s="27" t="s">
        <v>117</v>
      </c>
    </row>
    <row r="24" spans="1:7" ht="15.75" thickBot="1" x14ac:dyDescent="0.3">
      <c r="B24" s="25" t="s">
        <v>145</v>
      </c>
      <c r="C24" s="25" t="s">
        <v>82</v>
      </c>
      <c r="D24" s="28">
        <v>1</v>
      </c>
      <c r="E24" s="28">
        <v>33000</v>
      </c>
      <c r="F24" s="25" t="s">
        <v>117</v>
      </c>
    </row>
    <row r="27" spans="1:7" ht="15.75" thickBot="1" x14ac:dyDescent="0.3">
      <c r="A27" t="s">
        <v>108</v>
      </c>
    </row>
    <row r="28" spans="1:7" ht="15.75" thickBot="1" x14ac:dyDescent="0.3">
      <c r="B28" s="26" t="s">
        <v>102</v>
      </c>
      <c r="C28" s="26" t="s">
        <v>103</v>
      </c>
      <c r="D28" s="26" t="s">
        <v>109</v>
      </c>
      <c r="E28" s="26" t="s">
        <v>110</v>
      </c>
      <c r="F28" s="26" t="s">
        <v>111</v>
      </c>
      <c r="G28" s="26" t="s">
        <v>112</v>
      </c>
    </row>
    <row r="29" spans="1:7" x14ac:dyDescent="0.25">
      <c r="B29" s="27" t="s">
        <v>142</v>
      </c>
      <c r="C29" s="27" t="s">
        <v>74</v>
      </c>
      <c r="D29" s="29">
        <v>0</v>
      </c>
      <c r="E29" s="27" t="s">
        <v>146</v>
      </c>
      <c r="F29" s="27" t="s">
        <v>121</v>
      </c>
      <c r="G29" s="27">
        <v>30000</v>
      </c>
    </row>
    <row r="30" spans="1:7" x14ac:dyDescent="0.25">
      <c r="B30" s="27" t="s">
        <v>145</v>
      </c>
      <c r="C30" s="27" t="s">
        <v>82</v>
      </c>
      <c r="D30" s="29">
        <v>33000</v>
      </c>
      <c r="E30" s="27" t="s">
        <v>147</v>
      </c>
      <c r="F30" s="27" t="s">
        <v>148</v>
      </c>
      <c r="G30" s="27">
        <v>0</v>
      </c>
    </row>
    <row r="31" spans="1:7" x14ac:dyDescent="0.25">
      <c r="B31" s="27" t="s">
        <v>144</v>
      </c>
      <c r="C31" s="27" t="s">
        <v>81</v>
      </c>
      <c r="D31" s="29">
        <v>33000</v>
      </c>
      <c r="E31" s="27" t="s">
        <v>149</v>
      </c>
      <c r="F31" s="27" t="s">
        <v>148</v>
      </c>
      <c r="G31" s="27">
        <v>0</v>
      </c>
    </row>
    <row r="32" spans="1:7" x14ac:dyDescent="0.25">
      <c r="B32" s="27" t="s">
        <v>143</v>
      </c>
      <c r="C32" s="27" t="s">
        <v>75</v>
      </c>
      <c r="D32" s="29">
        <v>0</v>
      </c>
      <c r="E32" s="27" t="s">
        <v>150</v>
      </c>
      <c r="F32" s="27" t="s">
        <v>121</v>
      </c>
      <c r="G32" s="27">
        <v>3200</v>
      </c>
    </row>
    <row r="33" spans="2:7" ht="15.75" thickBot="1" x14ac:dyDescent="0.3">
      <c r="B33" s="25" t="s">
        <v>144</v>
      </c>
      <c r="C33" s="25" t="s">
        <v>81</v>
      </c>
      <c r="D33" s="28">
        <v>33000</v>
      </c>
      <c r="E33" s="25" t="s">
        <v>149</v>
      </c>
      <c r="F33" s="25" t="s">
        <v>148</v>
      </c>
      <c r="G33" s="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C9BA-15F8-491B-839A-9A5567873F25}">
  <dimension ref="A1:E15"/>
  <sheetViews>
    <sheetView showGridLines="0" workbookViewId="0"/>
  </sheetViews>
  <sheetFormatPr defaultRowHeight="15" x14ac:dyDescent="0.25"/>
  <cols>
    <col min="1" max="1" width="2.28515625" customWidth="1"/>
    <col min="2" max="2" width="6.28515625" bestFit="1" customWidth="1"/>
    <col min="3" max="3" width="18.85546875" bestFit="1" customWidth="1"/>
    <col min="4" max="4" width="6.140625" bestFit="1" customWidth="1"/>
    <col min="5" max="5" width="12.7109375" bestFit="1" customWidth="1"/>
  </cols>
  <sheetData>
    <row r="1" spans="1:5" x14ac:dyDescent="0.25">
      <c r="A1" s="24" t="s">
        <v>123</v>
      </c>
    </row>
    <row r="2" spans="1:5" x14ac:dyDescent="0.25">
      <c r="A2" s="24" t="s">
        <v>136</v>
      </c>
    </row>
    <row r="3" spans="1:5" x14ac:dyDescent="0.25">
      <c r="A3" s="24" t="s">
        <v>151</v>
      </c>
    </row>
    <row r="6" spans="1:5" ht="15.75" thickBot="1" x14ac:dyDescent="0.3">
      <c r="A6" t="s">
        <v>106</v>
      </c>
    </row>
    <row r="7" spans="1:5" x14ac:dyDescent="0.25">
      <c r="B7" s="30"/>
      <c r="C7" s="30"/>
      <c r="D7" s="30" t="s">
        <v>124</v>
      </c>
      <c r="E7" s="30" t="s">
        <v>126</v>
      </c>
    </row>
    <row r="8" spans="1:5" ht="15.75" thickBot="1" x14ac:dyDescent="0.3">
      <c r="B8" s="31" t="s">
        <v>102</v>
      </c>
      <c r="C8" s="31" t="s">
        <v>103</v>
      </c>
      <c r="D8" s="31" t="s">
        <v>125</v>
      </c>
      <c r="E8" s="31" t="s">
        <v>127</v>
      </c>
    </row>
    <row r="9" spans="1:5" x14ac:dyDescent="0.25">
      <c r="B9" s="27" t="s">
        <v>142</v>
      </c>
      <c r="C9" s="27" t="s">
        <v>74</v>
      </c>
      <c r="D9" s="27">
        <v>0</v>
      </c>
      <c r="E9" s="27">
        <v>119.99992817640305</v>
      </c>
    </row>
    <row r="10" spans="1:5" x14ac:dyDescent="0.25">
      <c r="B10" s="27" t="s">
        <v>143</v>
      </c>
      <c r="C10" s="27" t="s">
        <v>75</v>
      </c>
      <c r="D10" s="27">
        <v>0</v>
      </c>
      <c r="E10" s="27">
        <v>169.99990433454514</v>
      </c>
    </row>
    <row r="11" spans="1:5" x14ac:dyDescent="0.25">
      <c r="B11" s="27" t="s">
        <v>144</v>
      </c>
      <c r="C11" s="27" t="s">
        <v>81</v>
      </c>
      <c r="D11" s="27">
        <v>33000</v>
      </c>
      <c r="E11" s="27">
        <v>-4.9999998975545168</v>
      </c>
    </row>
    <row r="12" spans="1:5" ht="15.75" thickBot="1" x14ac:dyDescent="0.3">
      <c r="B12" s="25" t="s">
        <v>145</v>
      </c>
      <c r="C12" s="25" t="s">
        <v>82</v>
      </c>
      <c r="D12" s="25">
        <v>33000</v>
      </c>
      <c r="E12" s="25">
        <v>-39.999999180436134</v>
      </c>
    </row>
    <row r="14" spans="1:5" x14ac:dyDescent="0.25">
      <c r="A14" t="s">
        <v>108</v>
      </c>
    </row>
    <row r="15" spans="1:5" x14ac:dyDescent="0.25">
      <c r="B15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DEA18-FDB8-41B4-98BE-1C64952E7A7B}">
  <dimension ref="A1:J16"/>
  <sheetViews>
    <sheetView showGridLines="0" workbookViewId="0"/>
  </sheetViews>
  <sheetFormatPr defaultRowHeight="15" x14ac:dyDescent="0.25"/>
  <cols>
    <col min="1" max="1" width="2.28515625" customWidth="1"/>
    <col min="2" max="2" width="6.28515625" bestFit="1" customWidth="1"/>
    <col min="3" max="3" width="35.42578125" bestFit="1" customWidth="1"/>
    <col min="4" max="4" width="8.7109375" bestFit="1" customWidth="1"/>
    <col min="5" max="5" width="2.28515625" customWidth="1"/>
    <col min="6" max="6" width="6.42578125" bestFit="1" customWidth="1"/>
    <col min="7" max="7" width="9.5703125" bestFit="1" customWidth="1"/>
    <col min="8" max="8" width="2.28515625" customWidth="1"/>
    <col min="9" max="9" width="6.5703125" bestFit="1" customWidth="1"/>
    <col min="10" max="10" width="9.5703125" bestFit="1" customWidth="1"/>
  </cols>
  <sheetData>
    <row r="1" spans="1:10" x14ac:dyDescent="0.25">
      <c r="A1" s="24" t="s">
        <v>129</v>
      </c>
    </row>
    <row r="2" spans="1:10" x14ac:dyDescent="0.25">
      <c r="A2" s="24" t="s">
        <v>136</v>
      </c>
    </row>
    <row r="3" spans="1:10" x14ac:dyDescent="0.25">
      <c r="A3" s="24" t="s">
        <v>151</v>
      </c>
    </row>
    <row r="5" spans="1:10" ht="15.75" thickBot="1" x14ac:dyDescent="0.3"/>
    <row r="6" spans="1:10" x14ac:dyDescent="0.25">
      <c r="B6" s="30"/>
      <c r="C6" s="30" t="s">
        <v>130</v>
      </c>
      <c r="D6" s="30"/>
    </row>
    <row r="7" spans="1:10" ht="15.75" thickBot="1" x14ac:dyDescent="0.3">
      <c r="B7" s="31" t="s">
        <v>102</v>
      </c>
      <c r="C7" s="31" t="s">
        <v>103</v>
      </c>
      <c r="D7" s="31" t="s">
        <v>125</v>
      </c>
    </row>
    <row r="8" spans="1:10" ht="15.75" thickBot="1" x14ac:dyDescent="0.3">
      <c r="B8" s="25" t="s">
        <v>140</v>
      </c>
      <c r="C8" s="25" t="s">
        <v>141</v>
      </c>
      <c r="D8" s="28">
        <v>-1485000</v>
      </c>
    </row>
    <row r="10" spans="1:10" ht="15.75" thickBot="1" x14ac:dyDescent="0.3"/>
    <row r="11" spans="1:10" x14ac:dyDescent="0.25">
      <c r="B11" s="30"/>
      <c r="C11" s="30" t="s">
        <v>131</v>
      </c>
      <c r="D11" s="30"/>
      <c r="F11" s="30" t="s">
        <v>132</v>
      </c>
      <c r="G11" s="30" t="s">
        <v>130</v>
      </c>
      <c r="I11" s="30" t="s">
        <v>135</v>
      </c>
      <c r="J11" s="30" t="s">
        <v>130</v>
      </c>
    </row>
    <row r="12" spans="1:10" ht="15.75" thickBot="1" x14ac:dyDescent="0.3">
      <c r="B12" s="31" t="s">
        <v>102</v>
      </c>
      <c r="C12" s="31" t="s">
        <v>103</v>
      </c>
      <c r="D12" s="31" t="s">
        <v>125</v>
      </c>
      <c r="F12" s="31" t="s">
        <v>133</v>
      </c>
      <c r="G12" s="31" t="s">
        <v>134</v>
      </c>
      <c r="I12" s="31" t="s">
        <v>133</v>
      </c>
      <c r="J12" s="31" t="s">
        <v>134</v>
      </c>
    </row>
    <row r="13" spans="1:10" x14ac:dyDescent="0.25">
      <c r="B13" s="27" t="s">
        <v>142</v>
      </c>
      <c r="C13" s="27" t="s">
        <v>74</v>
      </c>
      <c r="D13" s="29">
        <v>0</v>
      </c>
      <c r="F13" s="29">
        <v>0</v>
      </c>
      <c r="G13" s="29">
        <v>-1485000</v>
      </c>
      <c r="I13" s="29">
        <v>30000</v>
      </c>
      <c r="J13" s="29">
        <v>2115000</v>
      </c>
    </row>
    <row r="14" spans="1:10" x14ac:dyDescent="0.25">
      <c r="B14" s="27" t="s">
        <v>143</v>
      </c>
      <c r="C14" s="27" t="s">
        <v>75</v>
      </c>
      <c r="D14" s="29">
        <v>0</v>
      </c>
      <c r="F14" s="29">
        <v>0</v>
      </c>
      <c r="G14" s="29">
        <v>-1485000</v>
      </c>
      <c r="I14" s="29">
        <v>3200</v>
      </c>
      <c r="J14" s="29">
        <v>-941000</v>
      </c>
    </row>
    <row r="15" spans="1:10" x14ac:dyDescent="0.25">
      <c r="B15" s="27" t="s">
        <v>144</v>
      </c>
      <c r="C15" s="27" t="s">
        <v>81</v>
      </c>
      <c r="D15" s="29">
        <v>33000</v>
      </c>
      <c r="F15" s="29">
        <v>0</v>
      </c>
      <c r="G15" s="29">
        <v>-1320000</v>
      </c>
      <c r="I15" s="29">
        <v>33000</v>
      </c>
      <c r="J15" s="29">
        <v>-1485000</v>
      </c>
    </row>
    <row r="16" spans="1:10" ht="15.75" thickBot="1" x14ac:dyDescent="0.3">
      <c r="B16" s="25" t="s">
        <v>145</v>
      </c>
      <c r="C16" s="25" t="s">
        <v>82</v>
      </c>
      <c r="D16" s="28">
        <v>33000</v>
      </c>
      <c r="F16" s="28">
        <v>0</v>
      </c>
      <c r="G16" s="28">
        <v>-165000</v>
      </c>
      <c r="I16" s="28">
        <v>33000</v>
      </c>
      <c r="J16" s="28">
        <v>-1485000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46233-74B8-4DDF-A06A-4A5E85B74E50}">
  <dimension ref="A2:F67"/>
  <sheetViews>
    <sheetView topLeftCell="A7" workbookViewId="0">
      <selection activeCell="B7" sqref="B7"/>
    </sheetView>
  </sheetViews>
  <sheetFormatPr defaultRowHeight="15" x14ac:dyDescent="0.25"/>
  <cols>
    <col min="1" max="1" width="24.42578125" style="12" customWidth="1"/>
    <col min="2" max="2" width="16.85546875" style="12" customWidth="1"/>
    <col min="3" max="3" width="20.7109375" style="12" customWidth="1"/>
    <col min="4" max="4" width="17.28515625" style="12" customWidth="1"/>
    <col min="5" max="6" width="25.7109375" style="12" customWidth="1"/>
    <col min="7" max="16384" width="9.140625" style="12"/>
  </cols>
  <sheetData>
    <row r="2" spans="1:6" ht="15.75" thickBot="1" x14ac:dyDescent="0.3"/>
    <row r="3" spans="1:6" ht="16.5" customHeight="1" thickBot="1" x14ac:dyDescent="0.3">
      <c r="A3" s="14" t="s">
        <v>5</v>
      </c>
      <c r="B3" s="11" t="s">
        <v>6</v>
      </c>
      <c r="C3" s="15" t="s">
        <v>7</v>
      </c>
      <c r="D3" s="11" t="s">
        <v>8</v>
      </c>
      <c r="E3" s="15" t="s">
        <v>9</v>
      </c>
      <c r="F3" s="11" t="s">
        <v>10</v>
      </c>
    </row>
    <row r="4" spans="1:6" ht="16.5" thickBot="1" x14ac:dyDescent="0.3">
      <c r="A4" s="10">
        <v>5200</v>
      </c>
      <c r="B4" s="5">
        <v>6000</v>
      </c>
      <c r="C4" s="4">
        <v>6400</v>
      </c>
      <c r="D4" s="4">
        <v>4800</v>
      </c>
      <c r="E4" s="4">
        <v>5100</v>
      </c>
      <c r="F4" s="4">
        <v>5500</v>
      </c>
    </row>
    <row r="8" spans="1:6" x14ac:dyDescent="0.25">
      <c r="A8" s="12" t="s">
        <v>65</v>
      </c>
    </row>
    <row r="10" spans="1:6" x14ac:dyDescent="0.25">
      <c r="A10" s="12" t="s">
        <v>66</v>
      </c>
      <c r="B10" s="12" t="s">
        <v>73</v>
      </c>
      <c r="C10" s="12" t="s">
        <v>74</v>
      </c>
      <c r="D10" s="12" t="s">
        <v>75</v>
      </c>
      <c r="E10" s="12" t="s">
        <v>81</v>
      </c>
      <c r="F10" s="12" t="s">
        <v>82</v>
      </c>
    </row>
    <row r="11" spans="1:6" x14ac:dyDescent="0.25">
      <c r="A11" s="12" t="s">
        <v>67</v>
      </c>
      <c r="B11" s="12">
        <v>5200</v>
      </c>
      <c r="C11" s="12">
        <v>5000</v>
      </c>
      <c r="D11" s="12">
        <v>200</v>
      </c>
      <c r="E11" s="12">
        <v>1</v>
      </c>
      <c r="F11" s="12">
        <v>1</v>
      </c>
    </row>
    <row r="12" spans="1:6" x14ac:dyDescent="0.25">
      <c r="A12" s="12" t="s">
        <v>68</v>
      </c>
      <c r="B12" s="12">
        <v>6000</v>
      </c>
      <c r="C12" s="12">
        <v>5000</v>
      </c>
      <c r="D12" s="12">
        <v>1000</v>
      </c>
      <c r="E12" s="12">
        <v>1</v>
      </c>
      <c r="F12" s="12">
        <v>1</v>
      </c>
    </row>
    <row r="13" spans="1:6" x14ac:dyDescent="0.25">
      <c r="A13" s="12" t="s">
        <v>69</v>
      </c>
      <c r="B13" s="12">
        <v>6400</v>
      </c>
      <c r="C13" s="12">
        <v>5000</v>
      </c>
      <c r="D13" s="12">
        <v>1400</v>
      </c>
      <c r="E13" s="12">
        <v>1</v>
      </c>
      <c r="F13" s="12">
        <v>1</v>
      </c>
    </row>
    <row r="14" spans="1:6" x14ac:dyDescent="0.25">
      <c r="A14" s="12" t="s">
        <v>70</v>
      </c>
      <c r="B14" s="12">
        <v>4800</v>
      </c>
      <c r="C14" s="12">
        <v>5000</v>
      </c>
      <c r="D14" s="12">
        <v>0</v>
      </c>
      <c r="E14" s="12">
        <v>1</v>
      </c>
      <c r="F14" s="12">
        <v>1</v>
      </c>
    </row>
    <row r="15" spans="1:6" x14ac:dyDescent="0.25">
      <c r="A15" s="12" t="s">
        <v>71</v>
      </c>
      <c r="B15" s="12">
        <v>5100</v>
      </c>
      <c r="C15" s="12">
        <v>5000</v>
      </c>
      <c r="D15" s="12">
        <v>100</v>
      </c>
      <c r="E15" s="12">
        <v>1</v>
      </c>
      <c r="F15" s="12">
        <v>1</v>
      </c>
    </row>
    <row r="16" spans="1:6" x14ac:dyDescent="0.25">
      <c r="A16" s="12" t="s">
        <v>72</v>
      </c>
      <c r="B16" s="12">
        <v>5500</v>
      </c>
      <c r="C16" s="12">
        <v>5000</v>
      </c>
      <c r="D16" s="12">
        <v>500</v>
      </c>
      <c r="E16" s="12">
        <v>1</v>
      </c>
      <c r="F16" s="12">
        <v>1</v>
      </c>
    </row>
    <row r="17" spans="1:6" x14ac:dyDescent="0.25">
      <c r="A17" s="12" t="s">
        <v>43</v>
      </c>
      <c r="B17" s="12">
        <f>SUM(B11:B16)</f>
        <v>33000</v>
      </c>
      <c r="C17" s="12">
        <f>SUM(C11:C16)</f>
        <v>30000</v>
      </c>
      <c r="D17" s="12">
        <f>SUM(D11:D16)</f>
        <v>3200</v>
      </c>
      <c r="E17" s="12">
        <v>1</v>
      </c>
      <c r="F17" s="12">
        <v>1</v>
      </c>
    </row>
    <row r="19" spans="1:6" x14ac:dyDescent="0.25">
      <c r="A19" s="12" t="s">
        <v>77</v>
      </c>
    </row>
    <row r="20" spans="1:6" x14ac:dyDescent="0.25">
      <c r="A20" s="12" t="s">
        <v>76</v>
      </c>
      <c r="B20" s="12" t="s">
        <v>74</v>
      </c>
      <c r="C20" s="12" t="s">
        <v>75</v>
      </c>
      <c r="D20" s="12" t="s">
        <v>81</v>
      </c>
      <c r="E20" s="12" t="s">
        <v>82</v>
      </c>
    </row>
    <row r="21" spans="1:6" x14ac:dyDescent="0.25">
      <c r="B21" s="12">
        <v>0</v>
      </c>
      <c r="C21" s="12">
        <v>0</v>
      </c>
      <c r="D21" s="12">
        <v>0</v>
      </c>
      <c r="E21" s="12">
        <v>0</v>
      </c>
    </row>
    <row r="23" spans="1:6" x14ac:dyDescent="0.25">
      <c r="A23" s="12" t="s">
        <v>78</v>
      </c>
      <c r="B23" s="12" t="s">
        <v>74</v>
      </c>
      <c r="C23" s="12" t="s">
        <v>75</v>
      </c>
      <c r="D23" s="12" t="s">
        <v>79</v>
      </c>
      <c r="E23" s="12" t="s">
        <v>80</v>
      </c>
    </row>
    <row r="24" spans="1:6" x14ac:dyDescent="0.25">
      <c r="B24" s="13">
        <v>120</v>
      </c>
      <c r="C24" s="13">
        <v>170</v>
      </c>
      <c r="D24" s="13">
        <v>5</v>
      </c>
      <c r="E24" s="13">
        <v>40</v>
      </c>
    </row>
    <row r="25" spans="1:6" x14ac:dyDescent="0.25">
      <c r="A25" s="12" t="s">
        <v>83</v>
      </c>
      <c r="B25" s="12">
        <f>SUMPRODUCT(B24:E24,B21:E21)</f>
        <v>0</v>
      </c>
    </row>
    <row r="48" spans="1:1" ht="20.25" x14ac:dyDescent="0.25">
      <c r="A48" s="37" t="s">
        <v>251</v>
      </c>
    </row>
    <row r="49" spans="1:1" ht="20.25" x14ac:dyDescent="0.25">
      <c r="A49" s="37" t="s">
        <v>252</v>
      </c>
    </row>
    <row r="50" spans="1:1" ht="20.25" x14ac:dyDescent="0.25">
      <c r="A50" s="37" t="s">
        <v>253</v>
      </c>
    </row>
    <row r="51" spans="1:1" ht="20.25" x14ac:dyDescent="0.25">
      <c r="A51" s="37" t="s">
        <v>254</v>
      </c>
    </row>
    <row r="52" spans="1:1" ht="20.25" x14ac:dyDescent="0.25">
      <c r="A52" s="37" t="s">
        <v>255</v>
      </c>
    </row>
    <row r="53" spans="1:1" ht="20.25" x14ac:dyDescent="0.25">
      <c r="A53" s="37" t="s">
        <v>256</v>
      </c>
    </row>
    <row r="54" spans="1:1" ht="20.25" x14ac:dyDescent="0.25">
      <c r="A54" s="37" t="s">
        <v>257</v>
      </c>
    </row>
    <row r="55" spans="1:1" ht="20.25" x14ac:dyDescent="0.25">
      <c r="A55" s="37" t="s">
        <v>258</v>
      </c>
    </row>
    <row r="56" spans="1:1" ht="20.25" x14ac:dyDescent="0.25">
      <c r="A56" s="37" t="s">
        <v>259</v>
      </c>
    </row>
    <row r="57" spans="1:1" ht="20.25" x14ac:dyDescent="0.25">
      <c r="A57" s="37" t="s">
        <v>260</v>
      </c>
    </row>
    <row r="58" spans="1:1" ht="20.25" x14ac:dyDescent="0.25">
      <c r="A58" s="37"/>
    </row>
    <row r="59" spans="1:1" ht="20.25" x14ac:dyDescent="0.25">
      <c r="A59" s="37" t="s">
        <v>261</v>
      </c>
    </row>
    <row r="60" spans="1:1" ht="20.25" x14ac:dyDescent="0.25">
      <c r="A60" s="37" t="s">
        <v>262</v>
      </c>
    </row>
    <row r="61" spans="1:1" ht="20.25" x14ac:dyDescent="0.25">
      <c r="A61" s="37" t="s">
        <v>263</v>
      </c>
    </row>
    <row r="62" spans="1:1" ht="20.25" x14ac:dyDescent="0.25">
      <c r="A62" s="37" t="s">
        <v>264</v>
      </c>
    </row>
    <row r="63" spans="1:1" ht="20.25" x14ac:dyDescent="0.25">
      <c r="A63" s="37" t="s">
        <v>265</v>
      </c>
    </row>
    <row r="64" spans="1:1" ht="20.25" x14ac:dyDescent="0.25">
      <c r="A64" s="37" t="s">
        <v>266</v>
      </c>
    </row>
    <row r="65" spans="1:1" ht="20.25" x14ac:dyDescent="0.25">
      <c r="A65" s="37" t="s">
        <v>267</v>
      </c>
    </row>
    <row r="67" spans="1:1" ht="20.25" x14ac:dyDescent="0.3">
      <c r="A67" s="38" t="s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994D-5529-442D-9816-8DE6AD758C47}">
  <dimension ref="A1:G30"/>
  <sheetViews>
    <sheetView showGridLines="0" topLeftCell="A2" workbookViewId="0">
      <selection activeCell="C3" sqref="A1:XFD1048576"/>
    </sheetView>
  </sheetViews>
  <sheetFormatPr defaultRowHeight="15" x14ac:dyDescent="0.25"/>
  <cols>
    <col min="1" max="1" width="2.28515625" customWidth="1"/>
    <col min="2" max="2" width="6.28515625" bestFit="1" customWidth="1"/>
    <col min="3" max="3" width="27.42578125" bestFit="1" customWidth="1"/>
    <col min="4" max="4" width="13.7109375" bestFit="1" customWidth="1"/>
    <col min="5" max="5" width="13.42578125" bestFit="1" customWidth="1"/>
    <col min="6" max="6" width="11.42578125" bestFit="1" customWidth="1"/>
    <col min="7" max="7" width="5.42578125" bestFit="1" customWidth="1"/>
  </cols>
  <sheetData>
    <row r="1" spans="1:5" x14ac:dyDescent="0.25">
      <c r="A1" s="24" t="s">
        <v>89</v>
      </c>
    </row>
    <row r="2" spans="1:5" x14ac:dyDescent="0.25">
      <c r="A2" s="24" t="s">
        <v>152</v>
      </c>
    </row>
    <row r="3" spans="1:5" x14ac:dyDescent="0.25">
      <c r="A3" s="24" t="s">
        <v>153</v>
      </c>
    </row>
    <row r="4" spans="1:5" x14ac:dyDescent="0.25">
      <c r="A4" s="24" t="s">
        <v>92</v>
      </c>
    </row>
    <row r="5" spans="1:5" x14ac:dyDescent="0.25">
      <c r="A5" s="24" t="s">
        <v>93</v>
      </c>
    </row>
    <row r="6" spans="1:5" x14ac:dyDescent="0.25">
      <c r="A6" s="24"/>
      <c r="B6" t="s">
        <v>94</v>
      </c>
    </row>
    <row r="7" spans="1:5" x14ac:dyDescent="0.25">
      <c r="A7" s="24"/>
      <c r="B7" t="s">
        <v>95</v>
      </c>
    </row>
    <row r="8" spans="1:5" x14ac:dyDescent="0.25">
      <c r="A8" s="24"/>
      <c r="B8" t="s">
        <v>96</v>
      </c>
    </row>
    <row r="9" spans="1:5" x14ac:dyDescent="0.25">
      <c r="A9" s="24" t="s">
        <v>97</v>
      </c>
    </row>
    <row r="10" spans="1:5" x14ac:dyDescent="0.25">
      <c r="B10" t="s">
        <v>98</v>
      </c>
    </row>
    <row r="11" spans="1:5" x14ac:dyDescent="0.25">
      <c r="B11" t="s">
        <v>99</v>
      </c>
    </row>
    <row r="12" spans="1:5" x14ac:dyDescent="0.25">
      <c r="B12" t="s">
        <v>100</v>
      </c>
    </row>
    <row r="14" spans="1:5" ht="15.75" thickBot="1" x14ac:dyDescent="0.3">
      <c r="A14" t="s">
        <v>154</v>
      </c>
    </row>
    <row r="15" spans="1:5" ht="15.75" thickBot="1" x14ac:dyDescent="0.3">
      <c r="B15" s="26" t="s">
        <v>102</v>
      </c>
      <c r="C15" s="26" t="s">
        <v>103</v>
      </c>
      <c r="D15" s="26" t="s">
        <v>104</v>
      </c>
      <c r="E15" s="26" t="s">
        <v>105</v>
      </c>
    </row>
    <row r="16" spans="1:5" ht="15.75" thickBot="1" x14ac:dyDescent="0.3">
      <c r="B16" s="25" t="s">
        <v>115</v>
      </c>
      <c r="C16" s="25" t="s">
        <v>155</v>
      </c>
      <c r="D16" s="28">
        <v>3418.5</v>
      </c>
      <c r="E16" s="28">
        <v>3418.5</v>
      </c>
    </row>
    <row r="19" spans="1:7" ht="15.75" thickBot="1" x14ac:dyDescent="0.3">
      <c r="A19" t="s">
        <v>106</v>
      </c>
    </row>
    <row r="20" spans="1:7" ht="15.75" thickBot="1" x14ac:dyDescent="0.3">
      <c r="B20" s="26" t="s">
        <v>102</v>
      </c>
      <c r="C20" s="26" t="s">
        <v>103</v>
      </c>
      <c r="D20" s="26" t="s">
        <v>104</v>
      </c>
      <c r="E20" s="26" t="s">
        <v>105</v>
      </c>
      <c r="F20" s="26" t="s">
        <v>107</v>
      </c>
    </row>
    <row r="21" spans="1:7" x14ac:dyDescent="0.25">
      <c r="B21" s="27" t="s">
        <v>156</v>
      </c>
      <c r="C21" s="27" t="s">
        <v>157</v>
      </c>
      <c r="D21" s="29">
        <v>129</v>
      </c>
      <c r="E21" s="29">
        <v>129</v>
      </c>
      <c r="F21" s="27" t="s">
        <v>117</v>
      </c>
    </row>
    <row r="22" spans="1:7" ht="15.75" thickBot="1" x14ac:dyDescent="0.3">
      <c r="B22" s="25" t="s">
        <v>158</v>
      </c>
      <c r="C22" s="25" t="s">
        <v>159</v>
      </c>
      <c r="D22" s="28">
        <v>0</v>
      </c>
      <c r="E22" s="28">
        <v>0</v>
      </c>
      <c r="F22" s="25" t="s">
        <v>117</v>
      </c>
    </row>
    <row r="25" spans="1:7" ht="15.75" thickBot="1" x14ac:dyDescent="0.3">
      <c r="A25" t="s">
        <v>108</v>
      </c>
    </row>
    <row r="26" spans="1:7" ht="15.75" thickBot="1" x14ac:dyDescent="0.3">
      <c r="B26" s="26" t="s">
        <v>102</v>
      </c>
      <c r="C26" s="26" t="s">
        <v>103</v>
      </c>
      <c r="D26" s="26" t="s">
        <v>109</v>
      </c>
      <c r="E26" s="26" t="s">
        <v>110</v>
      </c>
      <c r="F26" s="26" t="s">
        <v>111</v>
      </c>
      <c r="G26" s="26" t="s">
        <v>112</v>
      </c>
    </row>
    <row r="27" spans="1:7" x14ac:dyDescent="0.25">
      <c r="B27" s="27" t="s">
        <v>160</v>
      </c>
      <c r="C27" s="27" t="s">
        <v>161</v>
      </c>
      <c r="D27" s="29">
        <v>1</v>
      </c>
      <c r="E27" s="27" t="s">
        <v>162</v>
      </c>
      <c r="F27" s="27" t="s">
        <v>121</v>
      </c>
      <c r="G27" s="27">
        <v>128</v>
      </c>
    </row>
    <row r="28" spans="1:7" x14ac:dyDescent="0.25">
      <c r="B28" s="27" t="s">
        <v>163</v>
      </c>
      <c r="C28" s="27" t="s">
        <v>164</v>
      </c>
      <c r="D28" s="29">
        <v>1</v>
      </c>
      <c r="E28" s="27" t="s">
        <v>165</v>
      </c>
      <c r="F28" s="27" t="s">
        <v>121</v>
      </c>
      <c r="G28" s="27">
        <v>6026</v>
      </c>
    </row>
    <row r="29" spans="1:7" x14ac:dyDescent="0.25">
      <c r="B29" s="27" t="s">
        <v>156</v>
      </c>
      <c r="C29" s="27" t="s">
        <v>157</v>
      </c>
      <c r="D29" s="29">
        <v>129</v>
      </c>
      <c r="E29" s="27" t="s">
        <v>166</v>
      </c>
      <c r="F29" s="27" t="s">
        <v>148</v>
      </c>
      <c r="G29" s="27">
        <v>0</v>
      </c>
    </row>
    <row r="30" spans="1:7" ht="15.75" thickBot="1" x14ac:dyDescent="0.3">
      <c r="B30" s="25" t="s">
        <v>158</v>
      </c>
      <c r="C30" s="25" t="s">
        <v>159</v>
      </c>
      <c r="D30" s="28">
        <v>0</v>
      </c>
      <c r="E30" s="25" t="s">
        <v>167</v>
      </c>
      <c r="F30" s="25" t="s">
        <v>121</v>
      </c>
      <c r="G30" s="25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DFECF-5B14-4F23-BFDE-D959E671B137}">
  <dimension ref="A1:E16"/>
  <sheetViews>
    <sheetView showGridLines="0" workbookViewId="0"/>
  </sheetViews>
  <sheetFormatPr defaultRowHeight="15" x14ac:dyDescent="0.25"/>
  <cols>
    <col min="1" max="1" width="2.28515625" customWidth="1"/>
    <col min="2" max="2" width="6.28515625" bestFit="1" customWidth="1"/>
    <col min="3" max="3" width="27.42578125" bestFit="1" customWidth="1"/>
    <col min="4" max="4" width="6.140625" bestFit="1" customWidth="1"/>
    <col min="5" max="5" width="12.7109375" bestFit="1" customWidth="1"/>
  </cols>
  <sheetData>
    <row r="1" spans="1:5" x14ac:dyDescent="0.25">
      <c r="A1" s="24" t="s">
        <v>123</v>
      </c>
    </row>
    <row r="2" spans="1:5" x14ac:dyDescent="0.25">
      <c r="A2" s="24" t="s">
        <v>152</v>
      </c>
    </row>
    <row r="3" spans="1:5" x14ac:dyDescent="0.25">
      <c r="A3" s="24" t="s">
        <v>168</v>
      </c>
    </row>
    <row r="6" spans="1:5" ht="15.75" thickBot="1" x14ac:dyDescent="0.3">
      <c r="A6" t="s">
        <v>106</v>
      </c>
    </row>
    <row r="7" spans="1:5" x14ac:dyDescent="0.25">
      <c r="B7" s="30"/>
      <c r="C7" s="30"/>
      <c r="D7" s="30" t="s">
        <v>124</v>
      </c>
      <c r="E7" s="30" t="s">
        <v>126</v>
      </c>
    </row>
    <row r="8" spans="1:5" ht="15.75" thickBot="1" x14ac:dyDescent="0.3">
      <c r="B8" s="31" t="s">
        <v>102</v>
      </c>
      <c r="C8" s="31" t="s">
        <v>103</v>
      </c>
      <c r="D8" s="31" t="s">
        <v>125</v>
      </c>
      <c r="E8" s="31" t="s">
        <v>127</v>
      </c>
    </row>
    <row r="9" spans="1:5" x14ac:dyDescent="0.25">
      <c r="B9" s="27" t="s">
        <v>156</v>
      </c>
      <c r="C9" s="27" t="s">
        <v>157</v>
      </c>
      <c r="D9" s="27">
        <v>129</v>
      </c>
      <c r="E9" s="27">
        <v>26.5</v>
      </c>
    </row>
    <row r="10" spans="1:5" ht="15.75" thickBot="1" x14ac:dyDescent="0.3">
      <c r="B10" s="25" t="s">
        <v>158</v>
      </c>
      <c r="C10" s="25" t="s">
        <v>159</v>
      </c>
      <c r="D10" s="25">
        <v>0</v>
      </c>
      <c r="E10" s="25">
        <v>-5.0000006794562069E-2</v>
      </c>
    </row>
    <row r="12" spans="1:5" ht="15.75" thickBot="1" x14ac:dyDescent="0.3">
      <c r="A12" t="s">
        <v>108</v>
      </c>
    </row>
    <row r="13" spans="1:5" x14ac:dyDescent="0.25">
      <c r="B13" s="30"/>
      <c r="C13" s="30"/>
      <c r="D13" s="30" t="s">
        <v>124</v>
      </c>
      <c r="E13" s="30" t="s">
        <v>169</v>
      </c>
    </row>
    <row r="14" spans="1:5" ht="15.75" thickBot="1" x14ac:dyDescent="0.3">
      <c r="B14" s="31" t="s">
        <v>102</v>
      </c>
      <c r="C14" s="31" t="s">
        <v>103</v>
      </c>
      <c r="D14" s="31" t="s">
        <v>125</v>
      </c>
      <c r="E14" s="31" t="s">
        <v>170</v>
      </c>
    </row>
    <row r="15" spans="1:5" x14ac:dyDescent="0.25">
      <c r="B15" s="27" t="s">
        <v>160</v>
      </c>
      <c r="C15" s="27" t="s">
        <v>161</v>
      </c>
      <c r="D15" s="27">
        <v>1</v>
      </c>
      <c r="E15" s="27">
        <v>0</v>
      </c>
    </row>
    <row r="16" spans="1:5" ht="15.75" thickBot="1" x14ac:dyDescent="0.3">
      <c r="B16" s="25" t="s">
        <v>163</v>
      </c>
      <c r="C16" s="25" t="s">
        <v>164</v>
      </c>
      <c r="D16" s="25">
        <v>1</v>
      </c>
      <c r="E16" s="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3A8F-6D45-43ED-95F5-40AAC22DD42D}">
  <dimension ref="A1:J14"/>
  <sheetViews>
    <sheetView showGridLines="0" workbookViewId="0"/>
  </sheetViews>
  <sheetFormatPr defaultRowHeight="15" x14ac:dyDescent="0.25"/>
  <cols>
    <col min="1" max="1" width="2.28515625" customWidth="1"/>
    <col min="2" max="2" width="6.140625" bestFit="1" customWidth="1"/>
    <col min="3" max="3" width="27.42578125" bestFit="1" customWidth="1"/>
    <col min="4" max="4" width="7" bestFit="1" customWidth="1"/>
    <col min="5" max="5" width="2.28515625" customWidth="1"/>
    <col min="6" max="6" width="6.42578125" bestFit="1" customWidth="1"/>
    <col min="7" max="7" width="9.5703125" bestFit="1" customWidth="1"/>
    <col min="8" max="8" width="2.28515625" customWidth="1"/>
    <col min="9" max="9" width="6.5703125" bestFit="1" customWidth="1"/>
    <col min="10" max="10" width="9.5703125" bestFit="1" customWidth="1"/>
  </cols>
  <sheetData>
    <row r="1" spans="1:10" x14ac:dyDescent="0.25">
      <c r="A1" s="24" t="s">
        <v>129</v>
      </c>
    </row>
    <row r="2" spans="1:10" x14ac:dyDescent="0.25">
      <c r="A2" s="24" t="s">
        <v>152</v>
      </c>
    </row>
    <row r="3" spans="1:10" x14ac:dyDescent="0.25">
      <c r="A3" s="24" t="s">
        <v>168</v>
      </c>
    </row>
    <row r="5" spans="1:10" ht="15.75" thickBot="1" x14ac:dyDescent="0.3"/>
    <row r="6" spans="1:10" x14ac:dyDescent="0.25">
      <c r="B6" s="30"/>
      <c r="C6" s="30" t="s">
        <v>130</v>
      </c>
      <c r="D6" s="30"/>
    </row>
    <row r="7" spans="1:10" ht="15.75" thickBot="1" x14ac:dyDescent="0.3">
      <c r="B7" s="31" t="s">
        <v>102</v>
      </c>
      <c r="C7" s="31" t="s">
        <v>103</v>
      </c>
      <c r="D7" s="31" t="s">
        <v>125</v>
      </c>
    </row>
    <row r="8" spans="1:10" ht="15.75" thickBot="1" x14ac:dyDescent="0.3">
      <c r="B8" s="25" t="s">
        <v>115</v>
      </c>
      <c r="C8" s="25" t="s">
        <v>155</v>
      </c>
      <c r="D8" s="28">
        <v>3418.5</v>
      </c>
    </row>
    <row r="10" spans="1:10" ht="15.75" thickBot="1" x14ac:dyDescent="0.3"/>
    <row r="11" spans="1:10" x14ac:dyDescent="0.25">
      <c r="B11" s="30"/>
      <c r="C11" s="30" t="s">
        <v>131</v>
      </c>
      <c r="D11" s="30"/>
      <c r="F11" s="30" t="s">
        <v>132</v>
      </c>
      <c r="G11" s="30" t="s">
        <v>130</v>
      </c>
      <c r="I11" s="30" t="s">
        <v>135</v>
      </c>
      <c r="J11" s="30" t="s">
        <v>130</v>
      </c>
    </row>
    <row r="12" spans="1:10" ht="15.75" thickBot="1" x14ac:dyDescent="0.3">
      <c r="B12" s="31" t="s">
        <v>102</v>
      </c>
      <c r="C12" s="31" t="s">
        <v>103</v>
      </c>
      <c r="D12" s="31" t="s">
        <v>125</v>
      </c>
      <c r="F12" s="31" t="s">
        <v>133</v>
      </c>
      <c r="G12" s="31" t="s">
        <v>134</v>
      </c>
      <c r="I12" s="31" t="s">
        <v>133</v>
      </c>
      <c r="J12" s="31" t="s">
        <v>134</v>
      </c>
    </row>
    <row r="13" spans="1:10" x14ac:dyDescent="0.25">
      <c r="B13" s="27" t="s">
        <v>156</v>
      </c>
      <c r="C13" s="27" t="s">
        <v>157</v>
      </c>
      <c r="D13" s="29">
        <v>129</v>
      </c>
      <c r="F13" s="29">
        <v>0</v>
      </c>
      <c r="G13" s="29">
        <v>0</v>
      </c>
      <c r="I13" s="29">
        <v>129</v>
      </c>
      <c r="J13" s="29">
        <v>3418.5</v>
      </c>
    </row>
    <row r="14" spans="1:10" ht="15.75" thickBot="1" x14ac:dyDescent="0.3">
      <c r="B14" s="25" t="s">
        <v>158</v>
      </c>
      <c r="C14" s="25" t="s">
        <v>159</v>
      </c>
      <c r="D14" s="28">
        <v>0</v>
      </c>
      <c r="F14" s="28">
        <v>0</v>
      </c>
      <c r="G14" s="28">
        <v>3418.5</v>
      </c>
      <c r="I14" s="28">
        <v>129</v>
      </c>
      <c r="J14" s="28">
        <v>3412.05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D586E-7928-46D7-89D2-E8D8739E0D37}">
  <dimension ref="A1:J38"/>
  <sheetViews>
    <sheetView topLeftCell="A11" workbookViewId="0">
      <selection activeCell="A26" sqref="A26"/>
    </sheetView>
  </sheetViews>
  <sheetFormatPr defaultRowHeight="15" x14ac:dyDescent="0.25"/>
  <cols>
    <col min="1" max="1" width="19.140625" customWidth="1"/>
    <col min="2" max="2" width="16.85546875" customWidth="1"/>
    <col min="3" max="3" width="20.7109375" customWidth="1"/>
  </cols>
  <sheetData>
    <row r="1" spans="1:10" x14ac:dyDescent="0.25">
      <c r="A1" s="12"/>
      <c r="B1" s="12"/>
      <c r="C1" s="12"/>
      <c r="E1" s="1"/>
    </row>
    <row r="2" spans="1:10" x14ac:dyDescent="0.25">
      <c r="A2" s="12"/>
      <c r="B2" s="12" t="s">
        <v>59</v>
      </c>
      <c r="C2" s="12" t="s">
        <v>60</v>
      </c>
    </row>
    <row r="3" spans="1:10" x14ac:dyDescent="0.25">
      <c r="A3" s="12" t="s">
        <v>50</v>
      </c>
      <c r="B3" s="12">
        <v>129</v>
      </c>
      <c r="C3" s="12">
        <v>0</v>
      </c>
    </row>
    <row r="4" spans="1:10" x14ac:dyDescent="0.25">
      <c r="A4" s="12" t="s">
        <v>57</v>
      </c>
      <c r="B4" s="13">
        <v>26.5</v>
      </c>
      <c r="C4" s="23">
        <v>-0.05</v>
      </c>
    </row>
    <row r="5" spans="1:10" x14ac:dyDescent="0.25">
      <c r="A5" s="12"/>
      <c r="B5" s="12"/>
      <c r="C5" s="12"/>
    </row>
    <row r="6" spans="1:10" x14ac:dyDescent="0.25">
      <c r="A6" s="12"/>
      <c r="B6" s="12"/>
      <c r="C6" s="12"/>
    </row>
    <row r="7" spans="1:10" x14ac:dyDescent="0.25">
      <c r="A7" s="12"/>
      <c r="B7" s="12"/>
      <c r="C7" s="12"/>
    </row>
    <row r="8" spans="1:10" x14ac:dyDescent="0.25">
      <c r="A8" s="12"/>
      <c r="B8" s="12" t="s">
        <v>53</v>
      </c>
      <c r="C8" s="12" t="s">
        <v>54</v>
      </c>
      <c r="D8" t="s">
        <v>55</v>
      </c>
      <c r="E8" t="s">
        <v>62</v>
      </c>
      <c r="F8" t="s">
        <v>63</v>
      </c>
      <c r="G8" t="s">
        <v>40</v>
      </c>
      <c r="H8" t="s">
        <v>64</v>
      </c>
    </row>
    <row r="9" spans="1:10" x14ac:dyDescent="0.25">
      <c r="A9" t="s">
        <v>51</v>
      </c>
      <c r="B9">
        <v>30</v>
      </c>
      <c r="C9">
        <v>14</v>
      </c>
      <c r="D9">
        <v>35</v>
      </c>
      <c r="E9">
        <v>50</v>
      </c>
      <c r="F9">
        <f>SUM(B9:E9)</f>
        <v>129</v>
      </c>
      <c r="H9">
        <v>1</v>
      </c>
      <c r="I9" t="s">
        <v>42</v>
      </c>
      <c r="J9">
        <v>129</v>
      </c>
    </row>
    <row r="10" spans="1:10" x14ac:dyDescent="0.25">
      <c r="A10" s="12" t="s">
        <v>52</v>
      </c>
      <c r="B10">
        <v>95</v>
      </c>
      <c r="C10">
        <v>63</v>
      </c>
      <c r="D10">
        <v>37</v>
      </c>
      <c r="E10">
        <v>20</v>
      </c>
      <c r="F10">
        <f>SUMPRODUCT(B10:E10,B9:E9)</f>
        <v>6027</v>
      </c>
      <c r="H10">
        <v>1</v>
      </c>
      <c r="I10" t="s">
        <v>42</v>
      </c>
      <c r="J10">
        <v>200</v>
      </c>
    </row>
    <row r="11" spans="1:10" x14ac:dyDescent="0.25">
      <c r="A11" t="s">
        <v>56</v>
      </c>
    </row>
    <row r="12" spans="1:10" x14ac:dyDescent="0.25">
      <c r="A12" t="s">
        <v>58</v>
      </c>
      <c r="F12">
        <f>TRUNC(F11/200)</f>
        <v>0</v>
      </c>
    </row>
    <row r="13" spans="1:10" x14ac:dyDescent="0.25">
      <c r="B13" s="23"/>
      <c r="C13" s="23"/>
    </row>
    <row r="15" spans="1:10" x14ac:dyDescent="0.25">
      <c r="A15" t="s">
        <v>61</v>
      </c>
      <c r="B15">
        <f>SUMPRODUCT(B4:C4,B3:C3)</f>
        <v>3418.5</v>
      </c>
    </row>
    <row r="25" spans="1:1" ht="20.25" x14ac:dyDescent="0.25">
      <c r="A25" s="37" t="s">
        <v>238</v>
      </c>
    </row>
    <row r="26" spans="1:1" ht="20.25" x14ac:dyDescent="0.25">
      <c r="A26" s="37" t="s">
        <v>239</v>
      </c>
    </row>
    <row r="27" spans="1:1" ht="20.25" x14ac:dyDescent="0.25">
      <c r="A27" s="37" t="s">
        <v>240</v>
      </c>
    </row>
    <row r="28" spans="1:1" ht="20.25" x14ac:dyDescent="0.25">
      <c r="A28" s="37" t="s">
        <v>241</v>
      </c>
    </row>
    <row r="29" spans="1:1" ht="20.25" x14ac:dyDescent="0.25">
      <c r="A29" s="37" t="s">
        <v>242</v>
      </c>
    </row>
    <row r="30" spans="1:1" ht="20.25" x14ac:dyDescent="0.25">
      <c r="A30" s="37" t="s">
        <v>243</v>
      </c>
    </row>
    <row r="31" spans="1:1" ht="20.25" x14ac:dyDescent="0.25">
      <c r="A31" s="37" t="s">
        <v>244</v>
      </c>
    </row>
    <row r="32" spans="1:1" ht="20.25" x14ac:dyDescent="0.25">
      <c r="A32" s="37" t="s">
        <v>245</v>
      </c>
    </row>
    <row r="33" spans="1:1" ht="20.25" x14ac:dyDescent="0.25">
      <c r="A33" s="37" t="s">
        <v>246</v>
      </c>
    </row>
    <row r="34" spans="1:1" ht="20.25" x14ac:dyDescent="0.25">
      <c r="A34" s="37" t="s">
        <v>247</v>
      </c>
    </row>
    <row r="35" spans="1:1" ht="20.25" x14ac:dyDescent="0.25">
      <c r="A35" s="37" t="s">
        <v>248</v>
      </c>
    </row>
    <row r="36" spans="1:1" ht="20.25" x14ac:dyDescent="0.25">
      <c r="A36" s="37" t="s">
        <v>227</v>
      </c>
    </row>
    <row r="37" spans="1:1" ht="20.25" x14ac:dyDescent="0.25">
      <c r="A37" s="37" t="s">
        <v>249</v>
      </c>
    </row>
    <row r="38" spans="1:1" ht="20.25" x14ac:dyDescent="0.25">
      <c r="A38" s="37" t="s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02DB2-4751-4757-8E07-7B697BD4F7A4}">
  <dimension ref="A1:G29"/>
  <sheetViews>
    <sheetView showGridLines="0" workbookViewId="0">
      <selection activeCell="D9" sqref="A1:XFD1048576"/>
    </sheetView>
  </sheetViews>
  <sheetFormatPr defaultRowHeight="15" x14ac:dyDescent="0.25"/>
  <cols>
    <col min="1" max="1" width="2.28515625" customWidth="1"/>
    <col min="2" max="2" width="5.28515625" bestFit="1" customWidth="1"/>
    <col min="3" max="3" width="21.42578125" bestFit="1" customWidth="1"/>
    <col min="4" max="4" width="13.7109375" bestFit="1" customWidth="1"/>
    <col min="5" max="5" width="11.28515625" bestFit="1" customWidth="1"/>
    <col min="6" max="6" width="11.42578125" bestFit="1" customWidth="1"/>
    <col min="7" max="7" width="5.42578125" bestFit="1" customWidth="1"/>
  </cols>
  <sheetData>
    <row r="1" spans="1:5" x14ac:dyDescent="0.25">
      <c r="A1" s="24" t="s">
        <v>89</v>
      </c>
    </row>
    <row r="2" spans="1:5" x14ac:dyDescent="0.25">
      <c r="A2" s="24" t="s">
        <v>171</v>
      </c>
    </row>
    <row r="3" spans="1:5" x14ac:dyDescent="0.25">
      <c r="A3" s="24" t="s">
        <v>172</v>
      </c>
    </row>
    <row r="4" spans="1:5" x14ac:dyDescent="0.25">
      <c r="A4" s="24" t="s">
        <v>92</v>
      </c>
    </row>
    <row r="5" spans="1:5" x14ac:dyDescent="0.25">
      <c r="A5" s="24" t="s">
        <v>93</v>
      </c>
    </row>
    <row r="6" spans="1:5" x14ac:dyDescent="0.25">
      <c r="A6" s="24"/>
      <c r="B6" t="s">
        <v>94</v>
      </c>
    </row>
    <row r="7" spans="1:5" x14ac:dyDescent="0.25">
      <c r="A7" s="24"/>
      <c r="B7" t="s">
        <v>173</v>
      </c>
    </row>
    <row r="8" spans="1:5" x14ac:dyDescent="0.25">
      <c r="A8" s="24"/>
      <c r="B8" t="s">
        <v>96</v>
      </c>
    </row>
    <row r="9" spans="1:5" x14ac:dyDescent="0.25">
      <c r="A9" s="24" t="s">
        <v>97</v>
      </c>
    </row>
    <row r="10" spans="1:5" x14ac:dyDescent="0.25">
      <c r="B10" t="s">
        <v>98</v>
      </c>
    </row>
    <row r="11" spans="1:5" x14ac:dyDescent="0.25">
      <c r="B11" t="s">
        <v>99</v>
      </c>
    </row>
    <row r="12" spans="1:5" x14ac:dyDescent="0.25">
      <c r="B12" t="s">
        <v>100</v>
      </c>
    </row>
    <row r="14" spans="1:5" ht="15.75" thickBot="1" x14ac:dyDescent="0.3">
      <c r="A14" t="s">
        <v>154</v>
      </c>
    </row>
    <row r="15" spans="1:5" ht="15.75" thickBot="1" x14ac:dyDescent="0.3">
      <c r="B15" s="26" t="s">
        <v>102</v>
      </c>
      <c r="C15" s="26" t="s">
        <v>103</v>
      </c>
      <c r="D15" s="26" t="s">
        <v>104</v>
      </c>
      <c r="E15" s="26" t="s">
        <v>105</v>
      </c>
    </row>
    <row r="16" spans="1:5" ht="15.75" thickBot="1" x14ac:dyDescent="0.3">
      <c r="B16" s="25" t="s">
        <v>174</v>
      </c>
      <c r="C16" s="25" t="s">
        <v>175</v>
      </c>
      <c r="D16" s="28">
        <v>218700</v>
      </c>
      <c r="E16" s="28">
        <v>218700</v>
      </c>
    </row>
    <row r="19" spans="1:7" ht="15.75" thickBot="1" x14ac:dyDescent="0.3">
      <c r="A19" t="s">
        <v>106</v>
      </c>
    </row>
    <row r="20" spans="1:7" ht="15.75" thickBot="1" x14ac:dyDescent="0.3">
      <c r="B20" s="26" t="s">
        <v>102</v>
      </c>
      <c r="C20" s="26" t="s">
        <v>103</v>
      </c>
      <c r="D20" s="26" t="s">
        <v>104</v>
      </c>
      <c r="E20" s="26" t="s">
        <v>105</v>
      </c>
      <c r="F20" s="26" t="s">
        <v>107</v>
      </c>
    </row>
    <row r="21" spans="1:7" x14ac:dyDescent="0.25">
      <c r="B21" s="27" t="s">
        <v>156</v>
      </c>
      <c r="C21" s="27" t="s">
        <v>176</v>
      </c>
      <c r="D21" s="29">
        <v>0</v>
      </c>
      <c r="E21" s="29">
        <v>0</v>
      </c>
      <c r="F21" s="27" t="s">
        <v>117</v>
      </c>
    </row>
    <row r="22" spans="1:7" ht="15.75" thickBot="1" x14ac:dyDescent="0.3">
      <c r="B22" s="25" t="s">
        <v>158</v>
      </c>
      <c r="C22" s="25" t="s">
        <v>177</v>
      </c>
      <c r="D22" s="28">
        <v>810</v>
      </c>
      <c r="E22" s="28">
        <v>810</v>
      </c>
      <c r="F22" s="25" t="s">
        <v>117</v>
      </c>
    </row>
    <row r="25" spans="1:7" ht="15.75" thickBot="1" x14ac:dyDescent="0.3">
      <c r="A25" t="s">
        <v>108</v>
      </c>
    </row>
    <row r="26" spans="1:7" ht="15.75" thickBot="1" x14ac:dyDescent="0.3">
      <c r="B26" s="26" t="s">
        <v>102</v>
      </c>
      <c r="C26" s="26" t="s">
        <v>103</v>
      </c>
      <c r="D26" s="26" t="s">
        <v>109</v>
      </c>
      <c r="E26" s="26" t="s">
        <v>110</v>
      </c>
      <c r="F26" s="26" t="s">
        <v>111</v>
      </c>
      <c r="G26" s="26" t="s">
        <v>112</v>
      </c>
    </row>
    <row r="27" spans="1:7" x14ac:dyDescent="0.25">
      <c r="B27" s="27" t="s">
        <v>178</v>
      </c>
      <c r="C27" s="27" t="s">
        <v>179</v>
      </c>
      <c r="D27" s="29">
        <v>5670</v>
      </c>
      <c r="E27" s="27" t="s">
        <v>180</v>
      </c>
      <c r="F27" s="27" t="s">
        <v>121</v>
      </c>
      <c r="G27" s="27">
        <v>630</v>
      </c>
    </row>
    <row r="28" spans="1:7" x14ac:dyDescent="0.25">
      <c r="B28" s="27" t="s">
        <v>181</v>
      </c>
      <c r="C28" s="27" t="s">
        <v>182</v>
      </c>
      <c r="D28" s="29">
        <v>1620</v>
      </c>
      <c r="E28" s="27" t="s">
        <v>183</v>
      </c>
      <c r="F28" s="27" t="s">
        <v>121</v>
      </c>
      <c r="G28" s="27">
        <v>2380</v>
      </c>
    </row>
    <row r="29" spans="1:7" ht="15.75" thickBot="1" x14ac:dyDescent="0.3">
      <c r="B29" s="25" t="s">
        <v>184</v>
      </c>
      <c r="C29" s="25" t="s">
        <v>185</v>
      </c>
      <c r="D29" s="28">
        <v>8100</v>
      </c>
      <c r="E29" s="25" t="s">
        <v>186</v>
      </c>
      <c r="F29" s="25" t="s">
        <v>148</v>
      </c>
      <c r="G29" s="2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5A5F4-569F-49DF-B866-D4AD41ED28C1}">
  <dimension ref="A1:E17"/>
  <sheetViews>
    <sheetView showGridLines="0" workbookViewId="0"/>
  </sheetViews>
  <sheetFormatPr defaultRowHeight="15" x14ac:dyDescent="0.25"/>
  <cols>
    <col min="1" max="1" width="2.28515625" customWidth="1"/>
    <col min="2" max="2" width="5.28515625" bestFit="1" customWidth="1"/>
    <col min="3" max="3" width="21.42578125" bestFit="1" customWidth="1"/>
    <col min="4" max="4" width="6.140625" bestFit="1" customWidth="1"/>
    <col min="5" max="5" width="12.7109375" bestFit="1" customWidth="1"/>
  </cols>
  <sheetData>
    <row r="1" spans="1:5" x14ac:dyDescent="0.25">
      <c r="A1" s="24" t="s">
        <v>123</v>
      </c>
    </row>
    <row r="2" spans="1:5" x14ac:dyDescent="0.25">
      <c r="A2" s="24" t="s">
        <v>171</v>
      </c>
    </row>
    <row r="3" spans="1:5" x14ac:dyDescent="0.25">
      <c r="A3" s="24" t="s">
        <v>172</v>
      </c>
    </row>
    <row r="6" spans="1:5" ht="15.75" thickBot="1" x14ac:dyDescent="0.3">
      <c r="A6" t="s">
        <v>106</v>
      </c>
    </row>
    <row r="7" spans="1:5" x14ac:dyDescent="0.25">
      <c r="B7" s="30"/>
      <c r="C7" s="30"/>
      <c r="D7" s="30" t="s">
        <v>124</v>
      </c>
      <c r="E7" s="30" t="s">
        <v>126</v>
      </c>
    </row>
    <row r="8" spans="1:5" ht="15.75" thickBot="1" x14ac:dyDescent="0.3">
      <c r="B8" s="31" t="s">
        <v>102</v>
      </c>
      <c r="C8" s="31" t="s">
        <v>103</v>
      </c>
      <c r="D8" s="31" t="s">
        <v>125</v>
      </c>
      <c r="E8" s="31" t="s">
        <v>127</v>
      </c>
    </row>
    <row r="9" spans="1:5" x14ac:dyDescent="0.25">
      <c r="B9" s="27" t="s">
        <v>156</v>
      </c>
      <c r="C9" s="27" t="s">
        <v>176</v>
      </c>
      <c r="D9" s="27">
        <v>0</v>
      </c>
      <c r="E9" s="27">
        <v>-264.99998038052581</v>
      </c>
    </row>
    <row r="10" spans="1:5" ht="15.75" thickBot="1" x14ac:dyDescent="0.3">
      <c r="B10" s="25" t="s">
        <v>158</v>
      </c>
      <c r="C10" s="25" t="s">
        <v>177</v>
      </c>
      <c r="D10" s="25">
        <v>810</v>
      </c>
      <c r="E10" s="25">
        <v>0</v>
      </c>
    </row>
    <row r="12" spans="1:5" ht="15.75" thickBot="1" x14ac:dyDescent="0.3">
      <c r="A12" t="s">
        <v>108</v>
      </c>
    </row>
    <row r="13" spans="1:5" x14ac:dyDescent="0.25">
      <c r="B13" s="30"/>
      <c r="C13" s="30"/>
      <c r="D13" s="30" t="s">
        <v>124</v>
      </c>
      <c r="E13" s="30" t="s">
        <v>169</v>
      </c>
    </row>
    <row r="14" spans="1:5" ht="15.75" thickBot="1" x14ac:dyDescent="0.3">
      <c r="B14" s="31" t="s">
        <v>102</v>
      </c>
      <c r="C14" s="31" t="s">
        <v>103</v>
      </c>
      <c r="D14" s="31" t="s">
        <v>125</v>
      </c>
      <c r="E14" s="31" t="s">
        <v>170</v>
      </c>
    </row>
    <row r="15" spans="1:5" x14ac:dyDescent="0.25">
      <c r="B15" s="27" t="s">
        <v>178</v>
      </c>
      <c r="C15" s="27" t="s">
        <v>179</v>
      </c>
      <c r="D15" s="27">
        <v>5670</v>
      </c>
      <c r="E15" s="27">
        <v>0</v>
      </c>
    </row>
    <row r="16" spans="1:5" x14ac:dyDescent="0.25">
      <c r="B16" s="27" t="s">
        <v>181</v>
      </c>
      <c r="C16" s="27" t="s">
        <v>182</v>
      </c>
      <c r="D16" s="27">
        <v>1620</v>
      </c>
      <c r="E16" s="27">
        <v>0</v>
      </c>
    </row>
    <row r="17" spans="2:5" ht="15.75" thickBot="1" x14ac:dyDescent="0.3">
      <c r="B17" s="25" t="s">
        <v>184</v>
      </c>
      <c r="C17" s="25" t="s">
        <v>185</v>
      </c>
      <c r="D17" s="25">
        <v>8100</v>
      </c>
      <c r="E17" s="25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73944-DB8C-4495-91BB-D44691766B31}">
  <dimension ref="A1:J14"/>
  <sheetViews>
    <sheetView showGridLines="0" workbookViewId="0">
      <selection activeCell="G24" sqref="G24"/>
    </sheetView>
  </sheetViews>
  <sheetFormatPr defaultRowHeight="15" x14ac:dyDescent="0.25"/>
  <cols>
    <col min="1" max="1" width="2.28515625" customWidth="1"/>
    <col min="2" max="2" width="6.28515625" bestFit="1" customWidth="1"/>
    <col min="3" max="3" width="21.42578125" bestFit="1" customWidth="1"/>
    <col min="4" max="4" width="7" bestFit="1" customWidth="1"/>
    <col min="5" max="5" width="2.28515625" customWidth="1"/>
    <col min="6" max="6" width="6.42578125" bestFit="1" customWidth="1"/>
    <col min="7" max="7" width="9.5703125" bestFit="1" customWidth="1"/>
    <col min="8" max="8" width="2.28515625" customWidth="1"/>
    <col min="9" max="9" width="6.5703125" bestFit="1" customWidth="1"/>
    <col min="10" max="10" width="9.5703125" bestFit="1" customWidth="1"/>
  </cols>
  <sheetData>
    <row r="1" spans="1:10" x14ac:dyDescent="0.25">
      <c r="A1" s="24" t="s">
        <v>129</v>
      </c>
    </row>
    <row r="2" spans="1:10" x14ac:dyDescent="0.25">
      <c r="A2" s="24" t="s">
        <v>171</v>
      </c>
    </row>
    <row r="3" spans="1:10" x14ac:dyDescent="0.25">
      <c r="A3" s="24" t="s">
        <v>172</v>
      </c>
    </row>
    <row r="5" spans="1:10" ht="15.75" thickBot="1" x14ac:dyDescent="0.3"/>
    <row r="6" spans="1:10" x14ac:dyDescent="0.25">
      <c r="B6" s="30"/>
      <c r="C6" s="30" t="s">
        <v>130</v>
      </c>
      <c r="D6" s="30"/>
    </row>
    <row r="7" spans="1:10" ht="15.75" thickBot="1" x14ac:dyDescent="0.3">
      <c r="B7" s="31" t="s">
        <v>102</v>
      </c>
      <c r="C7" s="31" t="s">
        <v>103</v>
      </c>
      <c r="D7" s="31" t="s">
        <v>125</v>
      </c>
    </row>
    <row r="8" spans="1:10" ht="15.75" thickBot="1" x14ac:dyDescent="0.3">
      <c r="B8" s="25" t="s">
        <v>174</v>
      </c>
      <c r="C8" s="25" t="s">
        <v>175</v>
      </c>
      <c r="D8" s="28">
        <v>218700</v>
      </c>
    </row>
    <row r="10" spans="1:10" ht="15.75" thickBot="1" x14ac:dyDescent="0.3"/>
    <row r="11" spans="1:10" x14ac:dyDescent="0.25">
      <c r="B11" s="30"/>
      <c r="C11" s="30" t="s">
        <v>131</v>
      </c>
      <c r="D11" s="30"/>
      <c r="F11" s="30" t="s">
        <v>132</v>
      </c>
      <c r="G11" s="30" t="s">
        <v>130</v>
      </c>
      <c r="I11" s="30" t="s">
        <v>135</v>
      </c>
      <c r="J11" s="30" t="s">
        <v>130</v>
      </c>
    </row>
    <row r="12" spans="1:10" ht="15.75" thickBot="1" x14ac:dyDescent="0.3">
      <c r="B12" s="31" t="s">
        <v>102</v>
      </c>
      <c r="C12" s="31" t="s">
        <v>103</v>
      </c>
      <c r="D12" s="31" t="s">
        <v>125</v>
      </c>
      <c r="F12" s="31" t="s">
        <v>133</v>
      </c>
      <c r="G12" s="31" t="s">
        <v>134</v>
      </c>
      <c r="I12" s="31" t="s">
        <v>133</v>
      </c>
      <c r="J12" s="31" t="s">
        <v>134</v>
      </c>
    </row>
    <row r="13" spans="1:10" x14ac:dyDescent="0.25">
      <c r="B13" s="27" t="s">
        <v>156</v>
      </c>
      <c r="C13" s="27" t="s">
        <v>176</v>
      </c>
      <c r="D13" s="29">
        <v>0</v>
      </c>
      <c r="F13" s="29">
        <v>0</v>
      </c>
      <c r="G13" s="29">
        <v>218700</v>
      </c>
      <c r="I13" s="29">
        <v>0</v>
      </c>
      <c r="J13" s="29">
        <v>218700</v>
      </c>
    </row>
    <row r="14" spans="1:10" ht="15.75" thickBot="1" x14ac:dyDescent="0.3">
      <c r="B14" s="25" t="s">
        <v>158</v>
      </c>
      <c r="C14" s="25" t="s">
        <v>177</v>
      </c>
      <c r="D14" s="28">
        <v>810</v>
      </c>
      <c r="F14" s="28">
        <v>0</v>
      </c>
      <c r="G14" s="28">
        <v>0</v>
      </c>
      <c r="I14" s="28">
        <v>810</v>
      </c>
      <c r="J14" s="28">
        <v>218700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B536-563E-42D9-88E7-AE3E368D27A0}">
  <dimension ref="A1:G29"/>
  <sheetViews>
    <sheetView showGridLines="0" tabSelected="1" workbookViewId="0">
      <selection activeCell="E8" sqref="A1:XFD1048576"/>
    </sheetView>
  </sheetViews>
  <sheetFormatPr defaultRowHeight="15" x14ac:dyDescent="0.25"/>
  <cols>
    <col min="1" max="1" width="2.28515625" customWidth="1"/>
    <col min="2" max="2" width="5.28515625" bestFit="1" customWidth="1"/>
    <col min="3" max="3" width="21.42578125" bestFit="1" customWidth="1"/>
    <col min="4" max="4" width="13.7109375" bestFit="1" customWidth="1"/>
    <col min="5" max="5" width="11.28515625" bestFit="1" customWidth="1"/>
    <col min="6" max="6" width="11.42578125" bestFit="1" customWidth="1"/>
    <col min="7" max="7" width="5.42578125" bestFit="1" customWidth="1"/>
  </cols>
  <sheetData>
    <row r="1" spans="1:5" x14ac:dyDescent="0.25">
      <c r="A1" s="24" t="s">
        <v>89</v>
      </c>
    </row>
    <row r="2" spans="1:5" x14ac:dyDescent="0.25">
      <c r="A2" s="24" t="s">
        <v>275</v>
      </c>
    </row>
    <row r="3" spans="1:5" x14ac:dyDescent="0.25">
      <c r="A3" s="24" t="s">
        <v>276</v>
      </c>
    </row>
    <row r="4" spans="1:5" x14ac:dyDescent="0.25">
      <c r="A4" s="24" t="s">
        <v>92</v>
      </c>
    </row>
    <row r="5" spans="1:5" x14ac:dyDescent="0.25">
      <c r="A5" s="24" t="s">
        <v>93</v>
      </c>
    </row>
    <row r="6" spans="1:5" x14ac:dyDescent="0.25">
      <c r="A6" s="24"/>
      <c r="B6" t="s">
        <v>94</v>
      </c>
    </row>
    <row r="7" spans="1:5" x14ac:dyDescent="0.25">
      <c r="A7" s="24"/>
      <c r="B7" t="s">
        <v>95</v>
      </c>
    </row>
    <row r="8" spans="1:5" x14ac:dyDescent="0.25">
      <c r="A8" s="24"/>
      <c r="B8" t="s">
        <v>96</v>
      </c>
    </row>
    <row r="9" spans="1:5" x14ac:dyDescent="0.25">
      <c r="A9" s="24" t="s">
        <v>97</v>
      </c>
    </row>
    <row r="10" spans="1:5" x14ac:dyDescent="0.25">
      <c r="B10" t="s">
        <v>98</v>
      </c>
    </row>
    <row r="11" spans="1:5" x14ac:dyDescent="0.25">
      <c r="B11" t="s">
        <v>99</v>
      </c>
    </row>
    <row r="12" spans="1:5" x14ac:dyDescent="0.25">
      <c r="B12" t="s">
        <v>100</v>
      </c>
    </row>
    <row r="14" spans="1:5" ht="15.75" thickBot="1" x14ac:dyDescent="0.3">
      <c r="A14" t="s">
        <v>154</v>
      </c>
    </row>
    <row r="15" spans="1:5" ht="15.75" thickBot="1" x14ac:dyDescent="0.3">
      <c r="B15" s="39" t="s">
        <v>102</v>
      </c>
      <c r="C15" s="39" t="s">
        <v>103</v>
      </c>
      <c r="D15" s="39" t="s">
        <v>104</v>
      </c>
      <c r="E15" s="39" t="s">
        <v>105</v>
      </c>
    </row>
    <row r="16" spans="1:5" ht="15.75" thickBot="1" x14ac:dyDescent="0.3">
      <c r="B16" s="25" t="s">
        <v>174</v>
      </c>
      <c r="C16" s="25" t="s">
        <v>175</v>
      </c>
      <c r="D16" s="28">
        <v>218700</v>
      </c>
      <c r="E16" s="28">
        <v>218700</v>
      </c>
    </row>
    <row r="19" spans="1:7" ht="15.75" thickBot="1" x14ac:dyDescent="0.3">
      <c r="A19" t="s">
        <v>106</v>
      </c>
    </row>
    <row r="20" spans="1:7" ht="15.75" thickBot="1" x14ac:dyDescent="0.3">
      <c r="B20" s="39" t="s">
        <v>102</v>
      </c>
      <c r="C20" s="39" t="s">
        <v>103</v>
      </c>
      <c r="D20" s="39" t="s">
        <v>104</v>
      </c>
      <c r="E20" s="39" t="s">
        <v>105</v>
      </c>
      <c r="F20" s="39" t="s">
        <v>107</v>
      </c>
    </row>
    <row r="21" spans="1:7" x14ac:dyDescent="0.25">
      <c r="B21" s="27" t="s">
        <v>156</v>
      </c>
      <c r="C21" s="27" t="s">
        <v>176</v>
      </c>
      <c r="D21" s="29">
        <v>0</v>
      </c>
      <c r="E21" s="29">
        <v>0</v>
      </c>
      <c r="F21" s="27" t="s">
        <v>117</v>
      </c>
    </row>
    <row r="22" spans="1:7" ht="15.75" thickBot="1" x14ac:dyDescent="0.3">
      <c r="B22" s="25" t="s">
        <v>158</v>
      </c>
      <c r="C22" s="25" t="s">
        <v>177</v>
      </c>
      <c r="D22" s="28">
        <v>810</v>
      </c>
      <c r="E22" s="28">
        <v>810</v>
      </c>
      <c r="F22" s="25" t="s">
        <v>117</v>
      </c>
    </row>
    <row r="25" spans="1:7" ht="15.75" thickBot="1" x14ac:dyDescent="0.3">
      <c r="A25" t="s">
        <v>108</v>
      </c>
    </row>
    <row r="26" spans="1:7" ht="15.75" thickBot="1" x14ac:dyDescent="0.3">
      <c r="B26" s="39" t="s">
        <v>102</v>
      </c>
      <c r="C26" s="39" t="s">
        <v>103</v>
      </c>
      <c r="D26" s="39" t="s">
        <v>109</v>
      </c>
      <c r="E26" s="39" t="s">
        <v>110</v>
      </c>
      <c r="F26" s="39" t="s">
        <v>111</v>
      </c>
      <c r="G26" s="39" t="s">
        <v>112</v>
      </c>
    </row>
    <row r="27" spans="1:7" x14ac:dyDescent="0.25">
      <c r="B27" s="27" t="s">
        <v>178</v>
      </c>
      <c r="C27" s="27" t="s">
        <v>179</v>
      </c>
      <c r="D27" s="29">
        <v>5670</v>
      </c>
      <c r="E27" s="27" t="s">
        <v>180</v>
      </c>
      <c r="F27" s="27" t="s">
        <v>121</v>
      </c>
      <c r="G27" s="27">
        <v>630</v>
      </c>
    </row>
    <row r="28" spans="1:7" x14ac:dyDescent="0.25">
      <c r="B28" s="27" t="s">
        <v>181</v>
      </c>
      <c r="C28" s="27" t="s">
        <v>182</v>
      </c>
      <c r="D28" s="29">
        <v>1620</v>
      </c>
      <c r="E28" s="27" t="s">
        <v>183</v>
      </c>
      <c r="F28" s="27" t="s">
        <v>121</v>
      </c>
      <c r="G28" s="27">
        <v>2380</v>
      </c>
    </row>
    <row r="29" spans="1:7" ht="15.75" thickBot="1" x14ac:dyDescent="0.3">
      <c r="B29" s="25" t="s">
        <v>184</v>
      </c>
      <c r="C29" s="25" t="s">
        <v>185</v>
      </c>
      <c r="D29" s="28">
        <v>8100</v>
      </c>
      <c r="E29" s="25" t="s">
        <v>186</v>
      </c>
      <c r="F29" s="25" t="s">
        <v>148</v>
      </c>
      <c r="G29" s="2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0A2AE-8525-479B-8105-18458AE6EE15}">
  <dimension ref="A1:E17"/>
  <sheetViews>
    <sheetView showGridLines="0" workbookViewId="0"/>
  </sheetViews>
  <sheetFormatPr defaultRowHeight="15" x14ac:dyDescent="0.25"/>
  <cols>
    <col min="1" max="1" width="2.28515625" customWidth="1"/>
    <col min="2" max="2" width="5.28515625" bestFit="1" customWidth="1"/>
    <col min="3" max="3" width="21.42578125" bestFit="1" customWidth="1"/>
    <col min="4" max="4" width="6.140625" bestFit="1" customWidth="1"/>
    <col min="5" max="5" width="12.7109375" bestFit="1" customWidth="1"/>
  </cols>
  <sheetData>
    <row r="1" spans="1:5" x14ac:dyDescent="0.25">
      <c r="A1" s="24" t="s">
        <v>123</v>
      </c>
    </row>
    <row r="2" spans="1:5" x14ac:dyDescent="0.25">
      <c r="A2" s="24" t="s">
        <v>275</v>
      </c>
    </row>
    <row r="3" spans="1:5" x14ac:dyDescent="0.25">
      <c r="A3" s="24" t="s">
        <v>276</v>
      </c>
    </row>
    <row r="6" spans="1:5" ht="15.75" thickBot="1" x14ac:dyDescent="0.3">
      <c r="A6" t="s">
        <v>106</v>
      </c>
    </row>
    <row r="7" spans="1:5" x14ac:dyDescent="0.25">
      <c r="B7" s="40"/>
      <c r="C7" s="40"/>
      <c r="D7" s="40" t="s">
        <v>124</v>
      </c>
      <c r="E7" s="40" t="s">
        <v>126</v>
      </c>
    </row>
    <row r="8" spans="1:5" ht="15.75" thickBot="1" x14ac:dyDescent="0.3">
      <c r="B8" s="41" t="s">
        <v>102</v>
      </c>
      <c r="C8" s="41" t="s">
        <v>103</v>
      </c>
      <c r="D8" s="41" t="s">
        <v>125</v>
      </c>
      <c r="E8" s="41" t="s">
        <v>127</v>
      </c>
    </row>
    <row r="9" spans="1:5" x14ac:dyDescent="0.25">
      <c r="B9" s="27" t="s">
        <v>156</v>
      </c>
      <c r="C9" s="27" t="s">
        <v>176</v>
      </c>
      <c r="D9" s="27">
        <v>0</v>
      </c>
      <c r="E9" s="27">
        <v>-264.99998038052581</v>
      </c>
    </row>
    <row r="10" spans="1:5" ht="15.75" thickBot="1" x14ac:dyDescent="0.3">
      <c r="B10" s="25" t="s">
        <v>158</v>
      </c>
      <c r="C10" s="25" t="s">
        <v>177</v>
      </c>
      <c r="D10" s="25">
        <v>810</v>
      </c>
      <c r="E10" s="25">
        <v>0</v>
      </c>
    </row>
    <row r="12" spans="1:5" ht="15.75" thickBot="1" x14ac:dyDescent="0.3">
      <c r="A12" t="s">
        <v>108</v>
      </c>
    </row>
    <row r="13" spans="1:5" x14ac:dyDescent="0.25">
      <c r="B13" s="40"/>
      <c r="C13" s="40"/>
      <c r="D13" s="40" t="s">
        <v>124</v>
      </c>
      <c r="E13" s="40" t="s">
        <v>169</v>
      </c>
    </row>
    <row r="14" spans="1:5" ht="15.75" thickBot="1" x14ac:dyDescent="0.3">
      <c r="B14" s="41" t="s">
        <v>102</v>
      </c>
      <c r="C14" s="41" t="s">
        <v>103</v>
      </c>
      <c r="D14" s="41" t="s">
        <v>125</v>
      </c>
      <c r="E14" s="41" t="s">
        <v>170</v>
      </c>
    </row>
    <row r="15" spans="1:5" x14ac:dyDescent="0.25">
      <c r="B15" s="27" t="s">
        <v>178</v>
      </c>
      <c r="C15" s="27" t="s">
        <v>179</v>
      </c>
      <c r="D15" s="27">
        <v>5670</v>
      </c>
      <c r="E15" s="27">
        <v>0</v>
      </c>
    </row>
    <row r="16" spans="1:5" x14ac:dyDescent="0.25">
      <c r="B16" s="27" t="s">
        <v>181</v>
      </c>
      <c r="C16" s="27" t="s">
        <v>182</v>
      </c>
      <c r="D16" s="27">
        <v>1620</v>
      </c>
      <c r="E16" s="27">
        <v>0</v>
      </c>
    </row>
    <row r="17" spans="2:5" ht="15.75" thickBot="1" x14ac:dyDescent="0.3">
      <c r="B17" s="25" t="s">
        <v>184</v>
      </c>
      <c r="C17" s="25" t="s">
        <v>185</v>
      </c>
      <c r="D17" s="25">
        <v>8100</v>
      </c>
      <c r="E17" s="25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B6FB0-4BDE-4CB7-AF15-C3FE7823E3AE}">
  <dimension ref="A1:J14"/>
  <sheetViews>
    <sheetView showGridLines="0" workbookViewId="0"/>
  </sheetViews>
  <sheetFormatPr defaultRowHeight="15" x14ac:dyDescent="0.25"/>
  <cols>
    <col min="1" max="1" width="2.28515625" customWidth="1"/>
    <col min="2" max="2" width="6.28515625" bestFit="1" customWidth="1"/>
    <col min="3" max="3" width="21.42578125" bestFit="1" customWidth="1"/>
    <col min="4" max="4" width="7" bestFit="1" customWidth="1"/>
    <col min="5" max="5" width="2.28515625" customWidth="1"/>
    <col min="6" max="6" width="6.42578125" bestFit="1" customWidth="1"/>
    <col min="7" max="7" width="9.5703125" bestFit="1" customWidth="1"/>
    <col min="8" max="8" width="2.28515625" customWidth="1"/>
    <col min="9" max="9" width="6.5703125" bestFit="1" customWidth="1"/>
    <col min="10" max="10" width="9.5703125" bestFit="1" customWidth="1"/>
  </cols>
  <sheetData>
    <row r="1" spans="1:10" x14ac:dyDescent="0.25">
      <c r="A1" s="24" t="s">
        <v>129</v>
      </c>
    </row>
    <row r="2" spans="1:10" x14ac:dyDescent="0.25">
      <c r="A2" s="24" t="s">
        <v>275</v>
      </c>
    </row>
    <row r="3" spans="1:10" x14ac:dyDescent="0.25">
      <c r="A3" s="24" t="s">
        <v>276</v>
      </c>
    </row>
    <row r="5" spans="1:10" ht="15.75" thickBot="1" x14ac:dyDescent="0.3"/>
    <row r="6" spans="1:10" x14ac:dyDescent="0.25">
      <c r="B6" s="40"/>
      <c r="C6" s="40" t="s">
        <v>130</v>
      </c>
      <c r="D6" s="40"/>
    </row>
    <row r="7" spans="1:10" ht="15.75" thickBot="1" x14ac:dyDescent="0.3">
      <c r="B7" s="41" t="s">
        <v>102</v>
      </c>
      <c r="C7" s="41" t="s">
        <v>103</v>
      </c>
      <c r="D7" s="41" t="s">
        <v>125</v>
      </c>
    </row>
    <row r="8" spans="1:10" ht="15.75" thickBot="1" x14ac:dyDescent="0.3">
      <c r="B8" s="25" t="s">
        <v>174</v>
      </c>
      <c r="C8" s="25" t="s">
        <v>175</v>
      </c>
      <c r="D8" s="28">
        <v>218700</v>
      </c>
    </row>
    <row r="10" spans="1:10" ht="15.75" thickBot="1" x14ac:dyDescent="0.3"/>
    <row r="11" spans="1:10" x14ac:dyDescent="0.25">
      <c r="B11" s="40"/>
      <c r="C11" s="40" t="s">
        <v>131</v>
      </c>
      <c r="D11" s="40"/>
      <c r="F11" s="40" t="s">
        <v>132</v>
      </c>
      <c r="G11" s="40" t="s">
        <v>130</v>
      </c>
      <c r="I11" s="40" t="s">
        <v>135</v>
      </c>
      <c r="J11" s="40" t="s">
        <v>130</v>
      </c>
    </row>
    <row r="12" spans="1:10" ht="15.75" thickBot="1" x14ac:dyDescent="0.3">
      <c r="B12" s="41" t="s">
        <v>102</v>
      </c>
      <c r="C12" s="41" t="s">
        <v>103</v>
      </c>
      <c r="D12" s="41" t="s">
        <v>125</v>
      </c>
      <c r="F12" s="41" t="s">
        <v>133</v>
      </c>
      <c r="G12" s="41" t="s">
        <v>134</v>
      </c>
      <c r="I12" s="41" t="s">
        <v>133</v>
      </c>
      <c r="J12" s="41" t="s">
        <v>134</v>
      </c>
    </row>
    <row r="13" spans="1:10" x14ac:dyDescent="0.25">
      <c r="B13" s="27" t="s">
        <v>156</v>
      </c>
      <c r="C13" s="27" t="s">
        <v>176</v>
      </c>
      <c r="D13" s="29">
        <v>0</v>
      </c>
      <c r="F13" s="29">
        <v>0</v>
      </c>
      <c r="G13" s="29">
        <v>218700</v>
      </c>
      <c r="I13" s="29">
        <v>0</v>
      </c>
      <c r="J13" s="29">
        <v>218700</v>
      </c>
    </row>
    <row r="14" spans="1:10" ht="15.75" thickBot="1" x14ac:dyDescent="0.3">
      <c r="B14" s="25" t="s">
        <v>158</v>
      </c>
      <c r="C14" s="25" t="s">
        <v>177</v>
      </c>
      <c r="D14" s="28">
        <v>810</v>
      </c>
      <c r="F14" s="28">
        <v>0</v>
      </c>
      <c r="G14" s="28">
        <v>0</v>
      </c>
      <c r="I14" s="28">
        <v>810</v>
      </c>
      <c r="J14" s="28">
        <v>218700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E347E-C810-4AA4-B639-353E134E1DD4}">
  <dimension ref="A2:F30"/>
  <sheetViews>
    <sheetView topLeftCell="A11" workbookViewId="0">
      <selection activeCell="E25" sqref="E25"/>
    </sheetView>
  </sheetViews>
  <sheetFormatPr defaultRowHeight="15" x14ac:dyDescent="0.25"/>
  <cols>
    <col min="1" max="1" width="18" customWidth="1"/>
  </cols>
  <sheetData>
    <row r="2" spans="1:6" x14ac:dyDescent="0.25">
      <c r="B2" t="s">
        <v>0</v>
      </c>
      <c r="C2" t="s">
        <v>1</v>
      </c>
    </row>
    <row r="3" spans="1:6" x14ac:dyDescent="0.25">
      <c r="A3" t="s">
        <v>45</v>
      </c>
      <c r="B3">
        <v>0</v>
      </c>
      <c r="C3">
        <v>810</v>
      </c>
    </row>
    <row r="6" spans="1:6" x14ac:dyDescent="0.25">
      <c r="A6" t="s">
        <v>46</v>
      </c>
      <c r="D6" t="s">
        <v>47</v>
      </c>
      <c r="F6" t="s">
        <v>48</v>
      </c>
    </row>
    <row r="7" spans="1:6" x14ac:dyDescent="0.25">
      <c r="A7" t="s">
        <v>2</v>
      </c>
      <c r="B7">
        <v>5</v>
      </c>
      <c r="C7">
        <v>7</v>
      </c>
      <c r="D7">
        <f>SUMPRODUCT($B$3:$C$3,B7:C7)</f>
        <v>5670</v>
      </c>
      <c r="E7" t="s">
        <v>42</v>
      </c>
      <c r="F7">
        <v>6300</v>
      </c>
    </row>
    <row r="8" spans="1:6" x14ac:dyDescent="0.25">
      <c r="A8" t="s">
        <v>3</v>
      </c>
      <c r="B8">
        <v>8</v>
      </c>
      <c r="C8">
        <v>2</v>
      </c>
      <c r="D8">
        <f t="shared" ref="D8:D9" si="0">SUMPRODUCT($B$3:$C$3,B8:C8)</f>
        <v>1620</v>
      </c>
      <c r="E8" t="s">
        <v>42</v>
      </c>
      <c r="F8">
        <v>4000</v>
      </c>
    </row>
    <row r="9" spans="1:6" x14ac:dyDescent="0.25">
      <c r="A9" t="s">
        <v>4</v>
      </c>
      <c r="B9">
        <v>15</v>
      </c>
      <c r="C9">
        <v>10</v>
      </c>
      <c r="D9">
        <f t="shared" si="0"/>
        <v>8100</v>
      </c>
      <c r="E9" t="s">
        <v>42</v>
      </c>
      <c r="F9">
        <v>8100</v>
      </c>
    </row>
    <row r="12" spans="1:6" x14ac:dyDescent="0.25">
      <c r="A12" t="s">
        <v>49</v>
      </c>
      <c r="B12" s="21">
        <v>140</v>
      </c>
      <c r="C12" s="21">
        <v>270</v>
      </c>
      <c r="D12">
        <f>SUMPRODUCT(B3:C3,B12:C12)</f>
        <v>218700</v>
      </c>
    </row>
    <row r="18" spans="1:1" ht="20.25" x14ac:dyDescent="0.25">
      <c r="A18" s="37" t="s">
        <v>225</v>
      </c>
    </row>
    <row r="19" spans="1:1" ht="20.25" x14ac:dyDescent="0.25">
      <c r="A19" s="37" t="s">
        <v>226</v>
      </c>
    </row>
    <row r="20" spans="1:1" ht="20.25" x14ac:dyDescent="0.25">
      <c r="A20" s="37" t="s">
        <v>227</v>
      </c>
    </row>
    <row r="21" spans="1:1" ht="20.25" x14ac:dyDescent="0.25">
      <c r="A21" s="37" t="s">
        <v>228</v>
      </c>
    </row>
    <row r="22" spans="1:1" ht="20.25" x14ac:dyDescent="0.25">
      <c r="A22" s="37" t="s">
        <v>229</v>
      </c>
    </row>
    <row r="23" spans="1:1" ht="20.25" x14ac:dyDescent="0.25">
      <c r="A23" s="37" t="s">
        <v>230</v>
      </c>
    </row>
    <row r="24" spans="1:1" ht="20.25" x14ac:dyDescent="0.25">
      <c r="A24" s="37" t="s">
        <v>231</v>
      </c>
    </row>
    <row r="25" spans="1:1" ht="20.25" x14ac:dyDescent="0.25">
      <c r="A25" s="37" t="s">
        <v>232</v>
      </c>
    </row>
    <row r="26" spans="1:1" ht="20.25" x14ac:dyDescent="0.25">
      <c r="A26" s="37" t="s">
        <v>233</v>
      </c>
    </row>
    <row r="27" spans="1:1" ht="20.25" x14ac:dyDescent="0.25">
      <c r="A27" s="37" t="s">
        <v>234</v>
      </c>
    </row>
    <row r="28" spans="1:1" ht="20.25" x14ac:dyDescent="0.25">
      <c r="A28" s="37" t="s">
        <v>235</v>
      </c>
    </row>
    <row r="29" spans="1:1" ht="20.25" x14ac:dyDescent="0.25">
      <c r="A29" s="37" t="s">
        <v>236</v>
      </c>
    </row>
    <row r="30" spans="1:1" ht="20.25" x14ac:dyDescent="0.25">
      <c r="A30" s="37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QUESTION 1</vt:lpstr>
      <vt:lpstr>Answer Report 1</vt:lpstr>
      <vt:lpstr>Sensitivity Report 1</vt:lpstr>
      <vt:lpstr>Limits Report 1</vt:lpstr>
      <vt:lpstr>QUESTION 2</vt:lpstr>
      <vt:lpstr>Answer Report 2</vt:lpstr>
      <vt:lpstr>Sensitivity Report 2</vt:lpstr>
      <vt:lpstr>Limits Report 2</vt:lpstr>
      <vt:lpstr>QUESTION 3</vt:lpstr>
      <vt:lpstr>Answer Report 3</vt:lpstr>
      <vt:lpstr>Sensitivity Report 3</vt:lpstr>
      <vt:lpstr>Limits Report 3</vt:lpstr>
      <vt:lpstr>QUESTION 4</vt:lpstr>
      <vt:lpstr>Answer Report 4</vt:lpstr>
      <vt:lpstr>Sensitivity Report 4</vt:lpstr>
      <vt:lpstr>Limits Report 4</vt:lpstr>
      <vt:lpstr>Answer Report 5</vt:lpstr>
      <vt:lpstr>Sensitivity Report 5</vt:lpstr>
      <vt:lpstr>Limits Report 5</vt:lpstr>
      <vt:lpstr>QUESTION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2021-02-07T11:23:47Z</dcterms:created>
  <dcterms:modified xsi:type="dcterms:W3CDTF">2021-02-09T16:17:44Z</dcterms:modified>
</cp:coreProperties>
</file>