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yothi\Downloads\"/>
    </mc:Choice>
  </mc:AlternateContent>
  <xr:revisionPtr revIDLastSave="0" documentId="13_ncr:1_{E535D298-9BCE-4E80-9EF2-752532A5331B}" xr6:coauthVersionLast="47" xr6:coauthVersionMax="47" xr10:uidLastSave="{00000000-0000-0000-0000-000000000000}"/>
  <bookViews>
    <workbookView xWindow="-110" yWindow="-110" windowWidth="19420" windowHeight="10300" activeTab="1" xr2:uid="{00000000-000D-0000-FFFF-FFFF00000000}"/>
  </bookViews>
  <sheets>
    <sheet name="Tasks" sheetId="1" r:id="rId1"/>
    <sheet name="Policy data" sheetId="2" r:id="rId2"/>
    <sheet name="Vehicle details" sheetId="3" r:id="rId3"/>
    <sheet name="Q1" sheetId="9" r:id="rId4"/>
    <sheet name="Q3" sheetId="10" r:id="rId5"/>
    <sheet name="Q4" sheetId="13" r:id="rId6"/>
  </sheets>
  <definedNames>
    <definedName name="_xlnm._FilterDatabase" localSheetId="1" hidden="1">'Policy data'!$B$1:$B$1000</definedName>
    <definedName name="Car_Data">'Vehicle details'!$A$1:$F$13</definedName>
  </definedNames>
  <calcPr calcId="191029"/>
  <pivotCaches>
    <pivotCache cacheId="0" r:id="rId7"/>
    <pivotCache cacheId="1" r:id="rId8"/>
    <pivotCache cacheId="13" r:id="rId9"/>
  </pivotCaches>
  <extLst>
    <ext uri="GoogleSheetsCustomDataVersion2">
      <go:sheetsCustomData xmlns:go="http://customooxmlschemas.google.com/" r:id="rId10" roundtripDataChecksum="jOsu9+/ZHKZXjwgSXZo6VlphQB1bySuU40GNGKC2BVU="/>
    </ext>
  </extLst>
</workbook>
</file>

<file path=xl/calcChain.xml><?xml version="1.0" encoding="utf-8"?>
<calcChain xmlns="http://schemas.openxmlformats.org/spreadsheetml/2006/main">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2" i="2"/>
  <c r="E3" i="2"/>
  <c r="H3" i="2" s="1"/>
  <c r="E4" i="2"/>
  <c r="H4" i="2" s="1"/>
  <c r="E5" i="2"/>
  <c r="H5" i="2" s="1"/>
  <c r="E6" i="2"/>
  <c r="H6" i="2" s="1"/>
  <c r="E7" i="2"/>
  <c r="E8" i="2"/>
  <c r="G8" i="2" s="1"/>
  <c r="E9" i="2"/>
  <c r="H9" i="2" s="1"/>
  <c r="E10" i="2"/>
  <c r="G10" i="2" s="1"/>
  <c r="E11" i="2"/>
  <c r="E12" i="2"/>
  <c r="H12" i="2" s="1"/>
  <c r="E13" i="2"/>
  <c r="H13" i="2" s="1"/>
  <c r="E14" i="2"/>
  <c r="H14" i="2" s="1"/>
  <c r="E15" i="2"/>
  <c r="H15" i="2" s="1"/>
  <c r="E16" i="2"/>
  <c r="H16" i="2" s="1"/>
  <c r="E17" i="2"/>
  <c r="H17" i="2" s="1"/>
  <c r="E18" i="2"/>
  <c r="H18" i="2" s="1"/>
  <c r="E19" i="2"/>
  <c r="E20" i="2"/>
  <c r="G20" i="2" s="1"/>
  <c r="E21" i="2"/>
  <c r="G21" i="2" s="1"/>
  <c r="E22" i="2"/>
  <c r="G22" i="2" s="1"/>
  <c r="E23" i="2"/>
  <c r="E24" i="2"/>
  <c r="G24" i="2" s="1"/>
  <c r="E25" i="2"/>
  <c r="H25" i="2" s="1"/>
  <c r="E26" i="2"/>
  <c r="H26" i="2" s="1"/>
  <c r="E27" i="2"/>
  <c r="H27" i="2" s="1"/>
  <c r="E28" i="2"/>
  <c r="H28" i="2" s="1"/>
  <c r="E29" i="2"/>
  <c r="H29" i="2" s="1"/>
  <c r="E30" i="2"/>
  <c r="H30" i="2" s="1"/>
  <c r="E31" i="2"/>
  <c r="E32" i="2"/>
  <c r="G32" i="2" s="1"/>
  <c r="E33" i="2"/>
  <c r="H33" i="2" s="1"/>
  <c r="E34" i="2"/>
  <c r="G34" i="2" s="1"/>
  <c r="E35" i="2"/>
  <c r="E36" i="2"/>
  <c r="H36" i="2" s="1"/>
  <c r="E37" i="2"/>
  <c r="G37" i="2" s="1"/>
  <c r="E38" i="2"/>
  <c r="H38" i="2" s="1"/>
  <c r="E39" i="2"/>
  <c r="H39" i="2" s="1"/>
  <c r="E40" i="2"/>
  <c r="H40" i="2" s="1"/>
  <c r="E41" i="2"/>
  <c r="H41" i="2" s="1"/>
  <c r="E42" i="2"/>
  <c r="H42" i="2" s="1"/>
  <c r="E43" i="2"/>
  <c r="G43" i="2" s="1"/>
  <c r="E44" i="2"/>
  <c r="G44" i="2" s="1"/>
  <c r="E45" i="2"/>
  <c r="G45" i="2" s="1"/>
  <c r="E46" i="2"/>
  <c r="G46" i="2" s="1"/>
  <c r="E47" i="2"/>
  <c r="E48" i="2"/>
  <c r="G48" i="2" s="1"/>
  <c r="E49" i="2"/>
  <c r="H49" i="2" s="1"/>
  <c r="E50" i="2"/>
  <c r="H50" i="2" s="1"/>
  <c r="E51" i="2"/>
  <c r="H51" i="2" s="1"/>
  <c r="E52" i="2"/>
  <c r="H52" i="2" s="1"/>
  <c r="E53" i="2"/>
  <c r="H53" i="2" s="1"/>
  <c r="E54" i="2"/>
  <c r="H54" i="2" s="1"/>
  <c r="E55" i="2"/>
  <c r="G55" i="2" s="1"/>
  <c r="E56" i="2"/>
  <c r="G56" i="2" s="1"/>
  <c r="E57" i="2"/>
  <c r="G57" i="2" s="1"/>
  <c r="E58" i="2"/>
  <c r="G58" i="2" s="1"/>
  <c r="E59" i="2"/>
  <c r="E60" i="2"/>
  <c r="G60" i="2" s="1"/>
  <c r="E61" i="2"/>
  <c r="H61" i="2" s="1"/>
  <c r="E62" i="2"/>
  <c r="H62" i="2" s="1"/>
  <c r="E63" i="2"/>
  <c r="H63" i="2" s="1"/>
  <c r="E64" i="2"/>
  <c r="G64" i="2" s="1"/>
  <c r="E65" i="2"/>
  <c r="H65" i="2" s="1"/>
  <c r="E66" i="2"/>
  <c r="H66" i="2" s="1"/>
  <c r="E67" i="2"/>
  <c r="G67" i="2" s="1"/>
  <c r="E68" i="2"/>
  <c r="G68" i="2" s="1"/>
  <c r="E69" i="2"/>
  <c r="H69" i="2" s="1"/>
  <c r="E70" i="2"/>
  <c r="G70" i="2" s="1"/>
  <c r="E71" i="2"/>
  <c r="E72" i="2"/>
  <c r="H72" i="2" s="1"/>
  <c r="E73" i="2"/>
  <c r="G73" i="2" s="1"/>
  <c r="E74" i="2"/>
  <c r="H74" i="2" s="1"/>
  <c r="E75" i="2"/>
  <c r="H75" i="2" s="1"/>
  <c r="E76" i="2"/>
  <c r="H76" i="2" s="1"/>
  <c r="E77" i="2"/>
  <c r="H77" i="2" s="1"/>
  <c r="E78" i="2"/>
  <c r="H78" i="2" s="1"/>
  <c r="E79" i="2"/>
  <c r="G79" i="2" s="1"/>
  <c r="E80" i="2"/>
  <c r="G80" i="2" s="1"/>
  <c r="E81" i="2"/>
  <c r="G81" i="2" s="1"/>
  <c r="E82" i="2"/>
  <c r="G82" i="2" s="1"/>
  <c r="E83" i="2"/>
  <c r="E84" i="2"/>
  <c r="G84" i="2" s="1"/>
  <c r="E85" i="2"/>
  <c r="G85" i="2" s="1"/>
  <c r="E86" i="2"/>
  <c r="H86" i="2" s="1"/>
  <c r="E87" i="2"/>
  <c r="H87" i="2" s="1"/>
  <c r="E88" i="2"/>
  <c r="H88" i="2" s="1"/>
  <c r="E89" i="2"/>
  <c r="H89" i="2" s="1"/>
  <c r="E90" i="2"/>
  <c r="H90" i="2" s="1"/>
  <c r="E91" i="2"/>
  <c r="G91" i="2" s="1"/>
  <c r="E92" i="2"/>
  <c r="G92" i="2" s="1"/>
  <c r="E93" i="2"/>
  <c r="G93" i="2" s="1"/>
  <c r="E94" i="2"/>
  <c r="G94" i="2" s="1"/>
  <c r="E95" i="2"/>
  <c r="E96" i="2"/>
  <c r="G96" i="2" s="1"/>
  <c r="E97" i="2"/>
  <c r="G97" i="2" s="1"/>
  <c r="E98" i="2"/>
  <c r="H98" i="2" s="1"/>
  <c r="E99" i="2"/>
  <c r="H99" i="2" s="1"/>
  <c r="E100" i="2"/>
  <c r="G100" i="2" s="1"/>
  <c r="E101" i="2"/>
  <c r="H101" i="2" s="1"/>
  <c r="E102" i="2"/>
  <c r="H102" i="2" s="1"/>
  <c r="E103" i="2"/>
  <c r="G103" i="2" s="1"/>
  <c r="E104" i="2"/>
  <c r="G104" i="2" s="1"/>
  <c r="E105" i="2"/>
  <c r="H105" i="2" s="1"/>
  <c r="E106" i="2"/>
  <c r="G106" i="2" s="1"/>
  <c r="E107" i="2"/>
  <c r="E108" i="2"/>
  <c r="H108" i="2" s="1"/>
  <c r="E109" i="2"/>
  <c r="H109" i="2" s="1"/>
  <c r="E110" i="2"/>
  <c r="H110" i="2" s="1"/>
  <c r="E111" i="2"/>
  <c r="H111" i="2" s="1"/>
  <c r="E112" i="2"/>
  <c r="H112" i="2" s="1"/>
  <c r="E113" i="2"/>
  <c r="H113" i="2" s="1"/>
  <c r="E114" i="2"/>
  <c r="H114" i="2" s="1"/>
  <c r="E115" i="2"/>
  <c r="G115" i="2" s="1"/>
  <c r="E116" i="2"/>
  <c r="G116" i="2" s="1"/>
  <c r="E117" i="2"/>
  <c r="H117" i="2" s="1"/>
  <c r="E118" i="2"/>
  <c r="G118" i="2" s="1"/>
  <c r="E119" i="2"/>
  <c r="E120" i="2"/>
  <c r="H120" i="2" s="1"/>
  <c r="E121" i="2"/>
  <c r="H121" i="2" s="1"/>
  <c r="E122" i="2"/>
  <c r="H122" i="2" s="1"/>
  <c r="E123" i="2"/>
  <c r="H123" i="2" s="1"/>
  <c r="E124" i="2"/>
  <c r="H124" i="2" s="1"/>
  <c r="E125" i="2"/>
  <c r="H125" i="2" s="1"/>
  <c r="E126" i="2"/>
  <c r="H126" i="2" s="1"/>
  <c r="E127" i="2"/>
  <c r="G127" i="2" s="1"/>
  <c r="E128" i="2"/>
  <c r="G128" i="2" s="1"/>
  <c r="E129" i="2"/>
  <c r="G129" i="2" s="1"/>
  <c r="E130" i="2"/>
  <c r="G130" i="2" s="1"/>
  <c r="E131" i="2"/>
  <c r="E132" i="2"/>
  <c r="H132" i="2" s="1"/>
  <c r="E133" i="2"/>
  <c r="H133" i="2" s="1"/>
  <c r="E134" i="2"/>
  <c r="H134" i="2" s="1"/>
  <c r="E135" i="2"/>
  <c r="H135" i="2" s="1"/>
  <c r="E136" i="2"/>
  <c r="H136" i="2" s="1"/>
  <c r="E137" i="2"/>
  <c r="H137" i="2" s="1"/>
  <c r="E138" i="2"/>
  <c r="H138" i="2" s="1"/>
  <c r="E139" i="2"/>
  <c r="G139" i="2" s="1"/>
  <c r="E140" i="2"/>
  <c r="G140" i="2" s="1"/>
  <c r="E141" i="2"/>
  <c r="H141" i="2" s="1"/>
  <c r="E142" i="2"/>
  <c r="G142" i="2" s="1"/>
  <c r="E143" i="2"/>
  <c r="E144" i="2"/>
  <c r="H144" i="2" s="1"/>
  <c r="E145" i="2"/>
  <c r="G145" i="2" s="1"/>
  <c r="E146" i="2"/>
  <c r="H146" i="2" s="1"/>
  <c r="E147" i="2"/>
  <c r="H147" i="2" s="1"/>
  <c r="E148" i="2"/>
  <c r="H148" i="2" s="1"/>
  <c r="E149" i="2"/>
  <c r="H149" i="2" s="1"/>
  <c r="E150" i="2"/>
  <c r="H150" i="2" s="1"/>
  <c r="E151" i="2"/>
  <c r="G151" i="2" s="1"/>
  <c r="E152" i="2"/>
  <c r="G152" i="2" s="1"/>
  <c r="E153" i="2"/>
  <c r="H153" i="2" s="1"/>
  <c r="E154" i="2"/>
  <c r="G154" i="2" s="1"/>
  <c r="E155" i="2"/>
  <c r="E156" i="2"/>
  <c r="H156" i="2" s="1"/>
  <c r="E157" i="2"/>
  <c r="H157" i="2" s="1"/>
  <c r="E158" i="2"/>
  <c r="H158" i="2" s="1"/>
  <c r="E159" i="2"/>
  <c r="H159" i="2" s="1"/>
  <c r="E160" i="2"/>
  <c r="G160" i="2" s="1"/>
  <c r="E161" i="2"/>
  <c r="H161" i="2" s="1"/>
  <c r="E162" i="2"/>
  <c r="H162" i="2" s="1"/>
  <c r="E163" i="2"/>
  <c r="G163" i="2" s="1"/>
  <c r="E164" i="2"/>
  <c r="G164" i="2" s="1"/>
  <c r="E165" i="2"/>
  <c r="G165" i="2" s="1"/>
  <c r="E166" i="2"/>
  <c r="G166" i="2" s="1"/>
  <c r="E167" i="2"/>
  <c r="E168" i="2"/>
  <c r="G168" i="2" s="1"/>
  <c r="E169" i="2"/>
  <c r="H169" i="2" s="1"/>
  <c r="E170" i="2"/>
  <c r="H170" i="2" s="1"/>
  <c r="E171" i="2"/>
  <c r="H171" i="2" s="1"/>
  <c r="E172" i="2"/>
  <c r="H172" i="2" s="1"/>
  <c r="E173" i="2"/>
  <c r="H173" i="2" s="1"/>
  <c r="E174" i="2"/>
  <c r="H174" i="2" s="1"/>
  <c r="E175" i="2"/>
  <c r="G175" i="2" s="1"/>
  <c r="E176" i="2"/>
  <c r="G176" i="2" s="1"/>
  <c r="E177" i="2"/>
  <c r="H177" i="2" s="1"/>
  <c r="E178" i="2"/>
  <c r="G178" i="2" s="1"/>
  <c r="E179" i="2"/>
  <c r="E180" i="2"/>
  <c r="H180" i="2" s="1"/>
  <c r="E181" i="2"/>
  <c r="H181" i="2" s="1"/>
  <c r="E182" i="2"/>
  <c r="H182" i="2" s="1"/>
  <c r="E183" i="2"/>
  <c r="H183" i="2" s="1"/>
  <c r="E184" i="2"/>
  <c r="H184" i="2" s="1"/>
  <c r="E185" i="2"/>
  <c r="H185" i="2" s="1"/>
  <c r="E186" i="2"/>
  <c r="H186" i="2" s="1"/>
  <c r="E187" i="2"/>
  <c r="G187" i="2" s="1"/>
  <c r="E188" i="2"/>
  <c r="G188" i="2" s="1"/>
  <c r="E189" i="2"/>
  <c r="G189" i="2" s="1"/>
  <c r="E190" i="2"/>
  <c r="G190" i="2" s="1"/>
  <c r="E191" i="2"/>
  <c r="E192" i="2"/>
  <c r="G192" i="2" s="1"/>
  <c r="E193" i="2"/>
  <c r="G193" i="2" s="1"/>
  <c r="E194" i="2"/>
  <c r="H194" i="2" s="1"/>
  <c r="E195" i="2"/>
  <c r="H195" i="2" s="1"/>
  <c r="E196" i="2"/>
  <c r="H196" i="2" s="1"/>
  <c r="E197" i="2"/>
  <c r="H197" i="2" s="1"/>
  <c r="E198" i="2"/>
  <c r="H198" i="2" s="1"/>
  <c r="E199" i="2"/>
  <c r="G199" i="2" s="1"/>
  <c r="E200" i="2"/>
  <c r="G200" i="2" s="1"/>
  <c r="E201" i="2"/>
  <c r="G201" i="2" s="1"/>
  <c r="E202" i="2"/>
  <c r="G202" i="2" s="1"/>
  <c r="E203" i="2"/>
  <c r="E204" i="2"/>
  <c r="G204" i="2" s="1"/>
  <c r="E205" i="2"/>
  <c r="H205" i="2" s="1"/>
  <c r="E206" i="2"/>
  <c r="H206" i="2" s="1"/>
  <c r="E207" i="2"/>
  <c r="H207" i="2" s="1"/>
  <c r="E208" i="2"/>
  <c r="H208" i="2" s="1"/>
  <c r="E209" i="2"/>
  <c r="H209" i="2" s="1"/>
  <c r="E210" i="2"/>
  <c r="H210" i="2" s="1"/>
  <c r="E211" i="2"/>
  <c r="G211" i="2" s="1"/>
  <c r="E212" i="2"/>
  <c r="G212" i="2" s="1"/>
  <c r="E213" i="2"/>
  <c r="H213" i="2" s="1"/>
  <c r="E214" i="2"/>
  <c r="G214" i="2" s="1"/>
  <c r="E215" i="2"/>
  <c r="E216" i="2"/>
  <c r="H216" i="2" s="1"/>
  <c r="E217" i="2"/>
  <c r="H217" i="2" s="1"/>
  <c r="E218" i="2"/>
  <c r="H218" i="2" s="1"/>
  <c r="E219" i="2"/>
  <c r="H219" i="2" s="1"/>
  <c r="E220" i="2"/>
  <c r="G220" i="2" s="1"/>
  <c r="E221" i="2"/>
  <c r="H221" i="2" s="1"/>
  <c r="E222" i="2"/>
  <c r="H222" i="2" s="1"/>
  <c r="E223" i="2"/>
  <c r="G223" i="2" s="1"/>
  <c r="E224" i="2"/>
  <c r="G224" i="2" s="1"/>
  <c r="E225" i="2"/>
  <c r="G225" i="2" s="1"/>
  <c r="E226" i="2"/>
  <c r="G226" i="2" s="1"/>
  <c r="E227" i="2"/>
  <c r="E228" i="2"/>
  <c r="G228" i="2" s="1"/>
  <c r="E229" i="2"/>
  <c r="G229" i="2" s="1"/>
  <c r="E230" i="2"/>
  <c r="H230" i="2" s="1"/>
  <c r="E231" i="2"/>
  <c r="H231" i="2" s="1"/>
  <c r="E232" i="2"/>
  <c r="H232" i="2" s="1"/>
  <c r="E233" i="2"/>
  <c r="H233" i="2" s="1"/>
  <c r="E234" i="2"/>
  <c r="H234" i="2" s="1"/>
  <c r="E235" i="2"/>
  <c r="G235" i="2" s="1"/>
  <c r="E236" i="2"/>
  <c r="G236" i="2" s="1"/>
  <c r="E237" i="2"/>
  <c r="G237" i="2" s="1"/>
  <c r="E238" i="2"/>
  <c r="G238" i="2" s="1"/>
  <c r="E239" i="2"/>
  <c r="E240" i="2"/>
  <c r="G240" i="2" s="1"/>
  <c r="E241" i="2"/>
  <c r="H241" i="2" s="1"/>
  <c r="E242" i="2"/>
  <c r="H242" i="2" s="1"/>
  <c r="E243" i="2"/>
  <c r="H243" i="2" s="1"/>
  <c r="E244" i="2"/>
  <c r="H244" i="2" s="1"/>
  <c r="E245" i="2"/>
  <c r="H245" i="2" s="1"/>
  <c r="E246" i="2"/>
  <c r="H246" i="2" s="1"/>
  <c r="E247" i="2"/>
  <c r="G247" i="2" s="1"/>
  <c r="E248" i="2"/>
  <c r="G248" i="2" s="1"/>
  <c r="E249" i="2"/>
  <c r="H249" i="2" s="1"/>
  <c r="E250" i="2"/>
  <c r="G250" i="2" s="1"/>
  <c r="E251" i="2"/>
  <c r="E252" i="2"/>
  <c r="H252" i="2" s="1"/>
  <c r="E253" i="2"/>
  <c r="G253" i="2" s="1"/>
  <c r="E254" i="2"/>
  <c r="H254" i="2" s="1"/>
  <c r="E255" i="2"/>
  <c r="H255" i="2" s="1"/>
  <c r="E256" i="2"/>
  <c r="H256" i="2" s="1"/>
  <c r="E257" i="2"/>
  <c r="H257" i="2" s="1"/>
  <c r="E258" i="2"/>
  <c r="H258" i="2" s="1"/>
  <c r="E259" i="2"/>
  <c r="G259" i="2" s="1"/>
  <c r="E260" i="2"/>
  <c r="G260" i="2" s="1"/>
  <c r="E261" i="2"/>
  <c r="H261" i="2" s="1"/>
  <c r="E262" i="2"/>
  <c r="G262" i="2" s="1"/>
  <c r="E263" i="2"/>
  <c r="E264" i="2"/>
  <c r="H264" i="2" s="1"/>
  <c r="E265" i="2"/>
  <c r="H265" i="2" s="1"/>
  <c r="E266" i="2"/>
  <c r="H266" i="2" s="1"/>
  <c r="E267" i="2"/>
  <c r="H267" i="2" s="1"/>
  <c r="E268" i="2"/>
  <c r="H268" i="2" s="1"/>
  <c r="E269" i="2"/>
  <c r="H269" i="2" s="1"/>
  <c r="E270" i="2"/>
  <c r="H270" i="2" s="1"/>
  <c r="E271" i="2"/>
  <c r="G271" i="2" s="1"/>
  <c r="E272" i="2"/>
  <c r="G272" i="2" s="1"/>
  <c r="E273" i="2"/>
  <c r="G273" i="2" s="1"/>
  <c r="E274" i="2"/>
  <c r="G274" i="2" s="1"/>
  <c r="E275" i="2"/>
  <c r="E276" i="2"/>
  <c r="H276" i="2" s="1"/>
  <c r="E277" i="2"/>
  <c r="H277" i="2" s="1"/>
  <c r="E278" i="2"/>
  <c r="H278" i="2" s="1"/>
  <c r="E279" i="2"/>
  <c r="H279" i="2" s="1"/>
  <c r="E280" i="2"/>
  <c r="G280" i="2" s="1"/>
  <c r="E281" i="2"/>
  <c r="H281" i="2" s="1"/>
  <c r="E282" i="2"/>
  <c r="H282" i="2" s="1"/>
  <c r="E283" i="2"/>
  <c r="G283" i="2" s="1"/>
  <c r="E284" i="2"/>
  <c r="G284" i="2" s="1"/>
  <c r="E285" i="2"/>
  <c r="H285" i="2" s="1"/>
  <c r="E286" i="2"/>
  <c r="G286" i="2" s="1"/>
  <c r="E287" i="2"/>
  <c r="E288" i="2"/>
  <c r="H288" i="2" s="1"/>
  <c r="E289" i="2"/>
  <c r="H289" i="2" s="1"/>
  <c r="E290" i="2"/>
  <c r="H290" i="2" s="1"/>
  <c r="E291" i="2"/>
  <c r="H291" i="2" s="1"/>
  <c r="E292" i="2"/>
  <c r="H292" i="2" s="1"/>
  <c r="E293" i="2"/>
  <c r="H293" i="2" s="1"/>
  <c r="E294" i="2"/>
  <c r="H294" i="2" s="1"/>
  <c r="E295" i="2"/>
  <c r="G295" i="2" s="1"/>
  <c r="E296" i="2"/>
  <c r="G296" i="2" s="1"/>
  <c r="E297" i="2"/>
  <c r="H297" i="2" s="1"/>
  <c r="E298" i="2"/>
  <c r="G298" i="2" s="1"/>
  <c r="E299" i="2"/>
  <c r="E300" i="2"/>
  <c r="H300" i="2" s="1"/>
  <c r="E301" i="2"/>
  <c r="H301" i="2" s="1"/>
  <c r="E302" i="2"/>
  <c r="H302" i="2" s="1"/>
  <c r="E303" i="2"/>
  <c r="H303" i="2" s="1"/>
  <c r="E304" i="2"/>
  <c r="H304" i="2" s="1"/>
  <c r="E305" i="2"/>
  <c r="H305" i="2" s="1"/>
  <c r="E306" i="2"/>
  <c r="H306" i="2" s="1"/>
  <c r="E307" i="2"/>
  <c r="G307" i="2" s="1"/>
  <c r="E308" i="2"/>
  <c r="G308" i="2" s="1"/>
  <c r="E309" i="2"/>
  <c r="G309" i="2" s="1"/>
  <c r="E310" i="2"/>
  <c r="G310" i="2" s="1"/>
  <c r="E311" i="2"/>
  <c r="E312" i="2"/>
  <c r="G312" i="2" s="1"/>
  <c r="E313" i="2"/>
  <c r="H313" i="2" s="1"/>
  <c r="E314" i="2"/>
  <c r="H314" i="2" s="1"/>
  <c r="E315" i="2"/>
  <c r="H315" i="2" s="1"/>
  <c r="E316" i="2"/>
  <c r="G316" i="2" s="1"/>
  <c r="E317" i="2"/>
  <c r="H317" i="2" s="1"/>
  <c r="E318" i="2"/>
  <c r="H318" i="2" s="1"/>
  <c r="E319" i="2"/>
  <c r="G319" i="2" s="1"/>
  <c r="E320" i="2"/>
  <c r="G320" i="2" s="1"/>
  <c r="E321" i="2"/>
  <c r="H321" i="2" s="1"/>
  <c r="E322" i="2"/>
  <c r="G322" i="2" s="1"/>
  <c r="E323" i="2"/>
  <c r="E324" i="2"/>
  <c r="H324" i="2" s="1"/>
  <c r="E325" i="2"/>
  <c r="H325" i="2" s="1"/>
  <c r="E326" i="2"/>
  <c r="H326" i="2" s="1"/>
  <c r="E327" i="2"/>
  <c r="H327" i="2" s="1"/>
  <c r="E328" i="2"/>
  <c r="G328" i="2" s="1"/>
  <c r="E329" i="2"/>
  <c r="H329" i="2" s="1"/>
  <c r="E330" i="2"/>
  <c r="H330" i="2" s="1"/>
  <c r="E331" i="2"/>
  <c r="G331" i="2" s="1"/>
  <c r="E332" i="2"/>
  <c r="G332" i="2" s="1"/>
  <c r="E333" i="2"/>
  <c r="G333" i="2" s="1"/>
  <c r="E334" i="2"/>
  <c r="G334" i="2" s="1"/>
  <c r="E335" i="2"/>
  <c r="E336" i="2"/>
  <c r="G336" i="2" s="1"/>
  <c r="E337" i="2"/>
  <c r="H337" i="2" s="1"/>
  <c r="E338" i="2"/>
  <c r="H338" i="2" s="1"/>
  <c r="E339" i="2"/>
  <c r="H339" i="2" s="1"/>
  <c r="E340" i="2"/>
  <c r="H340" i="2" s="1"/>
  <c r="E341" i="2"/>
  <c r="H341" i="2" s="1"/>
  <c r="E342" i="2"/>
  <c r="H342" i="2" s="1"/>
  <c r="E343" i="2"/>
  <c r="G343" i="2" s="1"/>
  <c r="E344" i="2"/>
  <c r="G344" i="2" s="1"/>
  <c r="E345" i="2"/>
  <c r="G345" i="2" s="1"/>
  <c r="E346" i="2"/>
  <c r="G346" i="2" s="1"/>
  <c r="E347" i="2"/>
  <c r="E348" i="2"/>
  <c r="G348" i="2" s="1"/>
  <c r="E349" i="2"/>
  <c r="G349" i="2" s="1"/>
  <c r="E350" i="2"/>
  <c r="H350" i="2" s="1"/>
  <c r="E351" i="2"/>
  <c r="H351" i="2" s="1"/>
  <c r="E352" i="2"/>
  <c r="H352" i="2" s="1"/>
  <c r="E353" i="2"/>
  <c r="H353" i="2" s="1"/>
  <c r="E354" i="2"/>
  <c r="H354" i="2" s="1"/>
  <c r="E355" i="2"/>
  <c r="G355" i="2" s="1"/>
  <c r="E356" i="2"/>
  <c r="G356" i="2" s="1"/>
  <c r="E357" i="2"/>
  <c r="H357" i="2" s="1"/>
  <c r="E358" i="2"/>
  <c r="G358" i="2" s="1"/>
  <c r="E359" i="2"/>
  <c r="E360" i="2"/>
  <c r="H360" i="2" s="1"/>
  <c r="E361" i="2"/>
  <c r="G361" i="2" s="1"/>
  <c r="E362" i="2"/>
  <c r="H362" i="2" s="1"/>
  <c r="E363" i="2"/>
  <c r="H363" i="2" s="1"/>
  <c r="E364" i="2"/>
  <c r="H364" i="2" s="1"/>
  <c r="E365" i="2"/>
  <c r="H365" i="2" s="1"/>
  <c r="E366" i="2"/>
  <c r="H366" i="2" s="1"/>
  <c r="E367" i="2"/>
  <c r="G367" i="2" s="1"/>
  <c r="E368" i="2"/>
  <c r="G368" i="2" s="1"/>
  <c r="E369" i="2"/>
  <c r="G369" i="2" s="1"/>
  <c r="E370" i="2"/>
  <c r="G370" i="2" s="1"/>
  <c r="E371" i="2"/>
  <c r="E372" i="2"/>
  <c r="G372" i="2" s="1"/>
  <c r="E373" i="2"/>
  <c r="H373" i="2" s="1"/>
  <c r="E374" i="2"/>
  <c r="H374" i="2" s="1"/>
  <c r="E375" i="2"/>
  <c r="H375" i="2" s="1"/>
  <c r="E376" i="2"/>
  <c r="G376" i="2" s="1"/>
  <c r="E377" i="2"/>
  <c r="H377" i="2" s="1"/>
  <c r="E378" i="2"/>
  <c r="H378" i="2" s="1"/>
  <c r="E379" i="2"/>
  <c r="G379" i="2" s="1"/>
  <c r="E380" i="2"/>
  <c r="G380" i="2" s="1"/>
  <c r="E381" i="2"/>
  <c r="G381" i="2" s="1"/>
  <c r="E382" i="2"/>
  <c r="G382" i="2" s="1"/>
  <c r="E383" i="2"/>
  <c r="E384" i="2"/>
  <c r="G384" i="2" s="1"/>
  <c r="E385" i="2"/>
  <c r="H385" i="2" s="1"/>
  <c r="E386" i="2"/>
  <c r="H386" i="2" s="1"/>
  <c r="E387" i="2"/>
  <c r="H387" i="2" s="1"/>
  <c r="E388" i="2"/>
  <c r="G388" i="2" s="1"/>
  <c r="E389" i="2"/>
  <c r="H389" i="2" s="1"/>
  <c r="E390" i="2"/>
  <c r="H390" i="2" s="1"/>
  <c r="E391" i="2"/>
  <c r="G391" i="2" s="1"/>
  <c r="E392" i="2"/>
  <c r="G392" i="2" s="1"/>
  <c r="E393" i="2"/>
  <c r="G393" i="2" s="1"/>
  <c r="E394" i="2"/>
  <c r="G394" i="2" s="1"/>
  <c r="E395" i="2"/>
  <c r="E396" i="2"/>
  <c r="H396" i="2" s="1"/>
  <c r="E397" i="2"/>
  <c r="H397" i="2" s="1"/>
  <c r="E398" i="2"/>
  <c r="H398" i="2" s="1"/>
  <c r="E399" i="2"/>
  <c r="H399" i="2" s="1"/>
  <c r="E400" i="2"/>
  <c r="H400" i="2" s="1"/>
  <c r="E401" i="2"/>
  <c r="H401" i="2" s="1"/>
  <c r="E402" i="2"/>
  <c r="H402" i="2" s="1"/>
  <c r="E403" i="2"/>
  <c r="G403" i="2" s="1"/>
  <c r="E404" i="2"/>
  <c r="G404" i="2" s="1"/>
  <c r="E405" i="2"/>
  <c r="H405" i="2" s="1"/>
  <c r="E406" i="2"/>
  <c r="G406" i="2" s="1"/>
  <c r="E407" i="2"/>
  <c r="E408" i="2"/>
  <c r="H408" i="2" s="1"/>
  <c r="E409" i="2"/>
  <c r="G409" i="2" s="1"/>
  <c r="E410" i="2"/>
  <c r="H410" i="2" s="1"/>
  <c r="E411" i="2"/>
  <c r="H411" i="2" s="1"/>
  <c r="E412" i="2"/>
  <c r="H412" i="2" s="1"/>
  <c r="E413" i="2"/>
  <c r="H413" i="2" s="1"/>
  <c r="E414" i="2"/>
  <c r="H414" i="2" s="1"/>
  <c r="E415" i="2"/>
  <c r="G415" i="2" s="1"/>
  <c r="E416" i="2"/>
  <c r="G416" i="2" s="1"/>
  <c r="E417" i="2"/>
  <c r="G417" i="2" s="1"/>
  <c r="E418" i="2"/>
  <c r="G418" i="2" s="1"/>
  <c r="E419" i="2"/>
  <c r="E420" i="2"/>
  <c r="H420" i="2" s="1"/>
  <c r="E421" i="2"/>
  <c r="G421" i="2" s="1"/>
  <c r="E422" i="2"/>
  <c r="H422" i="2" s="1"/>
  <c r="E423" i="2"/>
  <c r="H423" i="2" s="1"/>
  <c r="E424" i="2"/>
  <c r="H424" i="2" s="1"/>
  <c r="E425" i="2"/>
  <c r="H425" i="2" s="1"/>
  <c r="E426" i="2"/>
  <c r="H426" i="2" s="1"/>
  <c r="E427" i="2"/>
  <c r="G427" i="2" s="1"/>
  <c r="E428" i="2"/>
  <c r="G428" i="2" s="1"/>
  <c r="E429" i="2"/>
  <c r="H429" i="2" s="1"/>
  <c r="E430" i="2"/>
  <c r="G430" i="2" s="1"/>
  <c r="E431" i="2"/>
  <c r="E432" i="2"/>
  <c r="H432" i="2" s="1"/>
  <c r="E433" i="2"/>
  <c r="H433" i="2" s="1"/>
  <c r="E434" i="2"/>
  <c r="H434" i="2" s="1"/>
  <c r="E435" i="2"/>
  <c r="H435" i="2" s="1"/>
  <c r="E436" i="2"/>
  <c r="H436" i="2" s="1"/>
  <c r="E437" i="2"/>
  <c r="H437" i="2" s="1"/>
  <c r="E438" i="2"/>
  <c r="H438" i="2" s="1"/>
  <c r="E439" i="2"/>
  <c r="G439" i="2" s="1"/>
  <c r="E440" i="2"/>
  <c r="G440" i="2" s="1"/>
  <c r="E441" i="2"/>
  <c r="H441" i="2" s="1"/>
  <c r="E442" i="2"/>
  <c r="G442" i="2" s="1"/>
  <c r="E443" i="2"/>
  <c r="E444" i="2"/>
  <c r="H444" i="2" s="1"/>
  <c r="E445" i="2"/>
  <c r="H445" i="2" s="1"/>
  <c r="E446" i="2"/>
  <c r="H446" i="2" s="1"/>
  <c r="E447" i="2"/>
  <c r="H447" i="2" s="1"/>
  <c r="E448" i="2"/>
  <c r="H448" i="2" s="1"/>
  <c r="E449" i="2"/>
  <c r="H449" i="2" s="1"/>
  <c r="E450" i="2"/>
  <c r="H450" i="2" s="1"/>
  <c r="E451" i="2"/>
  <c r="G451" i="2" s="1"/>
  <c r="E452" i="2"/>
  <c r="G452" i="2" s="1"/>
  <c r="E453" i="2"/>
  <c r="G453" i="2" s="1"/>
  <c r="E454" i="2"/>
  <c r="G454" i="2" s="1"/>
  <c r="E455" i="2"/>
  <c r="E456" i="2"/>
  <c r="G456" i="2" s="1"/>
  <c r="E457" i="2"/>
  <c r="G457" i="2" s="1"/>
  <c r="E458" i="2"/>
  <c r="H458" i="2" s="1"/>
  <c r="E459" i="2"/>
  <c r="H459" i="2" s="1"/>
  <c r="E460" i="2"/>
  <c r="H460" i="2" s="1"/>
  <c r="E461" i="2"/>
  <c r="H461" i="2" s="1"/>
  <c r="E462" i="2"/>
  <c r="H462" i="2" s="1"/>
  <c r="E463" i="2"/>
  <c r="G463" i="2" s="1"/>
  <c r="E464" i="2"/>
  <c r="G464" i="2" s="1"/>
  <c r="E465" i="2"/>
  <c r="H465" i="2" s="1"/>
  <c r="E466" i="2"/>
  <c r="G466" i="2" s="1"/>
  <c r="E467" i="2"/>
  <c r="E468" i="2"/>
  <c r="H468" i="2" s="1"/>
  <c r="E469" i="2"/>
  <c r="G469" i="2" s="1"/>
  <c r="E470" i="2"/>
  <c r="H470" i="2" s="1"/>
  <c r="E471" i="2"/>
  <c r="H471" i="2" s="1"/>
  <c r="E472" i="2"/>
  <c r="H472" i="2" s="1"/>
  <c r="E473" i="2"/>
  <c r="H473" i="2" s="1"/>
  <c r="E474" i="2"/>
  <c r="H474" i="2" s="1"/>
  <c r="E475" i="2"/>
  <c r="G475" i="2" s="1"/>
  <c r="E476" i="2"/>
  <c r="G476" i="2" s="1"/>
  <c r="E477" i="2"/>
  <c r="G477" i="2" s="1"/>
  <c r="E478" i="2"/>
  <c r="G478" i="2" s="1"/>
  <c r="E479" i="2"/>
  <c r="E480" i="2"/>
  <c r="G480" i="2" s="1"/>
  <c r="E481" i="2"/>
  <c r="H481" i="2" s="1"/>
  <c r="E482" i="2"/>
  <c r="H482" i="2" s="1"/>
  <c r="E483" i="2"/>
  <c r="H483" i="2" s="1"/>
  <c r="E484" i="2"/>
  <c r="G484" i="2" s="1"/>
  <c r="E485" i="2"/>
  <c r="H485" i="2" s="1"/>
  <c r="E486" i="2"/>
  <c r="H486" i="2" s="1"/>
  <c r="E487" i="2"/>
  <c r="G487" i="2" s="1"/>
  <c r="E488" i="2"/>
  <c r="G488" i="2" s="1"/>
  <c r="E489" i="2"/>
  <c r="G489" i="2" s="1"/>
  <c r="E490" i="2"/>
  <c r="G490" i="2" s="1"/>
  <c r="E491" i="2"/>
  <c r="E492" i="2"/>
  <c r="G492" i="2" s="1"/>
  <c r="E493" i="2"/>
  <c r="H493" i="2" s="1"/>
  <c r="E494" i="2"/>
  <c r="H494" i="2" s="1"/>
  <c r="E495" i="2"/>
  <c r="H495" i="2" s="1"/>
  <c r="E496" i="2"/>
  <c r="G496" i="2" s="1"/>
  <c r="E497" i="2"/>
  <c r="H497" i="2" s="1"/>
  <c r="E498" i="2"/>
  <c r="H498" i="2" s="1"/>
  <c r="E499" i="2"/>
  <c r="G499" i="2" s="1"/>
  <c r="E500" i="2"/>
  <c r="G500" i="2" s="1"/>
  <c r="E2" i="2"/>
  <c r="H2" i="2" s="1"/>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2" i="2"/>
  <c r="F1" i="2"/>
  <c r="G256" i="2" l="1"/>
  <c r="G184" i="2"/>
  <c r="H388" i="2"/>
  <c r="G182" i="2"/>
  <c r="G122" i="2"/>
  <c r="H224" i="2"/>
  <c r="H382" i="2"/>
  <c r="H190" i="2"/>
  <c r="H250" i="2"/>
  <c r="H118" i="2"/>
  <c r="G249" i="2"/>
  <c r="G196" i="2"/>
  <c r="H356" i="2"/>
  <c r="G112" i="2"/>
  <c r="G52" i="2"/>
  <c r="H100" i="2"/>
  <c r="G461" i="2"/>
  <c r="G305" i="2"/>
  <c r="G50" i="2"/>
  <c r="H94" i="2"/>
  <c r="G53" i="2"/>
  <c r="G304" i="2"/>
  <c r="G33" i="2"/>
  <c r="H64" i="2"/>
  <c r="G302" i="2"/>
  <c r="H454" i="2"/>
  <c r="H58" i="2"/>
  <c r="G460" i="2"/>
  <c r="G386" i="2"/>
  <c r="G113" i="2"/>
  <c r="H496" i="2"/>
  <c r="H103" i="2"/>
  <c r="G449" i="2"/>
  <c r="H487" i="2"/>
  <c r="H367" i="2"/>
  <c r="G448" i="2"/>
  <c r="G364" i="2"/>
  <c r="G293" i="2"/>
  <c r="G244" i="2"/>
  <c r="G173" i="2"/>
  <c r="G110" i="2"/>
  <c r="G41" i="2"/>
  <c r="H484" i="2"/>
  <c r="H223" i="2"/>
  <c r="G446" i="2"/>
  <c r="G362" i="2"/>
  <c r="G292" i="2"/>
  <c r="G242" i="2"/>
  <c r="G172" i="2"/>
  <c r="G89" i="2"/>
  <c r="G40" i="2"/>
  <c r="H469" i="2"/>
  <c r="H220" i="2"/>
  <c r="H91" i="2"/>
  <c r="G365" i="2"/>
  <c r="G424" i="2"/>
  <c r="G353" i="2"/>
  <c r="G290" i="2"/>
  <c r="G233" i="2"/>
  <c r="G170" i="2"/>
  <c r="G88" i="2"/>
  <c r="H355" i="2"/>
  <c r="H199" i="2"/>
  <c r="G352" i="2"/>
  <c r="G149" i="2"/>
  <c r="G413" i="2"/>
  <c r="G340" i="2"/>
  <c r="G278" i="2"/>
  <c r="G230" i="2"/>
  <c r="G148" i="2"/>
  <c r="G77" i="2"/>
  <c r="G28" i="2"/>
  <c r="H451" i="2"/>
  <c r="H328" i="2"/>
  <c r="G482" i="2"/>
  <c r="G412" i="2"/>
  <c r="G338" i="2"/>
  <c r="G269" i="2"/>
  <c r="G209" i="2"/>
  <c r="G146" i="2"/>
  <c r="G76" i="2"/>
  <c r="G26" i="2"/>
  <c r="H316" i="2"/>
  <c r="H166" i="2"/>
  <c r="H43" i="2"/>
  <c r="G422" i="2"/>
  <c r="G232" i="2"/>
  <c r="G29" i="2"/>
  <c r="G473" i="2"/>
  <c r="G400" i="2"/>
  <c r="G329" i="2"/>
  <c r="G268" i="2"/>
  <c r="G208" i="2"/>
  <c r="G137" i="2"/>
  <c r="G74" i="2"/>
  <c r="G17" i="2"/>
  <c r="H160" i="2"/>
  <c r="G245" i="2"/>
  <c r="G472" i="2"/>
  <c r="G398" i="2"/>
  <c r="G266" i="2"/>
  <c r="G206" i="2"/>
  <c r="G136" i="2"/>
  <c r="G16" i="2"/>
  <c r="H280" i="2"/>
  <c r="H130" i="2"/>
  <c r="H499" i="2"/>
  <c r="G494" i="2"/>
  <c r="G86" i="2"/>
  <c r="G465" i="2"/>
  <c r="G389" i="2"/>
  <c r="G326" i="2"/>
  <c r="G257" i="2"/>
  <c r="G197" i="2"/>
  <c r="G124" i="2"/>
  <c r="G62" i="2"/>
  <c r="G14" i="2"/>
  <c r="H394" i="2"/>
  <c r="H262" i="2"/>
  <c r="H22" i="2"/>
  <c r="G373" i="2"/>
  <c r="G313" i="2"/>
  <c r="G432" i="2"/>
  <c r="G216" i="2"/>
  <c r="H333" i="2"/>
  <c r="H296" i="2"/>
  <c r="H229" i="2"/>
  <c r="H73" i="2"/>
  <c r="G493" i="2"/>
  <c r="G429" i="2"/>
  <c r="G397" i="2"/>
  <c r="G337" i="2"/>
  <c r="G277" i="2"/>
  <c r="G213" i="2"/>
  <c r="G181" i="2"/>
  <c r="G121" i="2"/>
  <c r="G61" i="2"/>
  <c r="H457" i="2"/>
  <c r="H421" i="2"/>
  <c r="H393" i="2"/>
  <c r="H332" i="2"/>
  <c r="H295" i="2"/>
  <c r="H260" i="2"/>
  <c r="H228" i="2"/>
  <c r="H164" i="2"/>
  <c r="H128" i="2"/>
  <c r="H68" i="2"/>
  <c r="G485" i="2"/>
  <c r="G458" i="2"/>
  <c r="G425" i="2"/>
  <c r="G396" i="2"/>
  <c r="G180" i="2"/>
  <c r="H490" i="2"/>
  <c r="H456" i="2"/>
  <c r="H418" i="2"/>
  <c r="H392" i="2"/>
  <c r="H361" i="2"/>
  <c r="H331" i="2"/>
  <c r="H226" i="2"/>
  <c r="H193" i="2"/>
  <c r="H163" i="2"/>
  <c r="H127" i="2"/>
  <c r="H97" i="2"/>
  <c r="H67" i="2"/>
  <c r="H37" i="2"/>
  <c r="G301" i="2"/>
  <c r="G360" i="2"/>
  <c r="G481" i="2"/>
  <c r="G205" i="2"/>
  <c r="G109" i="2"/>
  <c r="G108" i="2"/>
  <c r="H349" i="2"/>
  <c r="H187" i="2"/>
  <c r="H55" i="2"/>
  <c r="G445" i="2"/>
  <c r="G385" i="2"/>
  <c r="G321" i="2"/>
  <c r="G289" i="2"/>
  <c r="G169" i="2"/>
  <c r="G105" i="2"/>
  <c r="G13" i="2"/>
  <c r="H477" i="2"/>
  <c r="H440" i="2"/>
  <c r="H409" i="2"/>
  <c r="H376" i="2"/>
  <c r="H346" i="2"/>
  <c r="H312" i="2"/>
  <c r="H274" i="2"/>
  <c r="H212" i="2"/>
  <c r="H84" i="2"/>
  <c r="H20" i="2"/>
  <c r="G217" i="2"/>
  <c r="G157" i="2"/>
  <c r="G241" i="2"/>
  <c r="H417" i="2"/>
  <c r="G144" i="2"/>
  <c r="H189" i="2"/>
  <c r="G325" i="2"/>
  <c r="G49" i="2"/>
  <c r="H188" i="2"/>
  <c r="H478" i="2"/>
  <c r="H379" i="2"/>
  <c r="H248" i="2"/>
  <c r="H151" i="2"/>
  <c r="H21" i="2"/>
  <c r="G470" i="2"/>
  <c r="G437" i="2"/>
  <c r="G410" i="2"/>
  <c r="G377" i="2"/>
  <c r="G350" i="2"/>
  <c r="G317" i="2"/>
  <c r="G288" i="2"/>
  <c r="G254" i="2"/>
  <c r="G221" i="2"/>
  <c r="G194" i="2"/>
  <c r="G161" i="2"/>
  <c r="G134" i="2"/>
  <c r="G101" i="2"/>
  <c r="G72" i="2"/>
  <c r="G38" i="2"/>
  <c r="G5" i="2"/>
  <c r="H476" i="2"/>
  <c r="H439" i="2"/>
  <c r="H406" i="2"/>
  <c r="H343" i="2"/>
  <c r="H310" i="2"/>
  <c r="H272" i="2"/>
  <c r="H211" i="2"/>
  <c r="H145" i="2"/>
  <c r="H82" i="2"/>
  <c r="G433" i="2"/>
  <c r="G25" i="2"/>
  <c r="H253" i="2"/>
  <c r="H284" i="2"/>
  <c r="G357" i="2"/>
  <c r="G265" i="2"/>
  <c r="H152" i="2"/>
  <c r="H85" i="2"/>
  <c r="G436" i="2"/>
  <c r="G285" i="2"/>
  <c r="G133" i="2"/>
  <c r="G69" i="2"/>
  <c r="G4" i="2"/>
  <c r="H475" i="2"/>
  <c r="H404" i="2"/>
  <c r="H372" i="2"/>
  <c r="H307" i="2"/>
  <c r="H271" i="2"/>
  <c r="H238" i="2"/>
  <c r="H140" i="2"/>
  <c r="H106" i="2"/>
  <c r="H80" i="2"/>
  <c r="H46" i="2"/>
  <c r="G177" i="2"/>
  <c r="H416" i="2"/>
  <c r="G141" i="2"/>
  <c r="H415" i="2"/>
  <c r="G324" i="2"/>
  <c r="H116" i="2"/>
  <c r="G497" i="2"/>
  <c r="G468" i="2"/>
  <c r="G434" i="2"/>
  <c r="G401" i="2"/>
  <c r="G374" i="2"/>
  <c r="G341" i="2"/>
  <c r="G314" i="2"/>
  <c r="G281" i="2"/>
  <c r="G252" i="2"/>
  <c r="G218" i="2"/>
  <c r="G185" i="2"/>
  <c r="G158" i="2"/>
  <c r="G125" i="2"/>
  <c r="G98" i="2"/>
  <c r="G65" i="2"/>
  <c r="G36" i="2"/>
  <c r="H500" i="2"/>
  <c r="H370" i="2"/>
  <c r="H235" i="2"/>
  <c r="H79" i="2"/>
  <c r="H45" i="2"/>
  <c r="H10" i="2"/>
  <c r="H428" i="2"/>
  <c r="H368" i="2"/>
  <c r="H334" i="2"/>
  <c r="H202" i="2"/>
  <c r="H168" i="2"/>
  <c r="H104" i="2"/>
  <c r="H44" i="2"/>
  <c r="G486" i="2"/>
  <c r="G450" i="2"/>
  <c r="G414" i="2"/>
  <c r="G378" i="2"/>
  <c r="G342" i="2"/>
  <c r="G306" i="2"/>
  <c r="G270" i="2"/>
  <c r="G234" i="2"/>
  <c r="G198" i="2"/>
  <c r="G162" i="2"/>
  <c r="G126" i="2"/>
  <c r="G90" i="2"/>
  <c r="G54" i="2"/>
  <c r="G18" i="2"/>
  <c r="G2" i="2"/>
  <c r="H480" i="2"/>
  <c r="H336" i="2"/>
  <c r="H192" i="2"/>
  <c r="H48" i="2"/>
  <c r="H273" i="2"/>
  <c r="H129" i="2"/>
  <c r="H24" i="2"/>
  <c r="G231" i="2"/>
  <c r="G498" i="2"/>
  <c r="G462" i="2"/>
  <c r="G426" i="2"/>
  <c r="G390" i="2"/>
  <c r="G354" i="2"/>
  <c r="G318" i="2"/>
  <c r="G282" i="2"/>
  <c r="G246" i="2"/>
  <c r="G210" i="2"/>
  <c r="G174" i="2"/>
  <c r="G138" i="2"/>
  <c r="G102" i="2"/>
  <c r="G66" i="2"/>
  <c r="G30" i="2"/>
  <c r="H453" i="2"/>
  <c r="H309" i="2"/>
  <c r="H165" i="2"/>
  <c r="H492" i="2"/>
  <c r="H452" i="2"/>
  <c r="H430" i="2"/>
  <c r="H391" i="2"/>
  <c r="H369" i="2"/>
  <c r="H348" i="2"/>
  <c r="H308" i="2"/>
  <c r="H286" i="2"/>
  <c r="H247" i="2"/>
  <c r="H225" i="2"/>
  <c r="H204" i="2"/>
  <c r="H142" i="2"/>
  <c r="H81" i="2"/>
  <c r="H60" i="2"/>
  <c r="G267" i="2"/>
  <c r="G444" i="2"/>
  <c r="G408" i="2"/>
  <c r="G300" i="2"/>
  <c r="G264" i="2"/>
  <c r="G156" i="2"/>
  <c r="G120" i="2"/>
  <c r="G12" i="2"/>
  <c r="G375" i="2"/>
  <c r="G87" i="2"/>
  <c r="G491" i="2"/>
  <c r="H491" i="2"/>
  <c r="G479" i="2"/>
  <c r="H479" i="2"/>
  <c r="G467" i="2"/>
  <c r="H467" i="2"/>
  <c r="G455" i="2"/>
  <c r="H455" i="2"/>
  <c r="G443" i="2"/>
  <c r="H443" i="2"/>
  <c r="G431" i="2"/>
  <c r="H431" i="2"/>
  <c r="G419" i="2"/>
  <c r="H419" i="2"/>
  <c r="G407" i="2"/>
  <c r="H407" i="2"/>
  <c r="G395" i="2"/>
  <c r="H395" i="2"/>
  <c r="G383" i="2"/>
  <c r="H383" i="2"/>
  <c r="G371" i="2"/>
  <c r="H371" i="2"/>
  <c r="G359" i="2"/>
  <c r="H359" i="2"/>
  <c r="G347" i="2"/>
  <c r="H347" i="2"/>
  <c r="G335" i="2"/>
  <c r="H335" i="2"/>
  <c r="G323" i="2"/>
  <c r="H323" i="2"/>
  <c r="G311" i="2"/>
  <c r="H311" i="2"/>
  <c r="G299" i="2"/>
  <c r="H299" i="2"/>
  <c r="G287" i="2"/>
  <c r="H287" i="2"/>
  <c r="G275" i="2"/>
  <c r="H275" i="2"/>
  <c r="G263" i="2"/>
  <c r="H263" i="2"/>
  <c r="G251" i="2"/>
  <c r="H251" i="2"/>
  <c r="G239" i="2"/>
  <c r="H239" i="2"/>
  <c r="G227" i="2"/>
  <c r="H227" i="2"/>
  <c r="G215" i="2"/>
  <c r="H215" i="2"/>
  <c r="G203" i="2"/>
  <c r="H203" i="2"/>
  <c r="G191" i="2"/>
  <c r="H191" i="2"/>
  <c r="G179" i="2"/>
  <c r="H179" i="2"/>
  <c r="G167" i="2"/>
  <c r="H167" i="2"/>
  <c r="G155" i="2"/>
  <c r="H155" i="2"/>
  <c r="G143" i="2"/>
  <c r="H143" i="2"/>
  <c r="G131" i="2"/>
  <c r="H131" i="2"/>
  <c r="G119" i="2"/>
  <c r="H119" i="2"/>
  <c r="G107" i="2"/>
  <c r="H107" i="2"/>
  <c r="G95" i="2"/>
  <c r="H95" i="2"/>
  <c r="G83" i="2"/>
  <c r="H83" i="2"/>
  <c r="G71" i="2"/>
  <c r="H71" i="2"/>
  <c r="G59" i="2"/>
  <c r="H59" i="2"/>
  <c r="G47" i="2"/>
  <c r="H47" i="2"/>
  <c r="G35" i="2"/>
  <c r="H35" i="2"/>
  <c r="G23" i="2"/>
  <c r="H23" i="2"/>
  <c r="G11" i="2"/>
  <c r="H11" i="2"/>
  <c r="G495" i="2"/>
  <c r="G459" i="2"/>
  <c r="G441" i="2"/>
  <c r="G423" i="2"/>
  <c r="G405" i="2"/>
  <c r="G387" i="2"/>
  <c r="G351" i="2"/>
  <c r="G315" i="2"/>
  <c r="G297" i="2"/>
  <c r="G279" i="2"/>
  <c r="G261" i="2"/>
  <c r="G243" i="2"/>
  <c r="G207" i="2"/>
  <c r="G171" i="2"/>
  <c r="G153" i="2"/>
  <c r="G135" i="2"/>
  <c r="G117" i="2"/>
  <c r="G99" i="2"/>
  <c r="G63" i="2"/>
  <c r="G27" i="2"/>
  <c r="G9" i="2"/>
  <c r="H489" i="2"/>
  <c r="H345" i="2"/>
  <c r="H201" i="2"/>
  <c r="H57" i="2"/>
  <c r="G483" i="2"/>
  <c r="G447" i="2"/>
  <c r="G411" i="2"/>
  <c r="G303" i="2"/>
  <c r="G123" i="2"/>
  <c r="G51" i="2"/>
  <c r="G474" i="2"/>
  <c r="G438" i="2"/>
  <c r="G402" i="2"/>
  <c r="G366" i="2"/>
  <c r="G330" i="2"/>
  <c r="G294" i="2"/>
  <c r="G258" i="2"/>
  <c r="G222" i="2"/>
  <c r="G186" i="2"/>
  <c r="G150" i="2"/>
  <c r="G114" i="2"/>
  <c r="G78" i="2"/>
  <c r="G42" i="2"/>
  <c r="G6" i="2"/>
  <c r="H488" i="2"/>
  <c r="H466" i="2"/>
  <c r="H427" i="2"/>
  <c r="H384" i="2"/>
  <c r="H344" i="2"/>
  <c r="H322" i="2"/>
  <c r="H283" i="2"/>
  <c r="H240" i="2"/>
  <c r="H200" i="2"/>
  <c r="H178" i="2"/>
  <c r="H139" i="2"/>
  <c r="H96" i="2"/>
  <c r="H56" i="2"/>
  <c r="H34" i="2"/>
  <c r="G339" i="2"/>
  <c r="G195" i="2"/>
  <c r="G159" i="2"/>
  <c r="G15" i="2"/>
  <c r="G420" i="2"/>
  <c r="G276" i="2"/>
  <c r="G132" i="2"/>
  <c r="H464" i="2"/>
  <c r="H442" i="2"/>
  <c r="H403" i="2"/>
  <c r="H381" i="2"/>
  <c r="H320" i="2"/>
  <c r="H298" i="2"/>
  <c r="H259" i="2"/>
  <c r="H237" i="2"/>
  <c r="H176" i="2"/>
  <c r="H154" i="2"/>
  <c r="H115" i="2"/>
  <c r="H93" i="2"/>
  <c r="H32" i="2"/>
  <c r="H8" i="2"/>
  <c r="G31" i="2"/>
  <c r="H31" i="2"/>
  <c r="G19" i="2"/>
  <c r="H19" i="2"/>
  <c r="G7" i="2"/>
  <c r="H7" i="2"/>
  <c r="G471" i="2"/>
  <c r="G435" i="2"/>
  <c r="G399" i="2"/>
  <c r="G363" i="2"/>
  <c r="G327" i="2"/>
  <c r="G291" i="2"/>
  <c r="G255" i="2"/>
  <c r="G219" i="2"/>
  <c r="G183" i="2"/>
  <c r="G147" i="2"/>
  <c r="G111" i="2"/>
  <c r="G75" i="2"/>
  <c r="G39" i="2"/>
  <c r="G3" i="2"/>
  <c r="H463" i="2"/>
  <c r="H380" i="2"/>
  <c r="H358" i="2"/>
  <c r="H319" i="2"/>
  <c r="H236" i="2"/>
  <c r="H214" i="2"/>
  <c r="H175" i="2"/>
  <c r="H92" i="2"/>
  <c r="H70" i="2"/>
</calcChain>
</file>

<file path=xl/sharedStrings.xml><?xml version="1.0" encoding="utf-8"?>
<sst xmlns="http://schemas.openxmlformats.org/spreadsheetml/2006/main" count="1091" uniqueCount="69">
  <si>
    <t>Question number</t>
  </si>
  <si>
    <t>Description</t>
  </si>
  <si>
    <t>Show the total number of vehicle rentals by state. Put results in the 'Q1' tab</t>
  </si>
  <si>
    <t>Fill in the following columns in the 'Policy data' tab using information from the 'Vehicle details' tab: Vehicle group, vehicle make, vehicle model, engine capacity, standard price. The vehicle code is the combination of the group code and the model code. For example, the group code for a Toyota Corolla is 41. The model code is 004.</t>
  </si>
  <si>
    <t>Investigate whether vehicles from NSW and VIC get higher price changes on average than the other states. Price change is defined as the proportional difference between last year's price and this year's price. For example, if last year's price is 100 and this year's price is 90, price change is -10%. Fill in the table, create a chart and add a comment in the 'Q3' tab</t>
  </si>
  <si>
    <t>Based on prices last year, compare the weighted average discount per vehicle for policies with multiple vehicles compared to policies with single vehicles. The discount is the percentage difference between the standard price and last year's price. For example, if the standard price is 200 and the price last year is 190, then the discount is 5%. Fill in the table in the 'Q4' tab</t>
  </si>
  <si>
    <t>Adjust the proposed prices to allow for the following rules;</t>
  </si>
  <si>
    <t>i. The maximum increase for a policy with multiple vehicles is 10%. Note that this is at a policy level.</t>
  </si>
  <si>
    <t>ii. Policies in TAS and SA, are subject to a minimum price increase of 3% for each vehicle</t>
  </si>
  <si>
    <t>Policy number</t>
  </si>
  <si>
    <t>State</t>
  </si>
  <si>
    <t>Vehicle group code</t>
  </si>
  <si>
    <t>Vehicle model code</t>
  </si>
  <si>
    <t>Vehicle code</t>
  </si>
  <si>
    <t>Vehicle make</t>
  </si>
  <si>
    <t>Vehicle model</t>
  </si>
  <si>
    <t>Engine capacity (litres)</t>
  </si>
  <si>
    <t>Standard price</t>
  </si>
  <si>
    <t>Price last year</t>
  </si>
  <si>
    <t>Price this year</t>
  </si>
  <si>
    <t>Proposed price next year</t>
  </si>
  <si>
    <t>Adjusted proposed price next year</t>
  </si>
  <si>
    <t>NSW</t>
  </si>
  <si>
    <t>QLD</t>
  </si>
  <si>
    <t>SA</t>
  </si>
  <si>
    <t>TAS</t>
  </si>
  <si>
    <t>VIC</t>
  </si>
  <si>
    <t>WA</t>
  </si>
  <si>
    <t>Vehicle group</t>
  </si>
  <si>
    <t>Standard</t>
  </si>
  <si>
    <t>Toyota</t>
  </si>
  <si>
    <t>Corolla</t>
  </si>
  <si>
    <t>Honda</t>
  </si>
  <si>
    <t>Jazz</t>
  </si>
  <si>
    <t>Hyundai</t>
  </si>
  <si>
    <t>i30</t>
  </si>
  <si>
    <t>Mazda</t>
  </si>
  <si>
    <t>Premium</t>
  </si>
  <si>
    <t>BMW</t>
  </si>
  <si>
    <t>320i</t>
  </si>
  <si>
    <t>Mercedes Benz</t>
  </si>
  <si>
    <t>C200</t>
  </si>
  <si>
    <t>Audi</t>
  </si>
  <si>
    <t>A4</t>
  </si>
  <si>
    <t>Lexus</t>
  </si>
  <si>
    <t>IS-250</t>
  </si>
  <si>
    <t>Sports</t>
  </si>
  <si>
    <t>Subaru</t>
  </si>
  <si>
    <t>Impreza</t>
  </si>
  <si>
    <t>Mitsubishi</t>
  </si>
  <si>
    <t>Lancer</t>
  </si>
  <si>
    <t>MX-5</t>
  </si>
  <si>
    <t>S 2000</t>
  </si>
  <si>
    <t>Type of policy</t>
  </si>
  <si>
    <t>Grand Total</t>
  </si>
  <si>
    <t>No of rental vehicles</t>
  </si>
  <si>
    <t>States</t>
  </si>
  <si>
    <t>Proportional price change</t>
  </si>
  <si>
    <t>Row Labels</t>
  </si>
  <si>
    <t>Average of Proportional price change</t>
  </si>
  <si>
    <t>Comment:</t>
  </si>
  <si>
    <t>Yes NSW and VIC have get higher price changes on an average than the other states.</t>
  </si>
  <si>
    <t>Vehicle Count of the company</t>
  </si>
  <si>
    <t>Discount</t>
  </si>
  <si>
    <t>Single</t>
  </si>
  <si>
    <t>Multiple</t>
  </si>
  <si>
    <t>Average of Discount</t>
  </si>
  <si>
    <t>Comment</t>
  </si>
  <si>
    <t>weighted average discount per vehicle for policies with multiple vehicles is 0.007848 more than policies with single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</si>
</sst>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0"/>
    <numFmt numFmtId="169" formatCode="0.0000000"/>
  </numFmts>
  <fonts count="6" x14ac:knownFonts="1">
    <font>
      <sz val="11"/>
      <color theme="1"/>
      <name val="Arial"/>
      <scheme val="minor"/>
    </font>
    <font>
      <b/>
      <sz val="10"/>
      <color rgb="FFFFFFFF"/>
      <name val="Arial"/>
      <family val="2"/>
    </font>
    <font>
      <sz val="10"/>
      <color rgb="FF000000"/>
      <name val="Arial"/>
      <family val="2"/>
    </font>
    <font>
      <b/>
      <sz val="11"/>
      <color theme="1"/>
      <name val="Arial"/>
      <family val="2"/>
    </font>
    <font>
      <sz val="11"/>
      <color theme="1"/>
      <name val="Arial"/>
      <family val="2"/>
    </font>
    <font>
      <sz val="11"/>
      <color theme="1"/>
      <name val="Arial"/>
      <family val="2"/>
      <scheme val="minor"/>
    </font>
  </fonts>
  <fills count="5">
    <fill>
      <patternFill patternType="none"/>
    </fill>
    <fill>
      <patternFill patternType="gray125"/>
    </fill>
    <fill>
      <patternFill patternType="solid">
        <fgColor rgb="FFF20884"/>
        <bgColor rgb="FFF20884"/>
      </patternFill>
    </fill>
    <fill>
      <patternFill patternType="solid">
        <fgColor rgb="FFC0C0C0"/>
        <bgColor rgb="FFC0C0C0"/>
      </patternFill>
    </fill>
    <fill>
      <patternFill patternType="solid">
        <fgColor rgb="FFFFFFFF"/>
        <bgColor rgb="FFFFFFFF"/>
      </patternFill>
    </fill>
  </fills>
  <borders count="14">
    <border>
      <left/>
      <right/>
      <top/>
      <bottom/>
      <diagonal/>
    </border>
    <border>
      <left/>
      <right style="medium">
        <color rgb="FFFFFFFF"/>
      </right>
      <top/>
      <bottom/>
      <diagonal/>
    </border>
    <border>
      <left style="medium">
        <color rgb="FFFFFFFF"/>
      </left>
      <right/>
      <top/>
      <bottom/>
      <diagonal/>
    </border>
    <border>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3" borderId="3" xfId="0" applyFont="1" applyFill="1" applyBorder="1" applyAlignment="1">
      <alignment horizontal="right" vertical="center"/>
    </xf>
    <xf numFmtId="0" fontId="2" fillId="3" borderId="4" xfId="0" applyFont="1" applyFill="1" applyBorder="1" applyAlignment="1">
      <alignment vertical="center" wrapText="1"/>
    </xf>
    <xf numFmtId="0" fontId="2" fillId="4" borderId="5" xfId="0" applyFont="1" applyFill="1" applyBorder="1" applyAlignment="1">
      <alignment horizontal="right" vertical="center"/>
    </xf>
    <xf numFmtId="0" fontId="2" fillId="4" borderId="6" xfId="0" applyFont="1" applyFill="1" applyBorder="1" applyAlignment="1">
      <alignment vertical="center" wrapText="1"/>
    </xf>
    <xf numFmtId="0" fontId="2" fillId="3" borderId="5" xfId="0" applyFont="1" applyFill="1" applyBorder="1" applyAlignment="1">
      <alignment horizontal="right" vertical="center"/>
    </xf>
    <xf numFmtId="0" fontId="2" fillId="3" borderId="6" xfId="0" applyFont="1" applyFill="1" applyBorder="1" applyAlignment="1">
      <alignment vertical="center" wrapText="1"/>
    </xf>
    <xf numFmtId="0" fontId="3" fillId="0" borderId="0" xfId="0" applyFont="1"/>
    <xf numFmtId="0" fontId="4" fillId="0" borderId="0" xfId="0" applyFont="1"/>
    <xf numFmtId="0" fontId="5" fillId="0" borderId="0" xfId="0" applyFont="1"/>
    <xf numFmtId="0" fontId="2" fillId="0" borderId="7" xfId="0" applyFont="1" applyBorder="1" applyAlignment="1">
      <alignment horizontal="center" vertical="center"/>
    </xf>
    <xf numFmtId="1" fontId="4" fillId="0" borderId="0" xfId="0" applyNumberFormat="1" applyFont="1"/>
    <xf numFmtId="9" fontId="4" fillId="0" borderId="0" xfId="0" applyNumberFormat="1" applyFont="1"/>
    <xf numFmtId="0" fontId="1" fillId="2" borderId="8" xfId="0" applyFont="1" applyFill="1" applyBorder="1" applyAlignment="1">
      <alignment horizontal="center" wrapText="1"/>
    </xf>
    <xf numFmtId="1" fontId="2" fillId="3" borderId="3" xfId="0" applyNumberFormat="1" applyFont="1" applyFill="1" applyBorder="1" applyAlignment="1">
      <alignment horizontal="center" vertical="center"/>
    </xf>
    <xf numFmtId="0" fontId="2" fillId="3" borderId="9" xfId="0" applyFont="1" applyFill="1" applyBorder="1" applyAlignment="1">
      <alignment horizontal="center" vertical="center"/>
    </xf>
    <xf numFmtId="1" fontId="2" fillId="3" borderId="4" xfId="0" applyNumberFormat="1" applyFont="1" applyFill="1" applyBorder="1" applyAlignment="1">
      <alignment horizontal="center" vertical="center"/>
    </xf>
    <xf numFmtId="1" fontId="2" fillId="4" borderId="5" xfId="0" applyNumberFormat="1" applyFont="1" applyFill="1" applyBorder="1" applyAlignment="1">
      <alignment horizontal="center" vertical="center"/>
    </xf>
    <xf numFmtId="0" fontId="2" fillId="4" borderId="10" xfId="0" applyFont="1" applyFill="1" applyBorder="1" applyAlignment="1">
      <alignment horizontal="center" vertical="center"/>
    </xf>
    <xf numFmtId="1" fontId="2" fillId="4" borderId="6" xfId="0" applyNumberFormat="1" applyFont="1" applyFill="1" applyBorder="1" applyAlignment="1">
      <alignment horizontal="center" vertical="center"/>
    </xf>
    <xf numFmtId="1" fontId="2" fillId="3" borderId="5" xfId="0" applyNumberFormat="1" applyFont="1" applyFill="1" applyBorder="1" applyAlignment="1">
      <alignment horizontal="center" vertical="center"/>
    </xf>
    <xf numFmtId="0" fontId="2" fillId="3" borderId="10" xfId="0" applyFont="1" applyFill="1" applyBorder="1" applyAlignment="1">
      <alignment horizontal="center" vertical="center"/>
    </xf>
    <xf numFmtId="1" fontId="2" fillId="3" borderId="6" xfId="0" applyNumberFormat="1" applyFont="1" applyFill="1" applyBorder="1" applyAlignment="1">
      <alignment horizontal="center" vertical="center"/>
    </xf>
    <xf numFmtId="1" fontId="2" fillId="4" borderId="11" xfId="0" applyNumberFormat="1" applyFont="1" applyFill="1" applyBorder="1" applyAlignment="1">
      <alignment horizontal="center" vertical="center"/>
    </xf>
    <xf numFmtId="0" fontId="2" fillId="4" borderId="12" xfId="0" applyFont="1" applyFill="1" applyBorder="1" applyAlignment="1">
      <alignment horizontal="center" vertical="center"/>
    </xf>
    <xf numFmtId="1" fontId="2" fillId="4" borderId="13" xfId="0" applyNumberFormat="1" applyFont="1" applyFill="1" applyBorder="1" applyAlignment="1">
      <alignment horizontal="center" vertical="center"/>
    </xf>
    <xf numFmtId="0" fontId="4"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1" fontId="3" fillId="0" borderId="0" xfId="0" applyNumberFormat="1" applyFont="1"/>
    <xf numFmtId="1" fontId="0" fillId="0" borderId="0" xfId="0" applyNumberFormat="1"/>
    <xf numFmtId="165" fontId="0" fillId="0" borderId="0" xfId="0" applyNumberFormat="1"/>
    <xf numFmtId="10" fontId="0" fillId="0" borderId="0" xfId="0" applyNumberFormat="1"/>
    <xf numFmtId="169" fontId="0" fillId="0" borderId="0" xfId="0" applyNumberFormat="1"/>
  </cellXfs>
  <cellStyles count="1">
    <cellStyle name="Normal" xfId="0" builtinId="0"/>
  </cellStyles>
  <dxfs count="2">
    <dxf>
      <numFmt numFmtId="169" formatCode="0.000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[Industry Test_Quantum_No Solution (1).xlsx]Q3!PivotTable1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'Q3'!$B$3</c:f>
              <c:strCache>
                <c:ptCount val="1"/>
                <c:pt idx="0">
                  <c:v>Total</c:v>
                </c:pt>
              </c:strCache>
            </c:strRef>
          </c:tx>
          <c:spPr>
            <a:solidFill>
              <a:schemeClr val="accent1"/>
            </a:solidFill>
            <a:ln>
              <a:noFill/>
            </a:ln>
            <a:effectLst/>
          </c:spPr>
          <c:invertIfNegative val="0"/>
          <c:cat>
            <c:strRef>
              <c:f>'Q3'!$A$4:$A$10</c:f>
              <c:strCache>
                <c:ptCount val="6"/>
                <c:pt idx="0">
                  <c:v>NSW</c:v>
                </c:pt>
                <c:pt idx="1">
                  <c:v>QLD</c:v>
                </c:pt>
                <c:pt idx="2">
                  <c:v>SA</c:v>
                </c:pt>
                <c:pt idx="3">
                  <c:v>TAS</c:v>
                </c:pt>
                <c:pt idx="4">
                  <c:v>VIC</c:v>
                </c:pt>
                <c:pt idx="5">
                  <c:v>WA</c:v>
                </c:pt>
              </c:strCache>
            </c:strRef>
          </c:cat>
          <c:val>
            <c:numRef>
              <c:f>'Q3'!$B$4:$B$10</c:f>
              <c:numCache>
                <c:formatCode>0.0000</c:formatCode>
                <c:ptCount val="6"/>
                <c:pt idx="0">
                  <c:v>0.1150910669702911</c:v>
                </c:pt>
                <c:pt idx="1">
                  <c:v>2.3226451025299803E-2</c:v>
                </c:pt>
                <c:pt idx="2">
                  <c:v>3.7148846452920915E-2</c:v>
                </c:pt>
                <c:pt idx="3">
                  <c:v>-2.1471039213195816E-2</c:v>
                </c:pt>
                <c:pt idx="4">
                  <c:v>0.1342010935077293</c:v>
                </c:pt>
                <c:pt idx="5">
                  <c:v>3.3885126861997614E-2</c:v>
                </c:pt>
              </c:numCache>
            </c:numRef>
          </c:val>
          <c:extLst>
            <c:ext xmlns:c16="http://schemas.microsoft.com/office/drawing/2014/chart" uri="{C3380CC4-5D6E-409C-BE32-E72D297353CC}">
              <c16:uniqueId val="{00000000-5180-4D8B-8AF9-13C2D165E8D9}"/>
            </c:ext>
          </c:extLst>
        </c:ser>
        <c:dLbls>
          <c:showLegendKey val="0"/>
          <c:showVal val="0"/>
          <c:showCatName val="0"/>
          <c:showSerName val="0"/>
          <c:showPercent val="0"/>
          <c:showBubbleSize val="0"/>
        </c:dLbls>
        <c:gapWidth val="150"/>
        <c:overlap val="100"/>
        <c:axId val="1151912143"/>
        <c:axId val="1151921263"/>
      </c:barChart>
      <c:catAx>
        <c:axId val="115191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921263"/>
        <c:crosses val="autoZero"/>
        <c:auto val="1"/>
        <c:lblAlgn val="ctr"/>
        <c:lblOffset val="100"/>
        <c:noMultiLvlLbl val="0"/>
      </c:catAx>
      <c:valAx>
        <c:axId val="115192126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9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187325</xdr:colOff>
      <xdr:row>0</xdr:row>
      <xdr:rowOff>6350</xdr:rowOff>
    </xdr:from>
    <xdr:to>
      <xdr:col>11</xdr:col>
      <xdr:colOff>136525</xdr:colOff>
      <xdr:row>15</xdr:row>
      <xdr:rowOff>82550</xdr:rowOff>
    </xdr:to>
    <xdr:graphicFrame macro="">
      <xdr:nvGraphicFramePr>
        <xdr:cNvPr id="2" name="Chart 1">
          <a:extLst>
            <a:ext uri="{FF2B5EF4-FFF2-40B4-BE49-F238E27FC236}">
              <a16:creationId xmlns:a16="http://schemas.microsoft.com/office/drawing/2014/main" id="{9FE4A697-6AC8-1D9A-4FD7-D2ABC9E5E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hi" refreshedDate="45491.814137499998" createdVersion="8" refreshedVersion="8" minRefreshableVersion="3" recordCount="499" xr:uid="{FEBC868C-7C14-49BD-959C-0FDCB100966E}">
  <cacheSource type="worksheet">
    <worksheetSource ref="A1:N500" sheet="Policy data"/>
  </cacheSource>
  <cacheFields count="14">
    <cacheField name="Policy number" numFmtId="0">
      <sharedItems containsSemiMixedTypes="0" containsString="0" containsNumber="1" containsInteger="1" minValue="500102" maxValue="500994" count="349">
        <n v="500109"/>
        <n v="500110"/>
        <n v="500115"/>
        <n v="500132"/>
        <n v="500137"/>
        <n v="500138"/>
        <n v="500140"/>
        <n v="500141"/>
        <n v="500164"/>
        <n v="500179"/>
        <n v="500189"/>
        <n v="500192"/>
        <n v="500208"/>
        <n v="500225"/>
        <n v="500226"/>
        <n v="500234"/>
        <n v="500242"/>
        <n v="500253"/>
        <n v="500254"/>
        <n v="500277"/>
        <n v="500281"/>
        <n v="500289"/>
        <n v="500290"/>
        <n v="500293"/>
        <n v="500313"/>
        <n v="500320"/>
        <n v="500327"/>
        <n v="500338"/>
        <n v="500345"/>
        <n v="500354"/>
        <n v="500375"/>
        <n v="500384"/>
        <n v="500395"/>
        <n v="500400"/>
        <n v="500409"/>
        <n v="500410"/>
        <n v="500411"/>
        <n v="500412"/>
        <n v="500416"/>
        <n v="500429"/>
        <n v="500432"/>
        <n v="500434"/>
        <n v="500441"/>
        <n v="500443"/>
        <n v="500445"/>
        <n v="500456"/>
        <n v="500459"/>
        <n v="500460"/>
        <n v="500472"/>
        <n v="500482"/>
        <n v="500490"/>
        <n v="500521"/>
        <n v="500527"/>
        <n v="500539"/>
        <n v="500541"/>
        <n v="500557"/>
        <n v="500573"/>
        <n v="500594"/>
        <n v="500623"/>
        <n v="500640"/>
        <n v="500641"/>
        <n v="500644"/>
        <n v="500649"/>
        <n v="500655"/>
        <n v="500664"/>
        <n v="500676"/>
        <n v="500680"/>
        <n v="500682"/>
        <n v="500685"/>
        <n v="500703"/>
        <n v="500708"/>
        <n v="500724"/>
        <n v="500757"/>
        <n v="500771"/>
        <n v="500781"/>
        <n v="500800"/>
        <n v="500826"/>
        <n v="500839"/>
        <n v="500862"/>
        <n v="500874"/>
        <n v="500875"/>
        <n v="500881"/>
        <n v="500900"/>
        <n v="500907"/>
        <n v="500917"/>
        <n v="500920"/>
        <n v="500924"/>
        <n v="500932"/>
        <n v="500936"/>
        <n v="500940"/>
        <n v="500947"/>
        <n v="500949"/>
        <n v="500952"/>
        <n v="500964"/>
        <n v="500970"/>
        <n v="500971"/>
        <n v="500985"/>
        <n v="500992"/>
        <n v="500107"/>
        <n v="500126"/>
        <n v="500139"/>
        <n v="500144"/>
        <n v="500148"/>
        <n v="500155"/>
        <n v="500167"/>
        <n v="500181"/>
        <n v="500216"/>
        <n v="500227"/>
        <n v="500247"/>
        <n v="500271"/>
        <n v="500315"/>
        <n v="500319"/>
        <n v="500329"/>
        <n v="500363"/>
        <n v="500387"/>
        <n v="500388"/>
        <n v="500391"/>
        <n v="500427"/>
        <n v="500448"/>
        <n v="500468"/>
        <n v="500496"/>
        <n v="500510"/>
        <n v="500516"/>
        <n v="500535"/>
        <n v="500537"/>
        <n v="500553"/>
        <n v="500558"/>
        <n v="500571"/>
        <n v="500582"/>
        <n v="500599"/>
        <n v="500614"/>
        <n v="500629"/>
        <n v="500634"/>
        <n v="500651"/>
        <n v="500654"/>
        <n v="500665"/>
        <n v="500688"/>
        <n v="500697"/>
        <n v="500783"/>
        <n v="500801"/>
        <n v="500824"/>
        <n v="500832"/>
        <n v="500836"/>
        <n v="500844"/>
        <n v="500854"/>
        <n v="500876"/>
        <n v="500880"/>
        <n v="500898"/>
        <n v="500927"/>
        <n v="500929"/>
        <n v="500976"/>
        <n v="500122"/>
        <n v="500260"/>
        <n v="500335"/>
        <n v="500352"/>
        <n v="500398"/>
        <n v="500450"/>
        <n v="500458"/>
        <n v="500475"/>
        <n v="500488"/>
        <n v="500554"/>
        <n v="500561"/>
        <n v="500569"/>
        <n v="500570"/>
        <n v="500575"/>
        <n v="500610"/>
        <n v="500616"/>
        <n v="500681"/>
        <n v="500746"/>
        <n v="500814"/>
        <n v="500830"/>
        <n v="500893"/>
        <n v="500958"/>
        <n v="500981"/>
        <n v="500104"/>
        <n v="500223"/>
        <n v="500302"/>
        <n v="500378"/>
        <n v="500396"/>
        <n v="500424"/>
        <n v="500438"/>
        <n v="500442"/>
        <n v="500523"/>
        <n v="500555"/>
        <n v="500596"/>
        <n v="500603"/>
        <n v="500604"/>
        <n v="500615"/>
        <n v="500643"/>
        <n v="500747"/>
        <n v="500797"/>
        <n v="500818"/>
        <n v="500852"/>
        <n v="500912"/>
        <n v="500919"/>
        <n v="500974"/>
        <n v="500102"/>
        <n v="500112"/>
        <n v="500118"/>
        <n v="500123"/>
        <n v="500124"/>
        <n v="500149"/>
        <n v="500158"/>
        <n v="500183"/>
        <n v="500188"/>
        <n v="500191"/>
        <n v="500195"/>
        <n v="500196"/>
        <n v="500199"/>
        <n v="500211"/>
        <n v="500214"/>
        <n v="500228"/>
        <n v="500230"/>
        <n v="500237"/>
        <n v="500243"/>
        <n v="500251"/>
        <n v="500259"/>
        <n v="500261"/>
        <n v="500274"/>
        <n v="500276"/>
        <n v="500283"/>
        <n v="500284"/>
        <n v="500296"/>
        <n v="500356"/>
        <n v="500357"/>
        <n v="500358"/>
        <n v="500359"/>
        <n v="500366"/>
        <n v="500401"/>
        <n v="500403"/>
        <n v="500406"/>
        <n v="500407"/>
        <n v="500408"/>
        <n v="500414"/>
        <n v="500421"/>
        <n v="500422"/>
        <n v="500428"/>
        <n v="500430"/>
        <n v="500433"/>
        <n v="500436"/>
        <n v="500457"/>
        <n v="500463"/>
        <n v="500467"/>
        <n v="500492"/>
        <n v="500493"/>
        <n v="500502"/>
        <n v="500520"/>
        <n v="500522"/>
        <n v="500532"/>
        <n v="500544"/>
        <n v="500584"/>
        <n v="500589"/>
        <n v="500600"/>
        <n v="500611"/>
        <n v="500617"/>
        <n v="500626"/>
        <n v="500636"/>
        <n v="500645"/>
        <n v="500650"/>
        <n v="500659"/>
        <n v="500663"/>
        <n v="500670"/>
        <n v="500678"/>
        <n v="500689"/>
        <n v="500695"/>
        <n v="500702"/>
        <n v="500710"/>
        <n v="500722"/>
        <n v="500750"/>
        <n v="500754"/>
        <n v="500764"/>
        <n v="500767"/>
        <n v="500770"/>
        <n v="500776"/>
        <n v="500798"/>
        <n v="500815"/>
        <n v="500829"/>
        <n v="500840"/>
        <n v="500843"/>
        <n v="500853"/>
        <n v="500859"/>
        <n v="500868"/>
        <n v="500869"/>
        <n v="500884"/>
        <n v="500910"/>
        <n v="500916"/>
        <n v="500931"/>
        <n v="500944"/>
        <n v="500948"/>
        <n v="500956"/>
        <n v="500979"/>
        <n v="500105"/>
        <n v="500108"/>
        <n v="500114"/>
        <n v="500116"/>
        <n v="500133"/>
        <n v="500160"/>
        <n v="500166"/>
        <n v="500190"/>
        <n v="500204"/>
        <n v="500218"/>
        <n v="500229"/>
        <n v="500257"/>
        <n v="500264"/>
        <n v="500269"/>
        <n v="500307"/>
        <n v="500336"/>
        <n v="500392"/>
        <n v="500394"/>
        <n v="500399"/>
        <n v="500466"/>
        <n v="500473"/>
        <n v="500477"/>
        <n v="500487"/>
        <n v="500518"/>
        <n v="500536"/>
        <n v="500548"/>
        <n v="500551"/>
        <n v="500562"/>
        <n v="500566"/>
        <n v="500576"/>
        <n v="500581"/>
        <n v="500588"/>
        <n v="500620"/>
        <n v="500624"/>
        <n v="500631"/>
        <n v="500647"/>
        <n v="500669"/>
        <n v="500672"/>
        <n v="500690"/>
        <n v="500694"/>
        <n v="500700"/>
        <n v="500717"/>
        <n v="500739"/>
        <n v="500741"/>
        <n v="500759"/>
        <n v="500766"/>
        <n v="500779"/>
        <n v="500789"/>
        <n v="500828"/>
        <n v="500847"/>
        <n v="500861"/>
        <n v="500888"/>
        <n v="500921"/>
        <n v="500922"/>
        <n v="500946"/>
        <n v="500950"/>
        <n v="500989"/>
        <n v="500994"/>
      </sharedItems>
    </cacheField>
    <cacheField name="State" numFmtId="0">
      <sharedItems count="6">
        <s v="NSW"/>
        <s v="QLD"/>
        <s v="SA"/>
        <s v="TAS"/>
        <s v="VIC"/>
        <s v="WA"/>
      </sharedItems>
    </cacheField>
    <cacheField name="Vehicle group code" numFmtId="0">
      <sharedItems/>
    </cacheField>
    <cacheField name="Vehicle model code" numFmtId="0">
      <sharedItems/>
    </cacheField>
    <cacheField name="Vehicle code" numFmtId="0">
      <sharedItems containsNonDate="0" containsString="0" containsBlank="1"/>
    </cacheField>
    <cacheField name="Vehicle group" numFmtId="0">
      <sharedItems containsNonDate="0" containsString="0" containsBlank="1"/>
    </cacheField>
    <cacheField name="Vehicle make" numFmtId="0">
      <sharedItems containsNonDate="0" containsString="0" containsBlank="1"/>
    </cacheField>
    <cacheField name="Vehicle model" numFmtId="0">
      <sharedItems containsNonDate="0" containsString="0" containsBlank="1"/>
    </cacheField>
    <cacheField name="Engine capacity (litres)" numFmtId="0">
      <sharedItems containsNonDate="0" containsString="0" containsBlank="1"/>
    </cacheField>
    <cacheField name="Standard price" numFmtId="164">
      <sharedItems containsNonDate="0" containsString="0" containsBlank="1"/>
    </cacheField>
    <cacheField name="Price last year" numFmtId="1">
      <sharedItems containsSemiMixedTypes="0" containsString="0" containsNumber="1" minValue="103.88" maxValue="250"/>
    </cacheField>
    <cacheField name="Price this year" numFmtId="0">
      <sharedItems containsSemiMixedTypes="0" containsString="0" containsNumber="1" containsInteger="1" minValue="96" maxValue="355"/>
    </cacheField>
    <cacheField name="Proposed price next year" numFmtId="0">
      <sharedItems containsSemiMixedTypes="0" containsString="0" containsNumber="1" containsInteger="1" minValue="79" maxValue="412"/>
    </cacheField>
    <cacheField name="Adjusted proposed price next year" numFmtId="1">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hi" refreshedDate="45492.845379282408" createdVersion="8" refreshedVersion="8" minRefreshableVersion="3" recordCount="1000" xr:uid="{89156008-7CF0-4502-86A7-2D20668D8C08}">
  <cacheSource type="worksheet">
    <worksheetSource ref="A1:O1048576" sheet="Policy data"/>
  </cacheSource>
  <cacheFields count="15">
    <cacheField name="Policy number" numFmtId="0">
      <sharedItems containsString="0" containsBlank="1" containsNumber="1" containsInteger="1" minValue="500102" maxValue="500994" count="350">
        <n v="500109"/>
        <n v="500110"/>
        <n v="500115"/>
        <n v="500132"/>
        <n v="500137"/>
        <n v="500138"/>
        <n v="500140"/>
        <n v="500141"/>
        <n v="500164"/>
        <n v="500179"/>
        <n v="500189"/>
        <n v="500192"/>
        <n v="500208"/>
        <n v="500225"/>
        <n v="500226"/>
        <n v="500234"/>
        <n v="500242"/>
        <n v="500253"/>
        <n v="500254"/>
        <n v="500277"/>
        <n v="500281"/>
        <n v="500289"/>
        <n v="500290"/>
        <n v="500293"/>
        <n v="500313"/>
        <n v="500320"/>
        <n v="500327"/>
        <n v="500338"/>
        <n v="500345"/>
        <n v="500354"/>
        <n v="500375"/>
        <n v="500384"/>
        <n v="500395"/>
        <n v="500400"/>
        <n v="500409"/>
        <n v="500410"/>
        <n v="500411"/>
        <n v="500412"/>
        <n v="500416"/>
        <n v="500429"/>
        <n v="500432"/>
        <n v="500434"/>
        <n v="500441"/>
        <n v="500443"/>
        <n v="500445"/>
        <n v="500456"/>
        <n v="500459"/>
        <n v="500460"/>
        <n v="500472"/>
        <n v="500482"/>
        <n v="500490"/>
        <n v="500521"/>
        <n v="500527"/>
        <n v="500539"/>
        <n v="500541"/>
        <n v="500557"/>
        <n v="500573"/>
        <n v="500594"/>
        <n v="500623"/>
        <n v="500640"/>
        <n v="500641"/>
        <n v="500644"/>
        <n v="500649"/>
        <n v="500655"/>
        <n v="500664"/>
        <n v="500676"/>
        <n v="500680"/>
        <n v="500682"/>
        <n v="500685"/>
        <n v="500703"/>
        <n v="500708"/>
        <n v="500724"/>
        <n v="500757"/>
        <n v="500771"/>
        <n v="500781"/>
        <n v="500800"/>
        <n v="500826"/>
        <n v="500839"/>
        <n v="500862"/>
        <n v="500874"/>
        <n v="500875"/>
        <n v="500881"/>
        <n v="500900"/>
        <n v="500907"/>
        <n v="500917"/>
        <n v="500920"/>
        <n v="500924"/>
        <n v="500932"/>
        <n v="500936"/>
        <n v="500940"/>
        <n v="500947"/>
        <n v="500949"/>
        <n v="500952"/>
        <n v="500964"/>
        <n v="500970"/>
        <n v="500971"/>
        <n v="500985"/>
        <n v="500992"/>
        <n v="500107"/>
        <n v="500126"/>
        <n v="500139"/>
        <n v="500144"/>
        <n v="500148"/>
        <n v="500155"/>
        <n v="500167"/>
        <n v="500181"/>
        <n v="500216"/>
        <n v="500227"/>
        <n v="500247"/>
        <n v="500271"/>
        <n v="500315"/>
        <n v="500319"/>
        <n v="500329"/>
        <n v="500363"/>
        <n v="500387"/>
        <n v="500388"/>
        <n v="500391"/>
        <n v="500427"/>
        <n v="500448"/>
        <n v="500468"/>
        <n v="500496"/>
        <n v="500510"/>
        <n v="500516"/>
        <n v="500535"/>
        <n v="500537"/>
        <n v="500553"/>
        <n v="500558"/>
        <n v="500571"/>
        <n v="500582"/>
        <n v="500599"/>
        <n v="500614"/>
        <n v="500629"/>
        <n v="500634"/>
        <n v="500651"/>
        <n v="500654"/>
        <n v="500665"/>
        <n v="500688"/>
        <n v="500697"/>
        <n v="500783"/>
        <n v="500801"/>
        <n v="500824"/>
        <n v="500832"/>
        <n v="500836"/>
        <n v="500844"/>
        <n v="500854"/>
        <n v="500876"/>
        <n v="500880"/>
        <n v="500898"/>
        <n v="500927"/>
        <n v="500929"/>
        <n v="500976"/>
        <n v="500122"/>
        <n v="500260"/>
        <n v="500335"/>
        <n v="500352"/>
        <n v="500398"/>
        <n v="500450"/>
        <n v="500458"/>
        <n v="500475"/>
        <n v="500488"/>
        <n v="500554"/>
        <n v="500561"/>
        <n v="500569"/>
        <n v="500570"/>
        <n v="500575"/>
        <n v="500610"/>
        <n v="500616"/>
        <n v="500681"/>
        <n v="500746"/>
        <n v="500814"/>
        <n v="500830"/>
        <n v="500893"/>
        <n v="500958"/>
        <n v="500981"/>
        <n v="500104"/>
        <n v="500223"/>
        <n v="500302"/>
        <n v="500378"/>
        <n v="500396"/>
        <n v="500424"/>
        <n v="500438"/>
        <n v="500442"/>
        <n v="500523"/>
        <n v="500555"/>
        <n v="500596"/>
        <n v="500603"/>
        <n v="500604"/>
        <n v="500615"/>
        <n v="500643"/>
        <n v="500747"/>
        <n v="500797"/>
        <n v="500818"/>
        <n v="500852"/>
        <n v="500912"/>
        <n v="500919"/>
        <n v="500974"/>
        <n v="500102"/>
        <n v="500112"/>
        <n v="500118"/>
        <n v="500123"/>
        <n v="500124"/>
        <n v="500149"/>
        <n v="500158"/>
        <n v="500183"/>
        <n v="500188"/>
        <n v="500191"/>
        <n v="500195"/>
        <n v="500196"/>
        <n v="500199"/>
        <n v="500211"/>
        <n v="500214"/>
        <n v="500228"/>
        <n v="500230"/>
        <n v="500237"/>
        <n v="500243"/>
        <n v="500251"/>
        <n v="500259"/>
        <n v="500261"/>
        <n v="500274"/>
        <n v="500276"/>
        <n v="500283"/>
        <n v="500284"/>
        <n v="500296"/>
        <n v="500356"/>
        <n v="500357"/>
        <n v="500358"/>
        <n v="500359"/>
        <n v="500366"/>
        <n v="500401"/>
        <n v="500403"/>
        <n v="500406"/>
        <n v="500407"/>
        <n v="500408"/>
        <n v="500414"/>
        <n v="500421"/>
        <n v="500422"/>
        <n v="500428"/>
        <n v="500430"/>
        <n v="500433"/>
        <n v="500436"/>
        <n v="500457"/>
        <n v="500463"/>
        <n v="500467"/>
        <n v="500492"/>
        <n v="500493"/>
        <n v="500502"/>
        <n v="500520"/>
        <n v="500522"/>
        <n v="500532"/>
        <n v="500544"/>
        <n v="500584"/>
        <n v="500589"/>
        <n v="500600"/>
        <n v="500611"/>
        <n v="500617"/>
        <n v="500626"/>
        <n v="500636"/>
        <n v="500645"/>
        <n v="500650"/>
        <n v="500659"/>
        <n v="500663"/>
        <n v="500670"/>
        <n v="500678"/>
        <n v="500689"/>
        <n v="500695"/>
        <n v="500702"/>
        <n v="500710"/>
        <n v="500722"/>
        <n v="500750"/>
        <n v="500754"/>
        <n v="500764"/>
        <n v="500767"/>
        <n v="500770"/>
        <n v="500776"/>
        <n v="500798"/>
        <n v="500815"/>
        <n v="500829"/>
        <n v="500840"/>
        <n v="500843"/>
        <n v="500853"/>
        <n v="500859"/>
        <n v="500868"/>
        <n v="500869"/>
        <n v="500884"/>
        <n v="500910"/>
        <n v="500916"/>
        <n v="500931"/>
        <n v="500944"/>
        <n v="500948"/>
        <n v="500956"/>
        <n v="500979"/>
        <n v="500105"/>
        <n v="500108"/>
        <n v="500114"/>
        <n v="500116"/>
        <n v="500133"/>
        <n v="500160"/>
        <n v="500166"/>
        <n v="500190"/>
        <n v="500204"/>
        <n v="500218"/>
        <n v="500229"/>
        <n v="500257"/>
        <n v="500264"/>
        <n v="500269"/>
        <n v="500307"/>
        <n v="500336"/>
        <n v="500392"/>
        <n v="500394"/>
        <n v="500399"/>
        <n v="500466"/>
        <n v="500473"/>
        <n v="500477"/>
        <n v="500487"/>
        <n v="500518"/>
        <n v="500536"/>
        <n v="500548"/>
        <n v="500551"/>
        <n v="500562"/>
        <n v="500566"/>
        <n v="500576"/>
        <n v="500581"/>
        <n v="500588"/>
        <n v="500620"/>
        <n v="500624"/>
        <n v="500631"/>
        <n v="500647"/>
        <n v="500669"/>
        <n v="500672"/>
        <n v="500690"/>
        <n v="500694"/>
        <n v="500700"/>
        <n v="500717"/>
        <n v="500739"/>
        <n v="500741"/>
        <n v="500759"/>
        <n v="500766"/>
        <n v="500779"/>
        <n v="500789"/>
        <n v="500828"/>
        <n v="500847"/>
        <n v="500861"/>
        <n v="500888"/>
        <n v="500921"/>
        <n v="500922"/>
        <n v="500946"/>
        <n v="500950"/>
        <n v="500989"/>
        <n v="500994"/>
        <m/>
      </sharedItems>
    </cacheField>
    <cacheField name="State" numFmtId="0">
      <sharedItems containsBlank="1" count="7">
        <s v="NSW"/>
        <s v="QLD"/>
        <s v="SA"/>
        <s v="TAS"/>
        <s v="VIC"/>
        <s v="WA"/>
        <m/>
      </sharedItems>
    </cacheField>
    <cacheField name="Vehicle group code" numFmtId="0">
      <sharedItems containsString="0" containsBlank="1" containsNumber="1" containsInteger="1" minValue="41" maxValue="61"/>
    </cacheField>
    <cacheField name="Vehicle model code" numFmtId="0">
      <sharedItems containsString="0" containsBlank="1" containsNumber="1" containsInteger="1" minValue="4" maxValue="7"/>
    </cacheField>
    <cacheField name="Vehicle code" numFmtId="0">
      <sharedItems containsString="0" containsBlank="1" containsNumber="1" containsInteger="1" minValue="41004" maxValue="61007"/>
    </cacheField>
    <cacheField name="Vehicle group" numFmtId="0">
      <sharedItems containsBlank="1"/>
    </cacheField>
    <cacheField name="Vehicle make" numFmtId="0">
      <sharedItems containsBlank="1"/>
    </cacheField>
    <cacheField name="Vehicle model" numFmtId="0">
      <sharedItems containsBlank="1"/>
    </cacheField>
    <cacheField name="Engine capacity (litres)" numFmtId="0">
      <sharedItems containsString="0" containsBlank="1" containsNumber="1" minValue="1.4" maxValue="2.5"/>
    </cacheField>
    <cacheField name="Standard price" numFmtId="1">
      <sharedItems containsString="0" containsBlank="1" containsNumber="1" containsInteger="1" minValue="130" maxValue="250"/>
    </cacheField>
    <cacheField name="Price last year" numFmtId="0">
      <sharedItems containsString="0" containsBlank="1" containsNumber="1" minValue="103.88" maxValue="250"/>
    </cacheField>
    <cacheField name="Price this year" numFmtId="0">
      <sharedItems containsString="0" containsBlank="1" containsNumber="1" containsInteger="1" minValue="96" maxValue="355"/>
    </cacheField>
    <cacheField name="Proposed price next year" numFmtId="0">
      <sharedItems containsString="0" containsBlank="1" containsNumber="1" containsInteger="1" minValue="79" maxValue="412"/>
    </cacheField>
    <cacheField name="Adjusted proposed price next year" numFmtId="0">
      <sharedItems containsNonDate="0" containsString="0" containsBlank="1"/>
    </cacheField>
    <cacheField name="Proportional price change" numFmtId="0">
      <sharedItems containsString="0" containsBlank="1" containsNumber="1" minValue="-0.2558139534883721" maxValue="0.4795918367346940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hi" refreshedDate="45494.89448657407" createdVersion="8" refreshedVersion="8" minRefreshableVersion="3" recordCount="499" xr:uid="{93C55B26-D50B-4BA4-8028-EE3AF176D645}">
  <cacheSource type="worksheet">
    <worksheetSource ref="A1:Q500" sheet="Policy data"/>
  </cacheSource>
  <cacheFields count="17">
    <cacheField name="Policy number" numFmtId="0">
      <sharedItems containsSemiMixedTypes="0" containsString="0" containsNumber="1" containsInteger="1" minValue="500102" maxValue="500994"/>
    </cacheField>
    <cacheField name="State" numFmtId="0">
      <sharedItems/>
    </cacheField>
    <cacheField name="Vehicle group code" numFmtId="0">
      <sharedItems containsSemiMixedTypes="0" containsString="0" containsNumber="1" containsInteger="1" minValue="41" maxValue="61"/>
    </cacheField>
    <cacheField name="Vehicle model code" numFmtId="0">
      <sharedItems containsSemiMixedTypes="0" containsString="0" containsNumber="1" containsInteger="1" minValue="4" maxValue="7"/>
    </cacheField>
    <cacheField name="Vehicle code" numFmtId="0">
      <sharedItems containsSemiMixedTypes="0" containsString="0" containsNumber="1" containsInteger="1" minValue="41004" maxValue="61007"/>
    </cacheField>
    <cacheField name="Vehicle group" numFmtId="0">
      <sharedItems/>
    </cacheField>
    <cacheField name="Vehicle make" numFmtId="0">
      <sharedItems/>
    </cacheField>
    <cacheField name="Vehicle model" numFmtId="0">
      <sharedItems/>
    </cacheField>
    <cacheField name="Engine capacity (litres)" numFmtId="0">
      <sharedItems containsSemiMixedTypes="0" containsString="0" containsNumber="1" minValue="1.4" maxValue="2.5"/>
    </cacheField>
    <cacheField name="Standard price" numFmtId="1">
      <sharedItems containsSemiMixedTypes="0" containsString="0" containsNumber="1" containsInteger="1" minValue="130" maxValue="250"/>
    </cacheField>
    <cacheField name="Price last year" numFmtId="1">
      <sharedItems containsSemiMixedTypes="0" containsString="0" containsNumber="1" minValue="103.88" maxValue="250"/>
    </cacheField>
    <cacheField name="Price this year" numFmtId="0">
      <sharedItems containsSemiMixedTypes="0" containsString="0" containsNumber="1" containsInteger="1" minValue="96" maxValue="355"/>
    </cacheField>
    <cacheField name="Proposed price next year" numFmtId="0">
      <sharedItems containsSemiMixedTypes="0" containsString="0" containsNumber="1" containsInteger="1" minValue="79" maxValue="412"/>
    </cacheField>
    <cacheField name="Adjusted proposed price next year" numFmtId="1">
      <sharedItems containsNonDate="0" containsString="0" containsBlank="1"/>
    </cacheField>
    <cacheField name="Proportional price change" numFmtId="9">
      <sharedItems containsSemiMixedTypes="0" containsString="0" containsNumber="1" minValue="-0.2558139534883721" maxValue="0.47959183673469402"/>
    </cacheField>
    <cacheField name="Vehicle Count of the company" numFmtId="0">
      <sharedItems count="2">
        <s v="Single"/>
        <s v="Multiple"/>
      </sharedItems>
    </cacheField>
    <cacheField name="Discount" numFmtId="10">
      <sharedItems containsSemiMixedTypes="0" containsString="0" containsNumber="1" minValue="-9.1999999999999971E-2" maxValue="0.200923076923076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s v="41"/>
    <s v="004"/>
    <m/>
    <m/>
    <m/>
    <m/>
    <m/>
    <m/>
    <n v="134"/>
    <n v="158"/>
    <n v="167"/>
    <m/>
  </r>
  <r>
    <x v="1"/>
    <x v="0"/>
    <s v="41"/>
    <s v="004"/>
    <m/>
    <m/>
    <m/>
    <m/>
    <m/>
    <m/>
    <n v="140"/>
    <n v="162"/>
    <n v="184"/>
    <m/>
  </r>
  <r>
    <x v="2"/>
    <x v="0"/>
    <s v="61"/>
    <s v="007"/>
    <m/>
    <m/>
    <m/>
    <m/>
    <m/>
    <m/>
    <n v="191.1"/>
    <n v="173"/>
    <n v="131"/>
    <m/>
  </r>
  <r>
    <x v="2"/>
    <x v="0"/>
    <s v="41"/>
    <s v="007"/>
    <m/>
    <m/>
    <m/>
    <m/>
    <m/>
    <m/>
    <n v="147"/>
    <n v="196"/>
    <n v="158"/>
    <m/>
  </r>
  <r>
    <x v="2"/>
    <x v="0"/>
    <s v="51"/>
    <s v="005"/>
    <m/>
    <m/>
    <m/>
    <m/>
    <m/>
    <m/>
    <n v="235.2"/>
    <n v="328"/>
    <n v="275"/>
    <m/>
  </r>
  <r>
    <x v="3"/>
    <x v="0"/>
    <s v="41"/>
    <s v="004"/>
    <m/>
    <m/>
    <m/>
    <m/>
    <m/>
    <m/>
    <n v="140"/>
    <n v="187"/>
    <n v="222"/>
    <m/>
  </r>
  <r>
    <x v="4"/>
    <x v="0"/>
    <s v="61"/>
    <s v="004"/>
    <m/>
    <m/>
    <m/>
    <m/>
    <m/>
    <m/>
    <n v="180"/>
    <n v="167"/>
    <n v="208"/>
    <m/>
  </r>
  <r>
    <x v="5"/>
    <x v="0"/>
    <s v="41"/>
    <s v="007"/>
    <m/>
    <m/>
    <m/>
    <m/>
    <m/>
    <m/>
    <n v="147"/>
    <n v="216"/>
    <n v="179"/>
    <m/>
  </r>
  <r>
    <x v="5"/>
    <x v="0"/>
    <s v="41"/>
    <s v="006"/>
    <m/>
    <m/>
    <m/>
    <m/>
    <m/>
    <m/>
    <n v="127.39999999999999"/>
    <n v="104"/>
    <n v="116"/>
    <m/>
  </r>
  <r>
    <x v="5"/>
    <x v="0"/>
    <s v="51"/>
    <s v="004"/>
    <m/>
    <m/>
    <m/>
    <m/>
    <m/>
    <m/>
    <n v="235.2"/>
    <n v="218"/>
    <n v="209"/>
    <m/>
  </r>
  <r>
    <x v="6"/>
    <x v="0"/>
    <s v="41"/>
    <s v="007"/>
    <m/>
    <m/>
    <m/>
    <m/>
    <m/>
    <m/>
    <n v="142"/>
    <n v="195"/>
    <n v="175"/>
    <m/>
  </r>
  <r>
    <x v="7"/>
    <x v="0"/>
    <s v="61"/>
    <s v="005"/>
    <m/>
    <m/>
    <m/>
    <m/>
    <m/>
    <m/>
    <n v="171.5"/>
    <n v="232"/>
    <n v="185"/>
    <m/>
  </r>
  <r>
    <x v="7"/>
    <x v="0"/>
    <s v="41"/>
    <s v="007"/>
    <m/>
    <m/>
    <m/>
    <m/>
    <m/>
    <m/>
    <n v="147"/>
    <n v="153"/>
    <n v="142"/>
    <m/>
  </r>
  <r>
    <x v="8"/>
    <x v="0"/>
    <s v="61"/>
    <s v="007"/>
    <m/>
    <m/>
    <m/>
    <m/>
    <m/>
    <m/>
    <n v="195"/>
    <n v="255"/>
    <n v="285"/>
    <m/>
  </r>
  <r>
    <x v="9"/>
    <x v="0"/>
    <s v="41"/>
    <s v="005"/>
    <m/>
    <m/>
    <m/>
    <m/>
    <m/>
    <m/>
    <n v="139"/>
    <n v="168"/>
    <n v="171"/>
    <m/>
  </r>
  <r>
    <x v="10"/>
    <x v="0"/>
    <s v="61"/>
    <s v="007"/>
    <m/>
    <m/>
    <m/>
    <m/>
    <m/>
    <m/>
    <n v="195"/>
    <n v="255"/>
    <n v="193"/>
    <m/>
  </r>
  <r>
    <x v="11"/>
    <x v="0"/>
    <s v="41"/>
    <s v="007"/>
    <m/>
    <m/>
    <m/>
    <m/>
    <m/>
    <m/>
    <n v="150"/>
    <n v="139"/>
    <n v="169"/>
    <m/>
  </r>
  <r>
    <x v="12"/>
    <x v="0"/>
    <s v="41"/>
    <s v="005"/>
    <m/>
    <m/>
    <m/>
    <m/>
    <m/>
    <m/>
    <n v="140"/>
    <n v="184"/>
    <n v="215"/>
    <m/>
  </r>
  <r>
    <x v="13"/>
    <x v="0"/>
    <s v="41"/>
    <s v="005"/>
    <m/>
    <m/>
    <m/>
    <m/>
    <m/>
    <m/>
    <n v="124.46"/>
    <n v="124"/>
    <n v="110"/>
    <m/>
  </r>
  <r>
    <x v="13"/>
    <x v="0"/>
    <s v="61"/>
    <s v="004"/>
    <m/>
    <m/>
    <m/>
    <m/>
    <m/>
    <m/>
    <n v="164.64"/>
    <n v="149"/>
    <n v="116"/>
    <m/>
  </r>
  <r>
    <x v="13"/>
    <x v="0"/>
    <s v="51"/>
    <s v="005"/>
    <m/>
    <m/>
    <m/>
    <m/>
    <m/>
    <m/>
    <n v="221.48"/>
    <n v="309"/>
    <n v="244"/>
    <m/>
  </r>
  <r>
    <x v="13"/>
    <x v="0"/>
    <s v="51"/>
    <s v="006"/>
    <m/>
    <m/>
    <m/>
    <m/>
    <m/>
    <m/>
    <n v="221.48"/>
    <n v="169"/>
    <n v="141"/>
    <m/>
  </r>
  <r>
    <x v="14"/>
    <x v="0"/>
    <s v="41"/>
    <s v="004"/>
    <m/>
    <m/>
    <m/>
    <m/>
    <m/>
    <m/>
    <n v="139"/>
    <n v="154"/>
    <n v="178"/>
    <m/>
  </r>
  <r>
    <x v="15"/>
    <x v="0"/>
    <s v="51"/>
    <s v="004"/>
    <m/>
    <m/>
    <m/>
    <m/>
    <m/>
    <m/>
    <n v="235.2"/>
    <n v="261"/>
    <n v="214"/>
    <m/>
  </r>
  <r>
    <x v="15"/>
    <x v="0"/>
    <s v="51"/>
    <s v="007"/>
    <m/>
    <m/>
    <m/>
    <m/>
    <m/>
    <m/>
    <n v="242.06"/>
    <n v="355"/>
    <n v="355"/>
    <m/>
  </r>
  <r>
    <x v="16"/>
    <x v="0"/>
    <s v="51"/>
    <s v="006"/>
    <m/>
    <m/>
    <m/>
    <m/>
    <m/>
    <m/>
    <n v="225.4"/>
    <n v="331"/>
    <n v="347"/>
    <m/>
  </r>
  <r>
    <x v="16"/>
    <x v="0"/>
    <s v="41"/>
    <s v="004"/>
    <m/>
    <m/>
    <m/>
    <m/>
    <m/>
    <m/>
    <n v="137.19999999999999"/>
    <n v="162"/>
    <n v="162"/>
    <m/>
  </r>
  <r>
    <x v="17"/>
    <x v="0"/>
    <s v="41"/>
    <s v="004"/>
    <m/>
    <m/>
    <m/>
    <m/>
    <m/>
    <m/>
    <n v="138"/>
    <n v="164"/>
    <n v="183"/>
    <m/>
  </r>
  <r>
    <x v="18"/>
    <x v="0"/>
    <s v="41"/>
    <s v="007"/>
    <m/>
    <m/>
    <m/>
    <m/>
    <m/>
    <m/>
    <n v="144.06"/>
    <n v="139"/>
    <n v="116"/>
    <m/>
  </r>
  <r>
    <x v="18"/>
    <x v="0"/>
    <s v="41"/>
    <s v="004"/>
    <m/>
    <m/>
    <m/>
    <m/>
    <m/>
    <m/>
    <n v="129.35999999999999"/>
    <n v="161"/>
    <n v="183"/>
    <m/>
  </r>
  <r>
    <x v="19"/>
    <x v="0"/>
    <s v="41"/>
    <s v="004"/>
    <m/>
    <m/>
    <m/>
    <m/>
    <m/>
    <m/>
    <n v="137.19999999999999"/>
    <n v="134"/>
    <n v="148"/>
    <m/>
  </r>
  <r>
    <x v="19"/>
    <x v="0"/>
    <s v="51"/>
    <s v="006"/>
    <m/>
    <m/>
    <m/>
    <m/>
    <m/>
    <m/>
    <n v="225.4"/>
    <n v="248"/>
    <n v="260"/>
    <m/>
  </r>
  <r>
    <x v="20"/>
    <x v="0"/>
    <s v="51"/>
    <s v="005"/>
    <m/>
    <m/>
    <m/>
    <m/>
    <m/>
    <m/>
    <n v="226.38"/>
    <n v="325"/>
    <n v="344"/>
    <m/>
  </r>
  <r>
    <x v="20"/>
    <x v="0"/>
    <s v="41"/>
    <s v="007"/>
    <m/>
    <m/>
    <m/>
    <m/>
    <m/>
    <m/>
    <n v="137.19999999999999"/>
    <n v="182"/>
    <n v="222"/>
    <m/>
  </r>
  <r>
    <x v="20"/>
    <x v="0"/>
    <s v="61"/>
    <s v="007"/>
    <m/>
    <m/>
    <m/>
    <m/>
    <m/>
    <m/>
    <n v="173.46"/>
    <n v="162"/>
    <n v="126"/>
    <m/>
  </r>
  <r>
    <x v="21"/>
    <x v="0"/>
    <s v="61"/>
    <s v="005"/>
    <m/>
    <m/>
    <m/>
    <m/>
    <m/>
    <m/>
    <n v="173.46"/>
    <n v="247"/>
    <n v="229"/>
    <m/>
  </r>
  <r>
    <x v="21"/>
    <x v="0"/>
    <s v="51"/>
    <s v="005"/>
    <m/>
    <m/>
    <m/>
    <m/>
    <m/>
    <m/>
    <n v="235.2"/>
    <n v="280"/>
    <n v="246"/>
    <m/>
  </r>
  <r>
    <x v="22"/>
    <x v="0"/>
    <s v="61"/>
    <s v="005"/>
    <m/>
    <m/>
    <m/>
    <m/>
    <m/>
    <m/>
    <n v="180"/>
    <n v="244"/>
    <n v="248"/>
    <m/>
  </r>
  <r>
    <x v="23"/>
    <x v="0"/>
    <s v="61"/>
    <s v="007"/>
    <m/>
    <m/>
    <m/>
    <m/>
    <m/>
    <m/>
    <n v="183.26"/>
    <n v="168"/>
    <n v="129"/>
    <m/>
  </r>
  <r>
    <x v="23"/>
    <x v="0"/>
    <s v="51"/>
    <s v="006"/>
    <m/>
    <m/>
    <m/>
    <m/>
    <m/>
    <m/>
    <n v="225.4"/>
    <n v="269"/>
    <n v="322"/>
    <m/>
  </r>
  <r>
    <x v="24"/>
    <x v="0"/>
    <s v="61"/>
    <s v="007"/>
    <m/>
    <m/>
    <m/>
    <m/>
    <m/>
    <m/>
    <n v="166.6"/>
    <n v="232"/>
    <n v="250"/>
    <m/>
  </r>
  <r>
    <x v="24"/>
    <x v="0"/>
    <s v="41"/>
    <s v="005"/>
    <m/>
    <m/>
    <m/>
    <m/>
    <m/>
    <m/>
    <n v="114.66"/>
    <n v="120"/>
    <n v="144"/>
    <m/>
  </r>
  <r>
    <x v="25"/>
    <x v="0"/>
    <s v="51"/>
    <s v="007"/>
    <m/>
    <m/>
    <m/>
    <m/>
    <m/>
    <m/>
    <n v="249"/>
    <n v="241"/>
    <n v="209"/>
    <m/>
  </r>
  <r>
    <x v="26"/>
    <x v="0"/>
    <s v="51"/>
    <s v="004"/>
    <m/>
    <m/>
    <m/>
    <m/>
    <m/>
    <m/>
    <n v="235.2"/>
    <n v="300"/>
    <n v="345"/>
    <m/>
  </r>
  <r>
    <x v="26"/>
    <x v="0"/>
    <s v="51"/>
    <s v="006"/>
    <m/>
    <m/>
    <m/>
    <m/>
    <m/>
    <m/>
    <n v="225.4"/>
    <n v="172"/>
    <n v="192"/>
    <m/>
  </r>
  <r>
    <x v="27"/>
    <x v="0"/>
    <s v="41"/>
    <s v="005"/>
    <m/>
    <m/>
    <m/>
    <m/>
    <m/>
    <m/>
    <n v="137.19999999999999"/>
    <n v="113"/>
    <n v="100"/>
    <m/>
  </r>
  <r>
    <x v="27"/>
    <x v="0"/>
    <s v="61"/>
    <s v="005"/>
    <m/>
    <m/>
    <m/>
    <m/>
    <m/>
    <m/>
    <n v="176.4"/>
    <n v="252"/>
    <n v="209"/>
    <m/>
  </r>
  <r>
    <x v="28"/>
    <x v="0"/>
    <s v="61"/>
    <s v="006"/>
    <m/>
    <m/>
    <m/>
    <m/>
    <m/>
    <m/>
    <n v="165.62"/>
    <n v="211"/>
    <n v="236"/>
    <m/>
  </r>
  <r>
    <x v="28"/>
    <x v="0"/>
    <s v="61"/>
    <s v="007"/>
    <m/>
    <m/>
    <m/>
    <m/>
    <m/>
    <m/>
    <n v="190.12"/>
    <n v="164"/>
    <n v="175"/>
    <m/>
  </r>
  <r>
    <x v="29"/>
    <x v="0"/>
    <s v="61"/>
    <s v="005"/>
    <m/>
    <m/>
    <m/>
    <m/>
    <m/>
    <m/>
    <n v="155.82"/>
    <n v="143"/>
    <n v="158"/>
    <m/>
  </r>
  <r>
    <x v="29"/>
    <x v="0"/>
    <s v="51"/>
    <s v="004"/>
    <m/>
    <m/>
    <m/>
    <m/>
    <m/>
    <m/>
    <n v="215.6"/>
    <n v="193"/>
    <n v="231"/>
    <m/>
  </r>
  <r>
    <x v="30"/>
    <x v="0"/>
    <s v="61"/>
    <s v="007"/>
    <m/>
    <m/>
    <m/>
    <m/>
    <m/>
    <m/>
    <n v="190.12"/>
    <n v="238"/>
    <n v="228"/>
    <m/>
  </r>
  <r>
    <x v="30"/>
    <x v="0"/>
    <s v="51"/>
    <s v="006"/>
    <m/>
    <m/>
    <m/>
    <m/>
    <m/>
    <m/>
    <n v="225.4"/>
    <n v="315"/>
    <n v="315"/>
    <m/>
  </r>
  <r>
    <x v="31"/>
    <x v="0"/>
    <s v="51"/>
    <s v="005"/>
    <m/>
    <m/>
    <m/>
    <m/>
    <m/>
    <m/>
    <n v="240"/>
    <n v="314"/>
    <n v="282"/>
    <m/>
  </r>
  <r>
    <x v="32"/>
    <x v="0"/>
    <s v="51"/>
    <s v="004"/>
    <m/>
    <m/>
    <m/>
    <m/>
    <m/>
    <m/>
    <n v="235.2"/>
    <n v="340"/>
    <n v="360"/>
    <m/>
  </r>
  <r>
    <x v="32"/>
    <x v="0"/>
    <s v="61"/>
    <s v="007"/>
    <m/>
    <m/>
    <m/>
    <m/>
    <m/>
    <m/>
    <n v="184.24"/>
    <n v="163"/>
    <n v="122"/>
    <m/>
  </r>
  <r>
    <x v="33"/>
    <x v="0"/>
    <s v="51"/>
    <s v="006"/>
    <m/>
    <m/>
    <m/>
    <m/>
    <m/>
    <m/>
    <n v="230"/>
    <n v="248"/>
    <n v="307"/>
    <m/>
  </r>
  <r>
    <x v="34"/>
    <x v="0"/>
    <s v="41"/>
    <s v="005"/>
    <m/>
    <m/>
    <m/>
    <m/>
    <m/>
    <m/>
    <n v="135"/>
    <n v="159"/>
    <n v="154"/>
    <m/>
  </r>
  <r>
    <x v="35"/>
    <x v="0"/>
    <s v="51"/>
    <s v="007"/>
    <m/>
    <m/>
    <m/>
    <m/>
    <m/>
    <m/>
    <n v="242.06"/>
    <n v="308"/>
    <n v="234"/>
    <m/>
  </r>
  <r>
    <x v="35"/>
    <x v="0"/>
    <s v="51"/>
    <s v="006"/>
    <m/>
    <m/>
    <m/>
    <m/>
    <m/>
    <m/>
    <n v="222.46"/>
    <n v="272"/>
    <n v="233"/>
    <m/>
  </r>
  <r>
    <x v="36"/>
    <x v="0"/>
    <s v="61"/>
    <s v="005"/>
    <m/>
    <m/>
    <m/>
    <m/>
    <m/>
    <m/>
    <n v="180"/>
    <n v="207"/>
    <n v="173"/>
    <m/>
  </r>
  <r>
    <x v="37"/>
    <x v="0"/>
    <s v="51"/>
    <s v="006"/>
    <m/>
    <m/>
    <m/>
    <m/>
    <m/>
    <m/>
    <n v="230"/>
    <n v="296"/>
    <n v="278"/>
    <m/>
  </r>
  <r>
    <x v="38"/>
    <x v="0"/>
    <s v="61"/>
    <s v="007"/>
    <m/>
    <m/>
    <m/>
    <m/>
    <m/>
    <m/>
    <n v="192"/>
    <n v="203"/>
    <n v="186"/>
    <m/>
  </r>
  <r>
    <x v="39"/>
    <x v="0"/>
    <s v="41"/>
    <s v="005"/>
    <m/>
    <m/>
    <m/>
    <m/>
    <m/>
    <m/>
    <n v="140"/>
    <n v="179"/>
    <n v="164"/>
    <m/>
  </r>
  <r>
    <x v="40"/>
    <x v="0"/>
    <s v="41"/>
    <s v="004"/>
    <m/>
    <m/>
    <m/>
    <m/>
    <m/>
    <m/>
    <n v="136"/>
    <n v="180"/>
    <n v="174"/>
    <m/>
  </r>
  <r>
    <x v="41"/>
    <x v="0"/>
    <s v="41"/>
    <s v="005"/>
    <m/>
    <m/>
    <m/>
    <m/>
    <m/>
    <m/>
    <n v="136"/>
    <n v="180"/>
    <n v="171"/>
    <m/>
  </r>
  <r>
    <x v="42"/>
    <x v="0"/>
    <s v="61"/>
    <s v="005"/>
    <m/>
    <m/>
    <m/>
    <m/>
    <m/>
    <m/>
    <n v="180"/>
    <n v="219"/>
    <n v="232"/>
    <m/>
  </r>
  <r>
    <x v="43"/>
    <x v="0"/>
    <s v="51"/>
    <s v="004"/>
    <m/>
    <m/>
    <m/>
    <m/>
    <m/>
    <m/>
    <n v="234"/>
    <n v="266"/>
    <n v="329"/>
    <m/>
  </r>
  <r>
    <x v="44"/>
    <x v="0"/>
    <s v="41"/>
    <s v="004"/>
    <m/>
    <m/>
    <m/>
    <m/>
    <m/>
    <m/>
    <n v="140"/>
    <n v="155"/>
    <n v="181"/>
    <m/>
  </r>
  <r>
    <x v="45"/>
    <x v="0"/>
    <s v="41"/>
    <s v="006"/>
    <m/>
    <m/>
    <m/>
    <m/>
    <m/>
    <m/>
    <n v="130"/>
    <n v="163"/>
    <n v="174"/>
    <m/>
  </r>
  <r>
    <x v="46"/>
    <x v="0"/>
    <s v="61"/>
    <s v="006"/>
    <m/>
    <m/>
    <m/>
    <m/>
    <m/>
    <m/>
    <n v="171"/>
    <n v="157"/>
    <n v="163"/>
    <m/>
  </r>
  <r>
    <x v="47"/>
    <x v="0"/>
    <s v="41"/>
    <s v="004"/>
    <m/>
    <m/>
    <m/>
    <m/>
    <m/>
    <m/>
    <n v="137"/>
    <n v="164"/>
    <n v="188"/>
    <m/>
  </r>
  <r>
    <x v="48"/>
    <x v="0"/>
    <s v="61"/>
    <s v="004"/>
    <m/>
    <m/>
    <m/>
    <m/>
    <m/>
    <m/>
    <n v="178"/>
    <n v="163"/>
    <n v="187"/>
    <m/>
  </r>
  <r>
    <x v="49"/>
    <x v="0"/>
    <s v="51"/>
    <s v="006"/>
    <m/>
    <m/>
    <m/>
    <m/>
    <m/>
    <m/>
    <n v="230"/>
    <n v="292"/>
    <n v="268"/>
    <m/>
  </r>
  <r>
    <x v="50"/>
    <x v="0"/>
    <s v="41"/>
    <s v="004"/>
    <m/>
    <m/>
    <m/>
    <m/>
    <m/>
    <m/>
    <n v="133"/>
    <n v="139"/>
    <n v="152"/>
    <m/>
  </r>
  <r>
    <x v="51"/>
    <x v="0"/>
    <s v="41"/>
    <s v="005"/>
    <m/>
    <m/>
    <m/>
    <m/>
    <m/>
    <m/>
    <n v="137.19999999999999"/>
    <n v="120"/>
    <n v="109"/>
    <m/>
  </r>
  <r>
    <x v="51"/>
    <x v="0"/>
    <s v="51"/>
    <s v="007"/>
    <m/>
    <m/>
    <m/>
    <m/>
    <m/>
    <m/>
    <n v="245"/>
    <n v="287"/>
    <n v="353"/>
    <m/>
  </r>
  <r>
    <x v="52"/>
    <x v="0"/>
    <s v="51"/>
    <s v="005"/>
    <m/>
    <m/>
    <m/>
    <m/>
    <m/>
    <m/>
    <n v="227.35999999999999"/>
    <n v="229"/>
    <n v="176"/>
    <m/>
  </r>
  <r>
    <x v="52"/>
    <x v="0"/>
    <s v="41"/>
    <s v="007"/>
    <m/>
    <m/>
    <m/>
    <m/>
    <m/>
    <m/>
    <n v="145.04"/>
    <n v="153"/>
    <n v="159"/>
    <m/>
  </r>
  <r>
    <x v="53"/>
    <x v="0"/>
    <s v="61"/>
    <s v="006"/>
    <m/>
    <m/>
    <m/>
    <m/>
    <m/>
    <m/>
    <n v="176.4"/>
    <n v="196"/>
    <n v="197"/>
    <m/>
  </r>
  <r>
    <x v="53"/>
    <x v="0"/>
    <s v="51"/>
    <s v="005"/>
    <m/>
    <m/>
    <m/>
    <m/>
    <m/>
    <m/>
    <n v="235.2"/>
    <n v="230"/>
    <n v="246"/>
    <m/>
  </r>
  <r>
    <x v="53"/>
    <x v="0"/>
    <s v="61"/>
    <s v="005"/>
    <m/>
    <m/>
    <m/>
    <m/>
    <m/>
    <m/>
    <n v="167.57999999999998"/>
    <n v="212"/>
    <n v="226"/>
    <m/>
  </r>
  <r>
    <x v="53"/>
    <x v="0"/>
    <s v="61"/>
    <s v="007"/>
    <m/>
    <m/>
    <m/>
    <m/>
    <m/>
    <m/>
    <n v="190.12"/>
    <n v="194"/>
    <n v="174"/>
    <m/>
  </r>
  <r>
    <x v="54"/>
    <x v="0"/>
    <s v="41"/>
    <s v="004"/>
    <m/>
    <m/>
    <m/>
    <m/>
    <m/>
    <m/>
    <n v="140"/>
    <n v="144"/>
    <n v="112"/>
    <m/>
  </r>
  <r>
    <x v="55"/>
    <x v="0"/>
    <s v="51"/>
    <s v="004"/>
    <m/>
    <m/>
    <m/>
    <m/>
    <m/>
    <m/>
    <n v="233"/>
    <n v="251"/>
    <n v="208"/>
    <m/>
  </r>
  <r>
    <x v="56"/>
    <x v="0"/>
    <s v="61"/>
    <s v="005"/>
    <m/>
    <m/>
    <m/>
    <m/>
    <m/>
    <m/>
    <n v="176.4"/>
    <n v="172"/>
    <n v="190"/>
    <m/>
  </r>
  <r>
    <x v="56"/>
    <x v="0"/>
    <s v="41"/>
    <s v="007"/>
    <m/>
    <m/>
    <m/>
    <m/>
    <m/>
    <m/>
    <n v="147"/>
    <n v="171"/>
    <n v="165"/>
    <m/>
  </r>
  <r>
    <x v="57"/>
    <x v="0"/>
    <s v="51"/>
    <s v="004"/>
    <m/>
    <m/>
    <m/>
    <m/>
    <m/>
    <m/>
    <n v="240"/>
    <n v="328"/>
    <n v="344"/>
    <m/>
  </r>
  <r>
    <x v="58"/>
    <x v="0"/>
    <s v="51"/>
    <s v="005"/>
    <m/>
    <m/>
    <m/>
    <m/>
    <m/>
    <m/>
    <n v="240"/>
    <n v="230"/>
    <n v="202"/>
    <m/>
  </r>
  <r>
    <x v="59"/>
    <x v="0"/>
    <s v="41"/>
    <s v="005"/>
    <m/>
    <m/>
    <m/>
    <m/>
    <m/>
    <m/>
    <n v="137"/>
    <n v="145"/>
    <n v="166"/>
    <m/>
  </r>
  <r>
    <x v="60"/>
    <x v="0"/>
    <s v="61"/>
    <s v="006"/>
    <m/>
    <m/>
    <m/>
    <m/>
    <m/>
    <m/>
    <n v="174"/>
    <n v="189"/>
    <n v="170"/>
    <m/>
  </r>
  <r>
    <x v="61"/>
    <x v="0"/>
    <s v="61"/>
    <s v="005"/>
    <m/>
    <m/>
    <m/>
    <m/>
    <m/>
    <m/>
    <n v="176.4"/>
    <n v="158"/>
    <n v="124"/>
    <m/>
  </r>
  <r>
    <x v="61"/>
    <x v="0"/>
    <s v="51"/>
    <s v="005"/>
    <m/>
    <m/>
    <m/>
    <m/>
    <m/>
    <m/>
    <n v="234.22"/>
    <n v="181"/>
    <n v="157"/>
    <m/>
  </r>
  <r>
    <x v="61"/>
    <x v="0"/>
    <s v="51"/>
    <s v="006"/>
    <m/>
    <m/>
    <m/>
    <m/>
    <m/>
    <m/>
    <n v="215.6"/>
    <n v="193"/>
    <n v="160"/>
    <m/>
  </r>
  <r>
    <x v="62"/>
    <x v="0"/>
    <s v="61"/>
    <s v="004"/>
    <m/>
    <m/>
    <m/>
    <m/>
    <m/>
    <m/>
    <n v="180"/>
    <n v="158"/>
    <n v="142"/>
    <m/>
  </r>
  <r>
    <x v="63"/>
    <x v="0"/>
    <s v="51"/>
    <s v="004"/>
    <m/>
    <m/>
    <m/>
    <m/>
    <m/>
    <m/>
    <n v="235.2"/>
    <n v="268"/>
    <n v="284"/>
    <m/>
  </r>
  <r>
    <x v="63"/>
    <x v="0"/>
    <s v="51"/>
    <s v="005"/>
    <m/>
    <m/>
    <m/>
    <m/>
    <m/>
    <m/>
    <n v="235.2"/>
    <n v="244"/>
    <n v="300"/>
    <m/>
  </r>
  <r>
    <x v="64"/>
    <x v="0"/>
    <s v="61"/>
    <s v="007"/>
    <m/>
    <m/>
    <m/>
    <m/>
    <m/>
    <m/>
    <n v="192"/>
    <n v="257"/>
    <n v="203"/>
    <m/>
  </r>
  <r>
    <x v="65"/>
    <x v="0"/>
    <s v="41"/>
    <s v="007"/>
    <m/>
    <m/>
    <m/>
    <m/>
    <m/>
    <m/>
    <n v="147"/>
    <n v="174"/>
    <n v="179"/>
    <m/>
  </r>
  <r>
    <x v="66"/>
    <x v="0"/>
    <s v="51"/>
    <s v="005"/>
    <m/>
    <m/>
    <m/>
    <m/>
    <m/>
    <m/>
    <n v="231"/>
    <n v="198"/>
    <n v="160"/>
    <m/>
  </r>
  <r>
    <x v="67"/>
    <x v="0"/>
    <s v="61"/>
    <s v="007"/>
    <m/>
    <m/>
    <m/>
    <m/>
    <m/>
    <m/>
    <n v="195"/>
    <n v="181"/>
    <n v="188"/>
    <m/>
  </r>
  <r>
    <x v="68"/>
    <x v="0"/>
    <s v="51"/>
    <s v="007"/>
    <m/>
    <m/>
    <m/>
    <m/>
    <m/>
    <m/>
    <n v="242"/>
    <n v="212"/>
    <n v="169"/>
    <m/>
  </r>
  <r>
    <x v="69"/>
    <x v="0"/>
    <s v="41"/>
    <s v="004"/>
    <m/>
    <m/>
    <m/>
    <m/>
    <m/>
    <m/>
    <n v="137.19999999999999"/>
    <n v="130"/>
    <n v="102"/>
    <m/>
  </r>
  <r>
    <x v="69"/>
    <x v="0"/>
    <s v="41"/>
    <s v="005"/>
    <m/>
    <m/>
    <m/>
    <m/>
    <m/>
    <m/>
    <n v="137.19999999999999"/>
    <n v="123"/>
    <n v="115"/>
    <m/>
  </r>
  <r>
    <x v="69"/>
    <x v="0"/>
    <s v="51"/>
    <s v="006"/>
    <m/>
    <m/>
    <m/>
    <m/>
    <m/>
    <m/>
    <n v="225.4"/>
    <n v="200"/>
    <n v="170"/>
    <m/>
  </r>
  <r>
    <x v="70"/>
    <x v="0"/>
    <s v="61"/>
    <s v="006"/>
    <m/>
    <m/>
    <m/>
    <m/>
    <m/>
    <m/>
    <n v="175"/>
    <n v="150"/>
    <n v="172"/>
    <m/>
  </r>
  <r>
    <x v="71"/>
    <x v="0"/>
    <s v="41"/>
    <s v="006"/>
    <m/>
    <m/>
    <m/>
    <m/>
    <m/>
    <m/>
    <n v="121"/>
    <n v="143"/>
    <n v="158"/>
    <m/>
  </r>
  <r>
    <x v="72"/>
    <x v="0"/>
    <s v="51"/>
    <s v="004"/>
    <m/>
    <m/>
    <m/>
    <m/>
    <m/>
    <m/>
    <n v="240"/>
    <n v="249"/>
    <n v="288"/>
    <m/>
  </r>
  <r>
    <x v="73"/>
    <x v="0"/>
    <s v="61"/>
    <s v="007"/>
    <m/>
    <m/>
    <m/>
    <m/>
    <m/>
    <m/>
    <n v="195"/>
    <n v="247"/>
    <n v="271"/>
    <m/>
  </r>
  <r>
    <x v="74"/>
    <x v="0"/>
    <s v="51"/>
    <s v="007"/>
    <m/>
    <m/>
    <m/>
    <m/>
    <m/>
    <m/>
    <n v="234.22"/>
    <n v="317"/>
    <n v="329"/>
    <m/>
  </r>
  <r>
    <x v="74"/>
    <x v="0"/>
    <s v="51"/>
    <s v="006"/>
    <m/>
    <m/>
    <m/>
    <m/>
    <m/>
    <m/>
    <n v="217.56"/>
    <n v="239"/>
    <n v="184"/>
    <m/>
  </r>
  <r>
    <x v="74"/>
    <x v="0"/>
    <s v="61"/>
    <s v="007"/>
    <m/>
    <m/>
    <m/>
    <m/>
    <m/>
    <m/>
    <n v="183.26"/>
    <n v="265"/>
    <n v="222"/>
    <m/>
  </r>
  <r>
    <x v="75"/>
    <x v="0"/>
    <s v="51"/>
    <s v="005"/>
    <m/>
    <m/>
    <m/>
    <m/>
    <m/>
    <m/>
    <n v="236"/>
    <n v="278"/>
    <n v="214"/>
    <m/>
  </r>
  <r>
    <x v="76"/>
    <x v="0"/>
    <s v="61"/>
    <s v="007"/>
    <m/>
    <m/>
    <m/>
    <m/>
    <m/>
    <m/>
    <n v="186.2"/>
    <n v="212"/>
    <n v="218"/>
    <m/>
  </r>
  <r>
    <x v="76"/>
    <x v="0"/>
    <s v="41"/>
    <s v="007"/>
    <m/>
    <m/>
    <m/>
    <m/>
    <m/>
    <m/>
    <n v="142.1"/>
    <n v="210"/>
    <n v="157"/>
    <m/>
  </r>
  <r>
    <x v="76"/>
    <x v="0"/>
    <s v="61"/>
    <s v="004"/>
    <m/>
    <m/>
    <m/>
    <m/>
    <m/>
    <m/>
    <n v="155.82"/>
    <n v="138"/>
    <n v="129"/>
    <m/>
  </r>
  <r>
    <x v="76"/>
    <x v="0"/>
    <s v="61"/>
    <s v="006"/>
    <m/>
    <m/>
    <m/>
    <m/>
    <m/>
    <m/>
    <n v="171.5"/>
    <n v="197"/>
    <n v="181"/>
    <m/>
  </r>
  <r>
    <x v="77"/>
    <x v="0"/>
    <s v="41"/>
    <s v="004"/>
    <m/>
    <m/>
    <m/>
    <m/>
    <m/>
    <m/>
    <n v="118.58"/>
    <n v="106"/>
    <n v="79"/>
    <m/>
  </r>
  <r>
    <x v="77"/>
    <x v="0"/>
    <s v="51"/>
    <s v="005"/>
    <m/>
    <m/>
    <m/>
    <m/>
    <m/>
    <m/>
    <n v="225.4"/>
    <n v="246"/>
    <n v="270"/>
    <m/>
  </r>
  <r>
    <x v="77"/>
    <x v="0"/>
    <s v="41"/>
    <s v="005"/>
    <m/>
    <m/>
    <m/>
    <m/>
    <m/>
    <m/>
    <n v="137.19999999999999"/>
    <n v="120"/>
    <n v="148"/>
    <m/>
  </r>
  <r>
    <x v="78"/>
    <x v="0"/>
    <s v="61"/>
    <s v="004"/>
    <m/>
    <m/>
    <m/>
    <m/>
    <m/>
    <m/>
    <n v="180"/>
    <n v="162"/>
    <n v="173"/>
    <m/>
  </r>
  <r>
    <x v="79"/>
    <x v="0"/>
    <s v="51"/>
    <s v="007"/>
    <m/>
    <m/>
    <m/>
    <m/>
    <m/>
    <m/>
    <n v="226.38"/>
    <n v="304"/>
    <n v="285"/>
    <m/>
  </r>
  <r>
    <x v="79"/>
    <x v="0"/>
    <s v="61"/>
    <s v="004"/>
    <m/>
    <m/>
    <m/>
    <m/>
    <m/>
    <m/>
    <n v="171.5"/>
    <n v="208"/>
    <n v="191"/>
    <m/>
  </r>
  <r>
    <x v="79"/>
    <x v="0"/>
    <s v="51"/>
    <s v="005"/>
    <m/>
    <m/>
    <m/>
    <m/>
    <m/>
    <m/>
    <n v="235.2"/>
    <n v="244"/>
    <n v="297"/>
    <m/>
  </r>
  <r>
    <x v="79"/>
    <x v="0"/>
    <s v="41"/>
    <s v="007"/>
    <m/>
    <m/>
    <m/>
    <m/>
    <m/>
    <m/>
    <n v="147"/>
    <n v="150"/>
    <n v="174"/>
    <m/>
  </r>
  <r>
    <x v="80"/>
    <x v="0"/>
    <s v="51"/>
    <s v="005"/>
    <m/>
    <m/>
    <m/>
    <m/>
    <m/>
    <m/>
    <n v="233"/>
    <n v="228"/>
    <n v="280"/>
    <m/>
  </r>
  <r>
    <x v="81"/>
    <x v="0"/>
    <s v="51"/>
    <s v="004"/>
    <m/>
    <m/>
    <m/>
    <m/>
    <m/>
    <m/>
    <n v="235.2"/>
    <n v="338"/>
    <n v="408"/>
    <m/>
  </r>
  <r>
    <x v="81"/>
    <x v="0"/>
    <s v="51"/>
    <s v="007"/>
    <m/>
    <m/>
    <m/>
    <m/>
    <m/>
    <m/>
    <n v="245"/>
    <n v="255"/>
    <n v="196"/>
    <m/>
  </r>
  <r>
    <x v="82"/>
    <x v="0"/>
    <s v="61"/>
    <s v="007"/>
    <m/>
    <m/>
    <m/>
    <m/>
    <m/>
    <m/>
    <n v="195"/>
    <n v="271"/>
    <n v="230"/>
    <m/>
  </r>
  <r>
    <x v="83"/>
    <x v="0"/>
    <s v="61"/>
    <s v="007"/>
    <m/>
    <m/>
    <m/>
    <m/>
    <m/>
    <m/>
    <n v="195"/>
    <n v="165"/>
    <n v="136"/>
    <m/>
  </r>
  <r>
    <x v="84"/>
    <x v="0"/>
    <s v="51"/>
    <s v="006"/>
    <m/>
    <m/>
    <m/>
    <m/>
    <m/>
    <m/>
    <n v="230"/>
    <n v="273"/>
    <n v="324"/>
    <m/>
  </r>
  <r>
    <x v="85"/>
    <x v="0"/>
    <s v="41"/>
    <s v="005"/>
    <m/>
    <m/>
    <m/>
    <m/>
    <m/>
    <m/>
    <n v="140"/>
    <n v="168"/>
    <n v="162"/>
    <m/>
  </r>
  <r>
    <x v="86"/>
    <x v="0"/>
    <s v="41"/>
    <s v="007"/>
    <m/>
    <m/>
    <m/>
    <m/>
    <m/>
    <m/>
    <n v="150"/>
    <n v="171"/>
    <n v="159"/>
    <m/>
  </r>
  <r>
    <x v="87"/>
    <x v="0"/>
    <s v="61"/>
    <s v="007"/>
    <m/>
    <m/>
    <m/>
    <m/>
    <m/>
    <m/>
    <n v="192"/>
    <n v="170"/>
    <n v="181"/>
    <m/>
  </r>
  <r>
    <x v="88"/>
    <x v="0"/>
    <s v="41"/>
    <s v="007"/>
    <m/>
    <m/>
    <m/>
    <m/>
    <m/>
    <m/>
    <n v="144"/>
    <n v="187"/>
    <n v="192"/>
    <m/>
  </r>
  <r>
    <x v="89"/>
    <x v="0"/>
    <s v="51"/>
    <s v="007"/>
    <m/>
    <m/>
    <m/>
    <m/>
    <m/>
    <m/>
    <n v="245"/>
    <n v="235"/>
    <n v="260"/>
    <m/>
  </r>
  <r>
    <x v="89"/>
    <x v="0"/>
    <s v="41"/>
    <s v="005"/>
    <m/>
    <m/>
    <m/>
    <m/>
    <m/>
    <m/>
    <n v="137.19999999999999"/>
    <n v="177"/>
    <n v="208"/>
    <m/>
  </r>
  <r>
    <x v="90"/>
    <x v="0"/>
    <s v="51"/>
    <s v="007"/>
    <m/>
    <m/>
    <m/>
    <m/>
    <m/>
    <m/>
    <n v="246"/>
    <n v="285"/>
    <n v="228"/>
    <m/>
  </r>
  <r>
    <x v="91"/>
    <x v="0"/>
    <s v="41"/>
    <s v="007"/>
    <m/>
    <m/>
    <m/>
    <m/>
    <m/>
    <m/>
    <n v="147"/>
    <n v="153"/>
    <n v="142"/>
    <m/>
  </r>
  <r>
    <x v="91"/>
    <x v="0"/>
    <s v="61"/>
    <s v="006"/>
    <m/>
    <m/>
    <m/>
    <m/>
    <m/>
    <m/>
    <n v="168.56"/>
    <n v="178"/>
    <n v="188"/>
    <m/>
  </r>
  <r>
    <x v="91"/>
    <x v="0"/>
    <s v="51"/>
    <s v="006"/>
    <m/>
    <m/>
    <m/>
    <m/>
    <m/>
    <m/>
    <n v="225.4"/>
    <n v="296"/>
    <n v="239"/>
    <m/>
  </r>
  <r>
    <x v="92"/>
    <x v="0"/>
    <s v="41"/>
    <s v="006"/>
    <m/>
    <m/>
    <m/>
    <m/>
    <m/>
    <m/>
    <n v="128"/>
    <n v="108"/>
    <n v="117"/>
    <m/>
  </r>
  <r>
    <x v="93"/>
    <x v="0"/>
    <s v="41"/>
    <s v="005"/>
    <m/>
    <m/>
    <m/>
    <m/>
    <m/>
    <m/>
    <n v="137.19999999999999"/>
    <n v="176"/>
    <n v="160"/>
    <m/>
  </r>
  <r>
    <x v="93"/>
    <x v="0"/>
    <s v="51"/>
    <s v="007"/>
    <m/>
    <m/>
    <m/>
    <m/>
    <m/>
    <m/>
    <n v="244.01999999999998"/>
    <n v="301"/>
    <n v="285"/>
    <m/>
  </r>
  <r>
    <x v="93"/>
    <x v="0"/>
    <s v="41"/>
    <s v="007"/>
    <m/>
    <m/>
    <m/>
    <m/>
    <m/>
    <m/>
    <n v="147"/>
    <n v="117"/>
    <n v="133"/>
    <m/>
  </r>
  <r>
    <x v="93"/>
    <x v="0"/>
    <s v="51"/>
    <s v="006"/>
    <m/>
    <m/>
    <m/>
    <m/>
    <m/>
    <m/>
    <n v="220.5"/>
    <n v="209"/>
    <n v="194"/>
    <m/>
  </r>
  <r>
    <x v="94"/>
    <x v="0"/>
    <s v="41"/>
    <s v="007"/>
    <m/>
    <m/>
    <m/>
    <m/>
    <m/>
    <m/>
    <n v="137.19999999999999"/>
    <n v="121"/>
    <n v="106"/>
    <m/>
  </r>
  <r>
    <x v="94"/>
    <x v="0"/>
    <s v="51"/>
    <s v="004"/>
    <m/>
    <m/>
    <m/>
    <m/>
    <m/>
    <m/>
    <n v="235.2"/>
    <n v="204"/>
    <n v="226"/>
    <m/>
  </r>
  <r>
    <x v="95"/>
    <x v="0"/>
    <s v="51"/>
    <s v="007"/>
    <m/>
    <m/>
    <m/>
    <m/>
    <m/>
    <m/>
    <n v="250"/>
    <n v="237"/>
    <n v="201"/>
    <m/>
  </r>
  <r>
    <x v="96"/>
    <x v="0"/>
    <s v="51"/>
    <s v="006"/>
    <m/>
    <m/>
    <m/>
    <m/>
    <m/>
    <m/>
    <n v="203.84"/>
    <n v="189"/>
    <n v="200"/>
    <m/>
  </r>
  <r>
    <x v="96"/>
    <x v="0"/>
    <s v="51"/>
    <s v="007"/>
    <m/>
    <m/>
    <m/>
    <m/>
    <m/>
    <m/>
    <n v="225.4"/>
    <n v="218"/>
    <n v="170"/>
    <m/>
  </r>
  <r>
    <x v="97"/>
    <x v="0"/>
    <s v="61"/>
    <s v="004"/>
    <m/>
    <m/>
    <m/>
    <m/>
    <m/>
    <m/>
    <n v="180"/>
    <n v="237"/>
    <n v="201"/>
    <m/>
  </r>
  <r>
    <x v="98"/>
    <x v="1"/>
    <s v="61"/>
    <s v="006"/>
    <m/>
    <m/>
    <m/>
    <m/>
    <m/>
    <m/>
    <n v="171"/>
    <n v="153"/>
    <n v="189"/>
    <m/>
  </r>
  <r>
    <x v="99"/>
    <x v="1"/>
    <s v="41"/>
    <s v="007"/>
    <m/>
    <m/>
    <m/>
    <m/>
    <m/>
    <m/>
    <n v="147"/>
    <n v="147"/>
    <n v="127"/>
    <m/>
  </r>
  <r>
    <x v="99"/>
    <x v="1"/>
    <s v="41"/>
    <s v="004"/>
    <m/>
    <m/>
    <m/>
    <m/>
    <m/>
    <m/>
    <n v="132.30000000000001"/>
    <n v="168"/>
    <n v="199"/>
    <m/>
  </r>
  <r>
    <x v="99"/>
    <x v="1"/>
    <s v="61"/>
    <s v="007"/>
    <m/>
    <m/>
    <m/>
    <m/>
    <m/>
    <m/>
    <n v="191.1"/>
    <n v="235"/>
    <n v="265"/>
    <m/>
  </r>
  <r>
    <x v="100"/>
    <x v="1"/>
    <s v="61"/>
    <s v="006"/>
    <m/>
    <m/>
    <m/>
    <m/>
    <m/>
    <m/>
    <n v="175"/>
    <n v="182"/>
    <n v="198"/>
    <m/>
  </r>
  <r>
    <x v="101"/>
    <x v="1"/>
    <s v="61"/>
    <s v="004"/>
    <m/>
    <m/>
    <m/>
    <m/>
    <m/>
    <m/>
    <n v="167.57999999999998"/>
    <n v="201"/>
    <n v="188"/>
    <m/>
  </r>
  <r>
    <x v="101"/>
    <x v="1"/>
    <s v="61"/>
    <s v="005"/>
    <m/>
    <m/>
    <m/>
    <m/>
    <m/>
    <m/>
    <n v="176.4"/>
    <n v="140"/>
    <n v="144"/>
    <m/>
  </r>
  <r>
    <x v="101"/>
    <x v="1"/>
    <s v="51"/>
    <s v="005"/>
    <m/>
    <m/>
    <m/>
    <m/>
    <m/>
    <m/>
    <n v="235.2"/>
    <n v="338"/>
    <n v="300"/>
    <m/>
  </r>
  <r>
    <x v="102"/>
    <x v="1"/>
    <s v="51"/>
    <s v="005"/>
    <m/>
    <m/>
    <m/>
    <m/>
    <m/>
    <m/>
    <n v="235.2"/>
    <n v="283"/>
    <n v="283"/>
    <m/>
  </r>
  <r>
    <x v="102"/>
    <x v="1"/>
    <s v="51"/>
    <s v="006"/>
    <m/>
    <m/>
    <m/>
    <m/>
    <m/>
    <m/>
    <n v="225.4"/>
    <n v="177"/>
    <n v="162"/>
    <m/>
  </r>
  <r>
    <x v="102"/>
    <x v="1"/>
    <s v="61"/>
    <s v="005"/>
    <m/>
    <m/>
    <m/>
    <m/>
    <m/>
    <m/>
    <n v="176.4"/>
    <n v="174"/>
    <n v="179"/>
    <m/>
  </r>
  <r>
    <x v="103"/>
    <x v="1"/>
    <s v="51"/>
    <s v="004"/>
    <m/>
    <m/>
    <m/>
    <m/>
    <m/>
    <m/>
    <n v="228.34"/>
    <n v="188"/>
    <n v="150"/>
    <m/>
  </r>
  <r>
    <x v="103"/>
    <x v="1"/>
    <s v="41"/>
    <s v="006"/>
    <m/>
    <m/>
    <m/>
    <m/>
    <m/>
    <m/>
    <n v="121.52"/>
    <n v="132"/>
    <n v="149"/>
    <m/>
  </r>
  <r>
    <x v="104"/>
    <x v="1"/>
    <s v="61"/>
    <s v="007"/>
    <m/>
    <m/>
    <m/>
    <m/>
    <m/>
    <m/>
    <n v="168.56"/>
    <n v="158"/>
    <n v="183"/>
    <m/>
  </r>
  <r>
    <x v="104"/>
    <x v="1"/>
    <s v="41"/>
    <s v="007"/>
    <m/>
    <m/>
    <m/>
    <m/>
    <m/>
    <m/>
    <n v="134.26"/>
    <n v="120"/>
    <n v="132"/>
    <m/>
  </r>
  <r>
    <x v="104"/>
    <x v="1"/>
    <s v="51"/>
    <s v="006"/>
    <m/>
    <m/>
    <m/>
    <m/>
    <m/>
    <m/>
    <n v="210.7"/>
    <n v="184"/>
    <n v="160"/>
    <m/>
  </r>
  <r>
    <x v="105"/>
    <x v="1"/>
    <s v="51"/>
    <s v="006"/>
    <m/>
    <m/>
    <m/>
    <m/>
    <m/>
    <m/>
    <n v="230"/>
    <n v="184"/>
    <n v="198"/>
    <m/>
  </r>
  <r>
    <x v="106"/>
    <x v="1"/>
    <s v="61"/>
    <s v="007"/>
    <m/>
    <m/>
    <m/>
    <m/>
    <m/>
    <m/>
    <n v="188"/>
    <n v="184"/>
    <n v="143"/>
    <m/>
  </r>
  <r>
    <x v="107"/>
    <x v="1"/>
    <s v="41"/>
    <s v="006"/>
    <m/>
    <m/>
    <m/>
    <m/>
    <m/>
    <m/>
    <n v="130"/>
    <n v="105"/>
    <n v="97"/>
    <m/>
  </r>
  <r>
    <x v="108"/>
    <x v="1"/>
    <s v="41"/>
    <s v="004"/>
    <m/>
    <m/>
    <m/>
    <m/>
    <m/>
    <m/>
    <n v="140"/>
    <n v="169"/>
    <n v="152"/>
    <m/>
  </r>
  <r>
    <x v="109"/>
    <x v="1"/>
    <s v="51"/>
    <s v="005"/>
    <m/>
    <m/>
    <m/>
    <m/>
    <m/>
    <m/>
    <n v="235.2"/>
    <n v="292"/>
    <n v="344"/>
    <m/>
  </r>
  <r>
    <x v="109"/>
    <x v="1"/>
    <s v="41"/>
    <s v="005"/>
    <m/>
    <m/>
    <m/>
    <m/>
    <m/>
    <m/>
    <n v="132.30000000000001"/>
    <n v="159"/>
    <n v="127"/>
    <m/>
  </r>
  <r>
    <x v="110"/>
    <x v="1"/>
    <s v="51"/>
    <s v="006"/>
    <m/>
    <m/>
    <m/>
    <m/>
    <m/>
    <m/>
    <n v="219.51999999999998"/>
    <n v="253"/>
    <n v="285"/>
    <m/>
  </r>
  <r>
    <x v="110"/>
    <x v="1"/>
    <s v="61"/>
    <s v="005"/>
    <m/>
    <m/>
    <m/>
    <m/>
    <m/>
    <m/>
    <n v="166.6"/>
    <n v="209"/>
    <n v="221"/>
    <m/>
  </r>
  <r>
    <x v="111"/>
    <x v="1"/>
    <s v="61"/>
    <s v="004"/>
    <m/>
    <m/>
    <m/>
    <m/>
    <m/>
    <m/>
    <n v="172"/>
    <n v="202"/>
    <n v="212"/>
    <m/>
  </r>
  <r>
    <x v="112"/>
    <x v="1"/>
    <s v="51"/>
    <s v="007"/>
    <m/>
    <m/>
    <m/>
    <m/>
    <m/>
    <m/>
    <n v="250"/>
    <n v="192"/>
    <n v="213"/>
    <m/>
  </r>
  <r>
    <x v="113"/>
    <x v="1"/>
    <s v="41"/>
    <s v="007"/>
    <m/>
    <m/>
    <m/>
    <m/>
    <m/>
    <m/>
    <n v="146"/>
    <n v="127"/>
    <n v="129"/>
    <m/>
  </r>
  <r>
    <x v="114"/>
    <x v="1"/>
    <s v="51"/>
    <s v="005"/>
    <m/>
    <m/>
    <m/>
    <m/>
    <m/>
    <m/>
    <n v="240"/>
    <n v="300"/>
    <n v="330"/>
    <m/>
  </r>
  <r>
    <x v="115"/>
    <x v="1"/>
    <s v="41"/>
    <s v="006"/>
    <m/>
    <m/>
    <m/>
    <m/>
    <m/>
    <m/>
    <n v="126"/>
    <n v="103"/>
    <n v="105"/>
    <m/>
  </r>
  <r>
    <x v="116"/>
    <x v="1"/>
    <s v="51"/>
    <s v="004"/>
    <m/>
    <m/>
    <m/>
    <m/>
    <m/>
    <m/>
    <n v="240"/>
    <n v="201"/>
    <n v="241"/>
    <m/>
  </r>
  <r>
    <x v="117"/>
    <x v="1"/>
    <s v="61"/>
    <s v="005"/>
    <m/>
    <m/>
    <m/>
    <m/>
    <m/>
    <m/>
    <n v="180"/>
    <n v="151"/>
    <n v="187"/>
    <m/>
  </r>
  <r>
    <x v="118"/>
    <x v="1"/>
    <s v="41"/>
    <s v="006"/>
    <m/>
    <m/>
    <m/>
    <m/>
    <m/>
    <m/>
    <n v="130"/>
    <n v="127"/>
    <n v="127"/>
    <m/>
  </r>
  <r>
    <x v="119"/>
    <x v="1"/>
    <s v="51"/>
    <s v="007"/>
    <m/>
    <m/>
    <m/>
    <m/>
    <m/>
    <m/>
    <n v="250"/>
    <n v="192"/>
    <n v="168"/>
    <m/>
  </r>
  <r>
    <x v="120"/>
    <x v="1"/>
    <s v="41"/>
    <s v="005"/>
    <m/>
    <m/>
    <m/>
    <m/>
    <m/>
    <m/>
    <n v="140"/>
    <n v="127"/>
    <n v="124"/>
    <m/>
  </r>
  <r>
    <x v="121"/>
    <x v="1"/>
    <s v="41"/>
    <s v="005"/>
    <m/>
    <m/>
    <m/>
    <m/>
    <m/>
    <m/>
    <n v="130.34"/>
    <n v="126"/>
    <n v="110"/>
    <m/>
  </r>
  <r>
    <x v="121"/>
    <x v="1"/>
    <s v="61"/>
    <s v="007"/>
    <m/>
    <m/>
    <m/>
    <m/>
    <m/>
    <m/>
    <n v="185.22"/>
    <n v="230"/>
    <n v="184"/>
    <m/>
  </r>
  <r>
    <x v="122"/>
    <x v="1"/>
    <s v="41"/>
    <s v="007"/>
    <m/>
    <m/>
    <m/>
    <m/>
    <m/>
    <m/>
    <n v="150"/>
    <n v="135"/>
    <n v="152"/>
    <m/>
  </r>
  <r>
    <x v="123"/>
    <x v="1"/>
    <s v="61"/>
    <s v="004"/>
    <m/>
    <m/>
    <m/>
    <m/>
    <m/>
    <m/>
    <n v="176.4"/>
    <n v="214"/>
    <n v="184"/>
    <m/>
  </r>
  <r>
    <x v="123"/>
    <x v="1"/>
    <s v="41"/>
    <s v="004"/>
    <m/>
    <m/>
    <m/>
    <m/>
    <m/>
    <m/>
    <n v="137.19999999999999"/>
    <n v="165"/>
    <n v="140"/>
    <m/>
  </r>
  <r>
    <x v="124"/>
    <x v="1"/>
    <s v="41"/>
    <s v="006"/>
    <m/>
    <m/>
    <m/>
    <m/>
    <m/>
    <m/>
    <n v="125"/>
    <n v="97"/>
    <n v="80"/>
    <m/>
  </r>
  <r>
    <x v="125"/>
    <x v="1"/>
    <s v="51"/>
    <s v="004"/>
    <m/>
    <m/>
    <m/>
    <m/>
    <m/>
    <m/>
    <n v="240"/>
    <n v="187"/>
    <n v="181"/>
    <m/>
  </r>
  <r>
    <x v="126"/>
    <x v="1"/>
    <s v="51"/>
    <s v="005"/>
    <m/>
    <m/>
    <m/>
    <m/>
    <m/>
    <m/>
    <n v="234.22"/>
    <n v="260"/>
    <n v="244"/>
    <m/>
  </r>
  <r>
    <x v="126"/>
    <x v="1"/>
    <s v="61"/>
    <s v="005"/>
    <m/>
    <m/>
    <m/>
    <m/>
    <m/>
    <m/>
    <n v="171.5"/>
    <n v="175"/>
    <n v="180"/>
    <m/>
  </r>
  <r>
    <x v="127"/>
    <x v="1"/>
    <s v="41"/>
    <s v="007"/>
    <m/>
    <m/>
    <m/>
    <m/>
    <m/>
    <m/>
    <n v="122.5"/>
    <n v="107"/>
    <n v="83"/>
    <m/>
  </r>
  <r>
    <x v="127"/>
    <x v="1"/>
    <s v="61"/>
    <s v="007"/>
    <m/>
    <m/>
    <m/>
    <m/>
    <m/>
    <m/>
    <n v="179.34"/>
    <n v="151"/>
    <n v="167"/>
    <m/>
  </r>
  <r>
    <x v="127"/>
    <x v="1"/>
    <s v="51"/>
    <s v="007"/>
    <m/>
    <m/>
    <m/>
    <m/>
    <m/>
    <m/>
    <n v="239.12"/>
    <n v="214"/>
    <n v="267"/>
    <m/>
  </r>
  <r>
    <x v="128"/>
    <x v="1"/>
    <s v="61"/>
    <s v="006"/>
    <m/>
    <m/>
    <m/>
    <m/>
    <m/>
    <m/>
    <n v="176.4"/>
    <n v="212"/>
    <n v="226"/>
    <m/>
  </r>
  <r>
    <x v="128"/>
    <x v="1"/>
    <s v="61"/>
    <s v="004"/>
    <m/>
    <m/>
    <m/>
    <m/>
    <m/>
    <m/>
    <n v="172.48"/>
    <n v="248"/>
    <n v="280"/>
    <m/>
  </r>
  <r>
    <x v="129"/>
    <x v="1"/>
    <s v="41"/>
    <s v="004"/>
    <m/>
    <m/>
    <m/>
    <m/>
    <m/>
    <m/>
    <n v="133"/>
    <n v="136"/>
    <n v="107"/>
    <m/>
  </r>
  <r>
    <x v="130"/>
    <x v="1"/>
    <s v="41"/>
    <s v="005"/>
    <m/>
    <m/>
    <m/>
    <m/>
    <m/>
    <m/>
    <n v="140"/>
    <n v="135"/>
    <n v="125"/>
    <m/>
  </r>
  <r>
    <x v="131"/>
    <x v="1"/>
    <s v="41"/>
    <s v="007"/>
    <m/>
    <m/>
    <m/>
    <m/>
    <m/>
    <m/>
    <n v="144.06"/>
    <n v="170"/>
    <n v="170"/>
    <m/>
  </r>
  <r>
    <x v="131"/>
    <x v="1"/>
    <s v="41"/>
    <s v="005"/>
    <m/>
    <m/>
    <m/>
    <m/>
    <m/>
    <m/>
    <n v="137.19999999999999"/>
    <n v="123"/>
    <n v="114"/>
    <m/>
  </r>
  <r>
    <x v="132"/>
    <x v="1"/>
    <s v="51"/>
    <s v="007"/>
    <m/>
    <m/>
    <m/>
    <m/>
    <m/>
    <m/>
    <n v="240"/>
    <n v="259"/>
    <n v="204"/>
    <m/>
  </r>
  <r>
    <x v="133"/>
    <x v="1"/>
    <s v="51"/>
    <s v="004"/>
    <m/>
    <m/>
    <m/>
    <m/>
    <m/>
    <m/>
    <n v="228.34"/>
    <n v="214"/>
    <n v="181"/>
    <m/>
  </r>
  <r>
    <x v="133"/>
    <x v="1"/>
    <s v="61"/>
    <s v="007"/>
    <m/>
    <m/>
    <m/>
    <m/>
    <m/>
    <m/>
    <n v="184.24"/>
    <n v="154"/>
    <n v="167"/>
    <m/>
  </r>
  <r>
    <x v="134"/>
    <x v="1"/>
    <s v="61"/>
    <s v="004"/>
    <m/>
    <m/>
    <m/>
    <m/>
    <m/>
    <m/>
    <n v="180"/>
    <n v="171"/>
    <n v="155"/>
    <m/>
  </r>
  <r>
    <x v="135"/>
    <x v="1"/>
    <s v="51"/>
    <s v="005"/>
    <m/>
    <m/>
    <m/>
    <m/>
    <m/>
    <m/>
    <n v="240"/>
    <n v="230"/>
    <n v="193"/>
    <m/>
  </r>
  <r>
    <x v="136"/>
    <x v="1"/>
    <s v="41"/>
    <s v="005"/>
    <m/>
    <m/>
    <m/>
    <m/>
    <m/>
    <m/>
    <n v="131"/>
    <n v="153"/>
    <n v="168"/>
    <m/>
  </r>
  <r>
    <x v="137"/>
    <x v="1"/>
    <s v="51"/>
    <s v="007"/>
    <m/>
    <m/>
    <m/>
    <m/>
    <m/>
    <m/>
    <n v="244"/>
    <n v="195"/>
    <n v="243"/>
    <m/>
  </r>
  <r>
    <x v="138"/>
    <x v="1"/>
    <s v="41"/>
    <s v="005"/>
    <m/>
    <m/>
    <m/>
    <m/>
    <m/>
    <m/>
    <n v="134"/>
    <n v="152"/>
    <n v="183"/>
    <m/>
  </r>
  <r>
    <x v="139"/>
    <x v="1"/>
    <s v="61"/>
    <s v="006"/>
    <m/>
    <m/>
    <m/>
    <m/>
    <m/>
    <m/>
    <n v="175"/>
    <n v="178"/>
    <n v="160"/>
    <m/>
  </r>
  <r>
    <x v="140"/>
    <x v="1"/>
    <s v="61"/>
    <s v="004"/>
    <m/>
    <m/>
    <m/>
    <m/>
    <m/>
    <m/>
    <n v="176.4"/>
    <n v="147"/>
    <n v="120"/>
    <m/>
  </r>
  <r>
    <x v="140"/>
    <x v="1"/>
    <s v="61"/>
    <s v="005"/>
    <m/>
    <m/>
    <m/>
    <m/>
    <m/>
    <m/>
    <n v="174.44"/>
    <n v="220"/>
    <n v="187"/>
    <m/>
  </r>
  <r>
    <x v="141"/>
    <x v="1"/>
    <s v="51"/>
    <s v="004"/>
    <m/>
    <m/>
    <m/>
    <m/>
    <m/>
    <m/>
    <n v="236"/>
    <n v="245"/>
    <n v="203"/>
    <m/>
  </r>
  <r>
    <x v="142"/>
    <x v="1"/>
    <s v="51"/>
    <s v="007"/>
    <m/>
    <m/>
    <m/>
    <m/>
    <m/>
    <m/>
    <n v="248"/>
    <n v="210"/>
    <n v="168"/>
    <m/>
  </r>
  <r>
    <x v="143"/>
    <x v="1"/>
    <s v="51"/>
    <s v="007"/>
    <m/>
    <m/>
    <m/>
    <m/>
    <m/>
    <m/>
    <n v="250"/>
    <n v="307"/>
    <n v="273"/>
    <m/>
  </r>
  <r>
    <x v="144"/>
    <x v="1"/>
    <s v="51"/>
    <s v="005"/>
    <m/>
    <m/>
    <m/>
    <m/>
    <m/>
    <m/>
    <n v="233"/>
    <n v="228"/>
    <n v="243"/>
    <m/>
  </r>
  <r>
    <x v="145"/>
    <x v="1"/>
    <s v="41"/>
    <s v="006"/>
    <m/>
    <m/>
    <m/>
    <m/>
    <m/>
    <m/>
    <n v="118.58"/>
    <n v="148"/>
    <n v="165"/>
    <m/>
  </r>
  <r>
    <x v="145"/>
    <x v="1"/>
    <s v="61"/>
    <s v="006"/>
    <m/>
    <m/>
    <m/>
    <m/>
    <m/>
    <m/>
    <n v="162.68"/>
    <n v="175"/>
    <n v="192"/>
    <m/>
  </r>
  <r>
    <x v="146"/>
    <x v="1"/>
    <s v="61"/>
    <s v="007"/>
    <m/>
    <m/>
    <m/>
    <m/>
    <m/>
    <m/>
    <n v="195"/>
    <n v="232"/>
    <n v="245"/>
    <m/>
  </r>
  <r>
    <x v="147"/>
    <x v="1"/>
    <s v="61"/>
    <s v="004"/>
    <m/>
    <m/>
    <m/>
    <m/>
    <m/>
    <m/>
    <n v="176.4"/>
    <n v="219"/>
    <n v="271"/>
    <m/>
  </r>
  <r>
    <x v="147"/>
    <x v="1"/>
    <s v="51"/>
    <s v="006"/>
    <m/>
    <m/>
    <m/>
    <m/>
    <m/>
    <m/>
    <n v="225.4"/>
    <n v="216"/>
    <n v="205"/>
    <m/>
  </r>
  <r>
    <x v="148"/>
    <x v="1"/>
    <s v="61"/>
    <s v="007"/>
    <m/>
    <m/>
    <m/>
    <m/>
    <m/>
    <m/>
    <n v="195"/>
    <n v="218"/>
    <n v="237"/>
    <m/>
  </r>
  <r>
    <x v="149"/>
    <x v="1"/>
    <s v="51"/>
    <s v="004"/>
    <m/>
    <m/>
    <m/>
    <m/>
    <m/>
    <m/>
    <n v="240"/>
    <n v="187"/>
    <n v="194"/>
    <m/>
  </r>
  <r>
    <x v="150"/>
    <x v="1"/>
    <s v="61"/>
    <s v="004"/>
    <m/>
    <m/>
    <m/>
    <m/>
    <m/>
    <m/>
    <n v="176.4"/>
    <n v="142"/>
    <n v="124"/>
    <m/>
  </r>
  <r>
    <x v="150"/>
    <x v="1"/>
    <s v="51"/>
    <s v="004"/>
    <m/>
    <m/>
    <m/>
    <m/>
    <m/>
    <m/>
    <n v="227.35999999999999"/>
    <n v="331"/>
    <n v="350"/>
    <m/>
  </r>
  <r>
    <x v="151"/>
    <x v="2"/>
    <s v="61"/>
    <s v="005"/>
    <m/>
    <m/>
    <m/>
    <m/>
    <m/>
    <m/>
    <n v="176"/>
    <n v="172"/>
    <n v="172"/>
    <m/>
  </r>
  <r>
    <x v="152"/>
    <x v="2"/>
    <s v="61"/>
    <s v="007"/>
    <m/>
    <m/>
    <m/>
    <m/>
    <m/>
    <m/>
    <n v="185"/>
    <n v="201"/>
    <n v="160"/>
    <m/>
  </r>
  <r>
    <x v="153"/>
    <x v="2"/>
    <s v="51"/>
    <s v="004"/>
    <m/>
    <m/>
    <m/>
    <m/>
    <m/>
    <m/>
    <n v="240"/>
    <n v="300"/>
    <n v="237"/>
    <m/>
  </r>
  <r>
    <x v="154"/>
    <x v="2"/>
    <s v="41"/>
    <s v="007"/>
    <m/>
    <m/>
    <m/>
    <m/>
    <m/>
    <m/>
    <n v="150"/>
    <n v="186"/>
    <n v="212"/>
    <m/>
  </r>
  <r>
    <x v="155"/>
    <x v="2"/>
    <s v="41"/>
    <s v="005"/>
    <m/>
    <m/>
    <m/>
    <m/>
    <m/>
    <m/>
    <n v="131"/>
    <n v="133"/>
    <n v="143"/>
    <m/>
  </r>
  <r>
    <x v="156"/>
    <x v="2"/>
    <s v="61"/>
    <s v="004"/>
    <m/>
    <m/>
    <m/>
    <m/>
    <m/>
    <m/>
    <n v="173"/>
    <n v="204"/>
    <n v="226"/>
    <m/>
  </r>
  <r>
    <x v="157"/>
    <x v="2"/>
    <s v="51"/>
    <s v="006"/>
    <m/>
    <m/>
    <m/>
    <m/>
    <m/>
    <m/>
    <n v="230"/>
    <n v="269"/>
    <n v="269"/>
    <m/>
  </r>
  <r>
    <x v="158"/>
    <x v="2"/>
    <s v="61"/>
    <s v="006"/>
    <m/>
    <m/>
    <m/>
    <m/>
    <m/>
    <m/>
    <n v="175"/>
    <n v="190"/>
    <n v="165"/>
    <m/>
  </r>
  <r>
    <x v="159"/>
    <x v="2"/>
    <s v="61"/>
    <s v="004"/>
    <m/>
    <m/>
    <m/>
    <m/>
    <m/>
    <m/>
    <n v="180"/>
    <n v="210"/>
    <n v="191"/>
    <m/>
  </r>
  <r>
    <x v="160"/>
    <x v="2"/>
    <s v="41"/>
    <s v="006"/>
    <m/>
    <m/>
    <m/>
    <m/>
    <m/>
    <m/>
    <n v="129"/>
    <n v="96"/>
    <n v="94"/>
    <m/>
  </r>
  <r>
    <x v="161"/>
    <x v="2"/>
    <s v="41"/>
    <s v="004"/>
    <m/>
    <m/>
    <m/>
    <m/>
    <m/>
    <m/>
    <n v="138"/>
    <n v="168"/>
    <n v="168"/>
    <m/>
  </r>
  <r>
    <x v="162"/>
    <x v="2"/>
    <s v="41"/>
    <s v="006"/>
    <m/>
    <m/>
    <m/>
    <m/>
    <m/>
    <m/>
    <n v="128"/>
    <n v="122"/>
    <n v="150"/>
    <m/>
  </r>
  <r>
    <x v="163"/>
    <x v="2"/>
    <s v="61"/>
    <s v="005"/>
    <m/>
    <m/>
    <m/>
    <m/>
    <m/>
    <m/>
    <n v="180"/>
    <n v="138"/>
    <n v="160"/>
    <m/>
  </r>
  <r>
    <x v="164"/>
    <x v="2"/>
    <s v="41"/>
    <s v="004"/>
    <m/>
    <m/>
    <m/>
    <m/>
    <m/>
    <m/>
    <n v="140"/>
    <n v="148"/>
    <n v="140"/>
    <m/>
  </r>
  <r>
    <x v="165"/>
    <x v="2"/>
    <s v="61"/>
    <s v="005"/>
    <m/>
    <m/>
    <m/>
    <m/>
    <m/>
    <m/>
    <n v="171"/>
    <n v="189"/>
    <n v="160"/>
    <m/>
  </r>
  <r>
    <x v="166"/>
    <x v="2"/>
    <s v="51"/>
    <s v="006"/>
    <m/>
    <m/>
    <m/>
    <m/>
    <m/>
    <m/>
    <n v="230"/>
    <n v="232"/>
    <n v="264"/>
    <m/>
  </r>
  <r>
    <x v="167"/>
    <x v="2"/>
    <s v="51"/>
    <s v="006"/>
    <m/>
    <m/>
    <m/>
    <m/>
    <m/>
    <m/>
    <n v="230"/>
    <n v="236"/>
    <n v="198"/>
    <m/>
  </r>
  <r>
    <x v="168"/>
    <x v="2"/>
    <s v="41"/>
    <s v="004"/>
    <m/>
    <m/>
    <m/>
    <m/>
    <m/>
    <m/>
    <n v="136"/>
    <n v="107"/>
    <n v="113"/>
    <m/>
  </r>
  <r>
    <x v="169"/>
    <x v="2"/>
    <s v="61"/>
    <s v="005"/>
    <m/>
    <m/>
    <m/>
    <m/>
    <m/>
    <m/>
    <n v="180"/>
    <n v="207"/>
    <n v="200"/>
    <m/>
  </r>
  <r>
    <x v="170"/>
    <x v="2"/>
    <s v="51"/>
    <s v="004"/>
    <m/>
    <m/>
    <m/>
    <m/>
    <m/>
    <m/>
    <n v="238"/>
    <n v="247"/>
    <n v="212"/>
    <m/>
  </r>
  <r>
    <x v="171"/>
    <x v="2"/>
    <s v="61"/>
    <s v="007"/>
    <m/>
    <m/>
    <m/>
    <m/>
    <m/>
    <m/>
    <n v="191"/>
    <n v="221"/>
    <n v="236"/>
    <m/>
  </r>
  <r>
    <x v="172"/>
    <x v="2"/>
    <s v="51"/>
    <s v="004"/>
    <m/>
    <m/>
    <m/>
    <m/>
    <m/>
    <m/>
    <n v="238"/>
    <n v="211"/>
    <n v="259"/>
    <m/>
  </r>
  <r>
    <x v="173"/>
    <x v="2"/>
    <s v="51"/>
    <s v="005"/>
    <m/>
    <m/>
    <m/>
    <m/>
    <m/>
    <m/>
    <n v="240"/>
    <n v="189"/>
    <n v="211"/>
    <m/>
  </r>
  <r>
    <x v="174"/>
    <x v="3"/>
    <s v="61"/>
    <s v="004"/>
    <m/>
    <m/>
    <m/>
    <m/>
    <m/>
    <m/>
    <n v="179"/>
    <n v="136"/>
    <n v="157"/>
    <m/>
  </r>
  <r>
    <x v="175"/>
    <x v="3"/>
    <s v="41"/>
    <s v="005"/>
    <m/>
    <m/>
    <m/>
    <m/>
    <m/>
    <m/>
    <n v="137"/>
    <n v="116"/>
    <n v="91"/>
    <m/>
  </r>
  <r>
    <x v="176"/>
    <x v="3"/>
    <s v="51"/>
    <s v="005"/>
    <m/>
    <m/>
    <m/>
    <m/>
    <m/>
    <m/>
    <n v="240"/>
    <n v="280"/>
    <n v="235"/>
    <m/>
  </r>
  <r>
    <x v="177"/>
    <x v="3"/>
    <s v="51"/>
    <s v="006"/>
    <m/>
    <m/>
    <m/>
    <m/>
    <m/>
    <m/>
    <n v="230"/>
    <n v="266"/>
    <n v="215"/>
    <m/>
  </r>
  <r>
    <x v="178"/>
    <x v="3"/>
    <s v="51"/>
    <s v="005"/>
    <m/>
    <m/>
    <m/>
    <m/>
    <m/>
    <m/>
    <n v="240"/>
    <n v="268"/>
    <n v="241"/>
    <m/>
  </r>
  <r>
    <x v="179"/>
    <x v="3"/>
    <s v="51"/>
    <s v="007"/>
    <m/>
    <m/>
    <m/>
    <m/>
    <m/>
    <m/>
    <n v="240"/>
    <n v="259"/>
    <n v="297"/>
    <m/>
  </r>
  <r>
    <x v="180"/>
    <x v="3"/>
    <s v="51"/>
    <s v="007"/>
    <m/>
    <m/>
    <m/>
    <m/>
    <m/>
    <m/>
    <n v="241"/>
    <n v="301"/>
    <n v="328"/>
    <m/>
  </r>
  <r>
    <x v="181"/>
    <x v="3"/>
    <s v="61"/>
    <s v="004"/>
    <m/>
    <m/>
    <m/>
    <m/>
    <m/>
    <m/>
    <n v="180"/>
    <n v="185"/>
    <n v="181"/>
    <m/>
  </r>
  <r>
    <x v="182"/>
    <x v="3"/>
    <s v="61"/>
    <s v="006"/>
    <m/>
    <m/>
    <m/>
    <m/>
    <m/>
    <m/>
    <n v="166"/>
    <n v="141"/>
    <n v="162"/>
    <m/>
  </r>
  <r>
    <x v="183"/>
    <x v="3"/>
    <s v="61"/>
    <s v="004"/>
    <m/>
    <m/>
    <m/>
    <m/>
    <m/>
    <m/>
    <n v="180"/>
    <n v="180"/>
    <n v="154"/>
    <m/>
  </r>
  <r>
    <x v="184"/>
    <x v="3"/>
    <s v="41"/>
    <s v="006"/>
    <m/>
    <m/>
    <m/>
    <m/>
    <m/>
    <m/>
    <n v="121"/>
    <n v="137"/>
    <n v="109"/>
    <m/>
  </r>
  <r>
    <x v="185"/>
    <x v="3"/>
    <s v="41"/>
    <s v="004"/>
    <m/>
    <m/>
    <m/>
    <m/>
    <m/>
    <m/>
    <n v="135"/>
    <n v="152"/>
    <n v="171"/>
    <m/>
  </r>
  <r>
    <x v="186"/>
    <x v="3"/>
    <s v="51"/>
    <s v="006"/>
    <m/>
    <m/>
    <m/>
    <m/>
    <m/>
    <m/>
    <n v="230"/>
    <n v="269"/>
    <n v="301"/>
    <m/>
  </r>
  <r>
    <x v="187"/>
    <x v="3"/>
    <s v="41"/>
    <s v="004"/>
    <m/>
    <m/>
    <m/>
    <m/>
    <m/>
    <m/>
    <n v="140"/>
    <n v="109"/>
    <n v="119"/>
    <m/>
  </r>
  <r>
    <x v="188"/>
    <x v="3"/>
    <s v="51"/>
    <s v="004"/>
    <m/>
    <m/>
    <m/>
    <m/>
    <m/>
    <m/>
    <n v="237"/>
    <n v="218"/>
    <n v="204"/>
    <m/>
  </r>
  <r>
    <x v="189"/>
    <x v="3"/>
    <s v="41"/>
    <s v="004"/>
    <m/>
    <m/>
    <m/>
    <m/>
    <m/>
    <m/>
    <n v="140"/>
    <n v="114"/>
    <n v="86"/>
    <m/>
  </r>
  <r>
    <x v="190"/>
    <x v="3"/>
    <s v="51"/>
    <s v="004"/>
    <m/>
    <m/>
    <m/>
    <m/>
    <m/>
    <m/>
    <n v="240"/>
    <n v="220"/>
    <n v="226"/>
    <m/>
  </r>
  <r>
    <x v="191"/>
    <x v="3"/>
    <s v="61"/>
    <s v="006"/>
    <m/>
    <m/>
    <m/>
    <m/>
    <m/>
    <m/>
    <n v="168"/>
    <n v="166"/>
    <n v="152"/>
    <m/>
  </r>
  <r>
    <x v="192"/>
    <x v="3"/>
    <s v="61"/>
    <s v="004"/>
    <m/>
    <m/>
    <m/>
    <m/>
    <m/>
    <m/>
    <n v="177"/>
    <n v="162"/>
    <n v="178"/>
    <m/>
  </r>
  <r>
    <x v="193"/>
    <x v="3"/>
    <s v="51"/>
    <s v="004"/>
    <m/>
    <m/>
    <m/>
    <m/>
    <m/>
    <m/>
    <n v="236"/>
    <n v="184"/>
    <n v="169"/>
    <m/>
  </r>
  <r>
    <x v="194"/>
    <x v="3"/>
    <s v="61"/>
    <s v="004"/>
    <m/>
    <m/>
    <m/>
    <m/>
    <m/>
    <m/>
    <n v="180"/>
    <n v="156"/>
    <n v="138"/>
    <m/>
  </r>
  <r>
    <x v="195"/>
    <x v="3"/>
    <s v="41"/>
    <s v="006"/>
    <m/>
    <m/>
    <m/>
    <m/>
    <m/>
    <m/>
    <n v="130"/>
    <n v="113"/>
    <n v="131"/>
    <m/>
  </r>
  <r>
    <x v="196"/>
    <x v="4"/>
    <s v="41"/>
    <s v="006"/>
    <m/>
    <m/>
    <m/>
    <m/>
    <m/>
    <m/>
    <n v="130"/>
    <n v="159"/>
    <n v="179"/>
    <m/>
  </r>
  <r>
    <x v="197"/>
    <x v="4"/>
    <s v="61"/>
    <s v="004"/>
    <m/>
    <m/>
    <m/>
    <m/>
    <m/>
    <m/>
    <n v="180"/>
    <n v="246"/>
    <n v="277"/>
    <m/>
  </r>
  <r>
    <x v="198"/>
    <x v="4"/>
    <s v="41"/>
    <s v="007"/>
    <m/>
    <m/>
    <m/>
    <m/>
    <m/>
    <m/>
    <n v="148"/>
    <n v="156"/>
    <n v="159"/>
    <m/>
  </r>
  <r>
    <x v="199"/>
    <x v="4"/>
    <s v="51"/>
    <s v="004"/>
    <m/>
    <m/>
    <m/>
    <m/>
    <m/>
    <m/>
    <n v="225.4"/>
    <n v="246"/>
    <n v="277"/>
    <m/>
  </r>
  <r>
    <x v="199"/>
    <x v="4"/>
    <s v="51"/>
    <s v="005"/>
    <m/>
    <m/>
    <m/>
    <m/>
    <m/>
    <m/>
    <n v="234.22"/>
    <n v="212"/>
    <n v="209"/>
    <m/>
  </r>
  <r>
    <x v="200"/>
    <x v="4"/>
    <s v="41"/>
    <s v="007"/>
    <m/>
    <m/>
    <m/>
    <m/>
    <m/>
    <m/>
    <n v="149"/>
    <n v="214"/>
    <n v="196"/>
    <m/>
  </r>
  <r>
    <x v="201"/>
    <x v="4"/>
    <s v="51"/>
    <s v="005"/>
    <m/>
    <m/>
    <m/>
    <m/>
    <m/>
    <m/>
    <n v="237"/>
    <n v="234"/>
    <n v="283"/>
    <m/>
  </r>
  <r>
    <x v="202"/>
    <x v="4"/>
    <s v="61"/>
    <s v="005"/>
    <m/>
    <m/>
    <m/>
    <m/>
    <m/>
    <m/>
    <n v="179"/>
    <n v="239"/>
    <n v="282"/>
    <m/>
  </r>
  <r>
    <x v="203"/>
    <x v="4"/>
    <s v="41"/>
    <s v="005"/>
    <m/>
    <m/>
    <m/>
    <m/>
    <m/>
    <m/>
    <n v="140"/>
    <n v="203"/>
    <n v="184"/>
    <m/>
  </r>
  <r>
    <x v="204"/>
    <x v="4"/>
    <s v="41"/>
    <s v="005"/>
    <m/>
    <m/>
    <m/>
    <m/>
    <m/>
    <m/>
    <n v="139"/>
    <n v="136"/>
    <n v="106"/>
    <m/>
  </r>
  <r>
    <x v="205"/>
    <x v="4"/>
    <s v="61"/>
    <s v="007"/>
    <m/>
    <m/>
    <m/>
    <m/>
    <m/>
    <m/>
    <n v="189"/>
    <n v="206"/>
    <n v="170"/>
    <m/>
  </r>
  <r>
    <x v="206"/>
    <x v="4"/>
    <s v="41"/>
    <s v="007"/>
    <m/>
    <m/>
    <m/>
    <m/>
    <m/>
    <m/>
    <n v="141.12"/>
    <n v="178"/>
    <n v="202"/>
    <m/>
  </r>
  <r>
    <x v="206"/>
    <x v="4"/>
    <s v="41"/>
    <s v="005"/>
    <m/>
    <m/>
    <m/>
    <m/>
    <m/>
    <m/>
    <n v="137.19999999999999"/>
    <n v="148"/>
    <n v="133"/>
    <m/>
  </r>
  <r>
    <x v="207"/>
    <x v="4"/>
    <s v="51"/>
    <s v="005"/>
    <m/>
    <m/>
    <m/>
    <m/>
    <m/>
    <m/>
    <n v="230.29999999999998"/>
    <n v="244"/>
    <n v="229"/>
    <m/>
  </r>
  <r>
    <x v="207"/>
    <x v="4"/>
    <s v="51"/>
    <s v="004"/>
    <m/>
    <m/>
    <m/>
    <m/>
    <m/>
    <m/>
    <n v="235.2"/>
    <n v="280"/>
    <n v="302"/>
    <m/>
  </r>
  <r>
    <x v="208"/>
    <x v="4"/>
    <s v="61"/>
    <s v="004"/>
    <m/>
    <m/>
    <m/>
    <m/>
    <m/>
    <m/>
    <n v="180"/>
    <n v="181"/>
    <n v="162"/>
    <m/>
  </r>
  <r>
    <x v="209"/>
    <x v="4"/>
    <s v="61"/>
    <s v="004"/>
    <m/>
    <m/>
    <m/>
    <m/>
    <m/>
    <m/>
    <n v="168.56"/>
    <n v="240"/>
    <n v="204"/>
    <m/>
  </r>
  <r>
    <x v="209"/>
    <x v="4"/>
    <s v="51"/>
    <s v="006"/>
    <m/>
    <m/>
    <m/>
    <m/>
    <m/>
    <m/>
    <n v="225.4"/>
    <n v="179"/>
    <n v="164"/>
    <m/>
  </r>
  <r>
    <x v="210"/>
    <x v="4"/>
    <s v="51"/>
    <s v="006"/>
    <m/>
    <m/>
    <m/>
    <m/>
    <m/>
    <m/>
    <n v="227"/>
    <n v="256"/>
    <n v="263"/>
    <m/>
  </r>
  <r>
    <x v="211"/>
    <x v="4"/>
    <s v="61"/>
    <s v="004"/>
    <m/>
    <m/>
    <m/>
    <m/>
    <m/>
    <m/>
    <n v="173"/>
    <n v="219"/>
    <n v="181"/>
    <m/>
  </r>
  <r>
    <x v="212"/>
    <x v="4"/>
    <s v="41"/>
    <s v="006"/>
    <m/>
    <m/>
    <m/>
    <m/>
    <m/>
    <m/>
    <n v="130"/>
    <n v="182"/>
    <n v="198"/>
    <m/>
  </r>
  <r>
    <x v="213"/>
    <x v="4"/>
    <s v="51"/>
    <s v="004"/>
    <m/>
    <m/>
    <m/>
    <m/>
    <m/>
    <m/>
    <n v="235.2"/>
    <n v="192"/>
    <n v="174"/>
    <m/>
  </r>
  <r>
    <x v="213"/>
    <x v="4"/>
    <s v="51"/>
    <s v="007"/>
    <m/>
    <m/>
    <m/>
    <m/>
    <m/>
    <m/>
    <n v="220.5"/>
    <n v="229"/>
    <n v="212"/>
    <m/>
  </r>
  <r>
    <x v="213"/>
    <x v="4"/>
    <s v="51"/>
    <s v="006"/>
    <m/>
    <m/>
    <m/>
    <m/>
    <m/>
    <m/>
    <n v="219.51999999999998"/>
    <n v="248"/>
    <n v="248"/>
    <m/>
  </r>
  <r>
    <x v="214"/>
    <x v="4"/>
    <s v="61"/>
    <s v="007"/>
    <m/>
    <m/>
    <m/>
    <m/>
    <m/>
    <m/>
    <n v="195"/>
    <n v="212"/>
    <n v="178"/>
    <m/>
  </r>
  <r>
    <x v="215"/>
    <x v="4"/>
    <s v="41"/>
    <s v="006"/>
    <m/>
    <m/>
    <m/>
    <m/>
    <m/>
    <m/>
    <n v="127"/>
    <n v="158"/>
    <n v="188"/>
    <m/>
  </r>
  <r>
    <x v="216"/>
    <x v="4"/>
    <s v="61"/>
    <s v="006"/>
    <m/>
    <m/>
    <m/>
    <m/>
    <m/>
    <m/>
    <n v="167.57999999999998"/>
    <n v="247"/>
    <n v="227"/>
    <m/>
  </r>
  <r>
    <x v="216"/>
    <x v="4"/>
    <s v="61"/>
    <s v="005"/>
    <m/>
    <m/>
    <m/>
    <m/>
    <m/>
    <m/>
    <n v="168.56"/>
    <n v="197"/>
    <n v="173"/>
    <m/>
  </r>
  <r>
    <x v="217"/>
    <x v="4"/>
    <s v="61"/>
    <s v="005"/>
    <m/>
    <m/>
    <m/>
    <m/>
    <m/>
    <m/>
    <n v="180"/>
    <n v="203"/>
    <n v="233"/>
    <m/>
  </r>
  <r>
    <x v="218"/>
    <x v="4"/>
    <s v="51"/>
    <s v="004"/>
    <m/>
    <m/>
    <m/>
    <m/>
    <m/>
    <m/>
    <n v="240"/>
    <n v="213"/>
    <n v="185"/>
    <m/>
  </r>
  <r>
    <x v="219"/>
    <x v="4"/>
    <s v="41"/>
    <s v="005"/>
    <m/>
    <m/>
    <m/>
    <m/>
    <m/>
    <m/>
    <n v="127.39999999999999"/>
    <n v="156"/>
    <n v="123"/>
    <m/>
  </r>
  <r>
    <x v="219"/>
    <x v="4"/>
    <s v="51"/>
    <s v="006"/>
    <m/>
    <m/>
    <m/>
    <m/>
    <m/>
    <m/>
    <n v="225.4"/>
    <n v="200"/>
    <n v="158"/>
    <m/>
  </r>
  <r>
    <x v="220"/>
    <x v="4"/>
    <s v="61"/>
    <s v="004"/>
    <m/>
    <m/>
    <m/>
    <m/>
    <m/>
    <m/>
    <n v="178"/>
    <n v="202"/>
    <n v="234"/>
    <m/>
  </r>
  <r>
    <x v="221"/>
    <x v="4"/>
    <s v="61"/>
    <s v="006"/>
    <m/>
    <m/>
    <m/>
    <m/>
    <m/>
    <m/>
    <n v="166"/>
    <n v="180"/>
    <n v="203"/>
    <m/>
  </r>
  <r>
    <x v="222"/>
    <x v="4"/>
    <s v="41"/>
    <s v="005"/>
    <m/>
    <m/>
    <m/>
    <m/>
    <m/>
    <m/>
    <n v="140"/>
    <n v="166"/>
    <n v="146"/>
    <m/>
  </r>
  <r>
    <x v="223"/>
    <x v="4"/>
    <s v="61"/>
    <s v="007"/>
    <m/>
    <m/>
    <m/>
    <m/>
    <m/>
    <m/>
    <n v="195"/>
    <n v="200"/>
    <n v="214"/>
    <m/>
  </r>
  <r>
    <x v="224"/>
    <x v="4"/>
    <s v="61"/>
    <s v="006"/>
    <m/>
    <m/>
    <m/>
    <m/>
    <m/>
    <m/>
    <n v="170.52"/>
    <n v="234"/>
    <n v="175"/>
    <m/>
  </r>
  <r>
    <x v="224"/>
    <x v="4"/>
    <s v="61"/>
    <s v="005"/>
    <m/>
    <m/>
    <m/>
    <m/>
    <m/>
    <m/>
    <n v="169.54"/>
    <n v="214"/>
    <n v="160"/>
    <m/>
  </r>
  <r>
    <x v="225"/>
    <x v="4"/>
    <s v="61"/>
    <s v="005"/>
    <m/>
    <m/>
    <m/>
    <m/>
    <m/>
    <m/>
    <n v="171"/>
    <n v="200"/>
    <n v="172"/>
    <m/>
  </r>
  <r>
    <x v="226"/>
    <x v="4"/>
    <s v="51"/>
    <s v="006"/>
    <m/>
    <m/>
    <m/>
    <m/>
    <m/>
    <m/>
    <n v="230"/>
    <n v="299"/>
    <n v="269"/>
    <m/>
  </r>
  <r>
    <x v="227"/>
    <x v="4"/>
    <s v="51"/>
    <s v="007"/>
    <m/>
    <m/>
    <m/>
    <m/>
    <m/>
    <m/>
    <n v="250"/>
    <n v="280"/>
    <n v="302"/>
    <m/>
  </r>
  <r>
    <x v="228"/>
    <x v="4"/>
    <s v="61"/>
    <s v="005"/>
    <m/>
    <m/>
    <m/>
    <m/>
    <m/>
    <m/>
    <n v="174"/>
    <n v="234"/>
    <n v="217"/>
    <m/>
  </r>
  <r>
    <x v="229"/>
    <x v="4"/>
    <s v="61"/>
    <s v="005"/>
    <m/>
    <m/>
    <m/>
    <m/>
    <m/>
    <m/>
    <n v="171.5"/>
    <n v="183"/>
    <n v="190"/>
    <m/>
  </r>
  <r>
    <x v="229"/>
    <x v="4"/>
    <s v="41"/>
    <s v="004"/>
    <m/>
    <m/>
    <m/>
    <m/>
    <m/>
    <m/>
    <n v="132.30000000000001"/>
    <n v="157"/>
    <n v="122"/>
    <m/>
  </r>
  <r>
    <x v="230"/>
    <x v="4"/>
    <s v="41"/>
    <s v="006"/>
    <m/>
    <m/>
    <m/>
    <m/>
    <m/>
    <m/>
    <n v="130"/>
    <n v="172"/>
    <n v="184"/>
    <m/>
  </r>
  <r>
    <x v="231"/>
    <x v="4"/>
    <s v="41"/>
    <s v="006"/>
    <m/>
    <m/>
    <m/>
    <m/>
    <m/>
    <m/>
    <n v="126"/>
    <n v="112"/>
    <n v="117"/>
    <m/>
  </r>
  <r>
    <x v="232"/>
    <x v="4"/>
    <s v="61"/>
    <s v="007"/>
    <m/>
    <m/>
    <m/>
    <m/>
    <m/>
    <m/>
    <n v="191.1"/>
    <n v="237"/>
    <n v="182"/>
    <m/>
  </r>
  <r>
    <x v="232"/>
    <x v="4"/>
    <s v="51"/>
    <s v="006"/>
    <m/>
    <m/>
    <m/>
    <m/>
    <m/>
    <m/>
    <n v="223.44"/>
    <n v="253"/>
    <n v="199"/>
    <m/>
  </r>
  <r>
    <x v="233"/>
    <x v="4"/>
    <s v="51"/>
    <s v="005"/>
    <m/>
    <m/>
    <m/>
    <m/>
    <m/>
    <m/>
    <n v="232"/>
    <n v="243"/>
    <n v="277"/>
    <m/>
  </r>
  <r>
    <x v="234"/>
    <x v="4"/>
    <s v="51"/>
    <s v="007"/>
    <m/>
    <m/>
    <m/>
    <m/>
    <m/>
    <m/>
    <n v="250"/>
    <n v="272"/>
    <n v="288"/>
    <m/>
  </r>
  <r>
    <x v="235"/>
    <x v="4"/>
    <s v="51"/>
    <s v="005"/>
    <m/>
    <m/>
    <m/>
    <m/>
    <m/>
    <m/>
    <n v="233"/>
    <n v="314"/>
    <n v="273"/>
    <m/>
  </r>
  <r>
    <x v="236"/>
    <x v="4"/>
    <s v="61"/>
    <s v="007"/>
    <m/>
    <m/>
    <m/>
    <m/>
    <m/>
    <m/>
    <n v="188.16"/>
    <n v="211"/>
    <n v="244"/>
    <m/>
  </r>
  <r>
    <x v="236"/>
    <x v="4"/>
    <s v="61"/>
    <s v="006"/>
    <m/>
    <m/>
    <m/>
    <m/>
    <m/>
    <m/>
    <n v="191.1"/>
    <n v="187"/>
    <n v="143"/>
    <m/>
  </r>
  <r>
    <x v="237"/>
    <x v="4"/>
    <s v="41"/>
    <s v="004"/>
    <m/>
    <m/>
    <m/>
    <m/>
    <m/>
    <m/>
    <n v="128.38"/>
    <n v="98"/>
    <n v="87"/>
    <m/>
  </r>
  <r>
    <x v="237"/>
    <x v="4"/>
    <s v="51"/>
    <s v="004"/>
    <m/>
    <m/>
    <m/>
    <m/>
    <m/>
    <m/>
    <n v="234.22"/>
    <n v="239"/>
    <n v="203"/>
    <m/>
  </r>
  <r>
    <x v="238"/>
    <x v="4"/>
    <s v="61"/>
    <s v="004"/>
    <m/>
    <m/>
    <m/>
    <m/>
    <m/>
    <m/>
    <n v="176.4"/>
    <n v="212"/>
    <n v="207"/>
    <m/>
  </r>
  <r>
    <x v="238"/>
    <x v="4"/>
    <s v="51"/>
    <s v="005"/>
    <m/>
    <m/>
    <m/>
    <m/>
    <m/>
    <m/>
    <n v="235.2"/>
    <n v="242"/>
    <n v="290"/>
    <m/>
  </r>
  <r>
    <x v="239"/>
    <x v="4"/>
    <s v="51"/>
    <s v="006"/>
    <m/>
    <m/>
    <m/>
    <m/>
    <m/>
    <m/>
    <n v="214.62"/>
    <n v="223"/>
    <n v="260"/>
    <m/>
  </r>
  <r>
    <x v="239"/>
    <x v="4"/>
    <s v="41"/>
    <s v="005"/>
    <m/>
    <m/>
    <m/>
    <m/>
    <m/>
    <m/>
    <n v="126.42"/>
    <n v="153"/>
    <n v="148"/>
    <m/>
  </r>
  <r>
    <x v="239"/>
    <x v="4"/>
    <s v="41"/>
    <s v="004"/>
    <m/>
    <m/>
    <m/>
    <m/>
    <m/>
    <m/>
    <n v="128.38"/>
    <n v="178"/>
    <n v="202"/>
    <m/>
  </r>
  <r>
    <x v="240"/>
    <x v="4"/>
    <s v="61"/>
    <s v="006"/>
    <m/>
    <m/>
    <m/>
    <m/>
    <m/>
    <m/>
    <n v="171.5"/>
    <n v="155"/>
    <n v="148"/>
    <m/>
  </r>
  <r>
    <x v="240"/>
    <x v="4"/>
    <s v="51"/>
    <s v="004"/>
    <m/>
    <m/>
    <m/>
    <m/>
    <m/>
    <m/>
    <n v="227.35999999999999"/>
    <n v="213"/>
    <n v="166"/>
    <m/>
  </r>
  <r>
    <x v="241"/>
    <x v="4"/>
    <s v="61"/>
    <s v="006"/>
    <m/>
    <m/>
    <m/>
    <m/>
    <m/>
    <m/>
    <n v="173"/>
    <n v="237"/>
    <n v="222"/>
    <m/>
  </r>
  <r>
    <x v="242"/>
    <x v="4"/>
    <s v="51"/>
    <s v="005"/>
    <m/>
    <m/>
    <m/>
    <m/>
    <m/>
    <m/>
    <n v="234.22"/>
    <n v="298"/>
    <n v="241"/>
    <m/>
  </r>
  <r>
    <x v="242"/>
    <x v="4"/>
    <s v="41"/>
    <s v="006"/>
    <m/>
    <m/>
    <m/>
    <m/>
    <m/>
    <m/>
    <n v="127.39999999999999"/>
    <n v="126"/>
    <n v="95"/>
    <m/>
  </r>
  <r>
    <x v="243"/>
    <x v="4"/>
    <s v="41"/>
    <s v="007"/>
    <m/>
    <m/>
    <m/>
    <m/>
    <m/>
    <m/>
    <n v="147"/>
    <n v="187"/>
    <n v="211"/>
    <m/>
  </r>
  <r>
    <x v="243"/>
    <x v="4"/>
    <s v="41"/>
    <s v="004"/>
    <m/>
    <m/>
    <m/>
    <m/>
    <m/>
    <m/>
    <n v="137.19999999999999"/>
    <n v="137"/>
    <n v="115"/>
    <m/>
  </r>
  <r>
    <x v="243"/>
    <x v="4"/>
    <s v="51"/>
    <s v="005"/>
    <m/>
    <m/>
    <m/>
    <m/>
    <m/>
    <m/>
    <n v="235.2"/>
    <n v="230"/>
    <n v="225"/>
    <m/>
  </r>
  <r>
    <x v="243"/>
    <x v="4"/>
    <s v="41"/>
    <s v="005"/>
    <m/>
    <m/>
    <m/>
    <m/>
    <m/>
    <m/>
    <n v="133.28"/>
    <n v="133"/>
    <n v="117"/>
    <m/>
  </r>
  <r>
    <x v="244"/>
    <x v="4"/>
    <s v="51"/>
    <s v="005"/>
    <m/>
    <m/>
    <m/>
    <m/>
    <m/>
    <m/>
    <n v="233"/>
    <n v="274"/>
    <n v="309"/>
    <m/>
  </r>
  <r>
    <x v="245"/>
    <x v="4"/>
    <s v="61"/>
    <s v="006"/>
    <m/>
    <m/>
    <m/>
    <m/>
    <m/>
    <m/>
    <n v="175"/>
    <n v="190"/>
    <n v="201"/>
    <m/>
  </r>
  <r>
    <x v="246"/>
    <x v="4"/>
    <s v="61"/>
    <s v="005"/>
    <m/>
    <m/>
    <m/>
    <m/>
    <m/>
    <m/>
    <n v="176.4"/>
    <n v="208"/>
    <n v="253"/>
    <m/>
  </r>
  <r>
    <x v="246"/>
    <x v="4"/>
    <s v="51"/>
    <s v="007"/>
    <m/>
    <m/>
    <m/>
    <m/>
    <m/>
    <m/>
    <n v="245"/>
    <n v="285"/>
    <n v="304"/>
    <m/>
  </r>
  <r>
    <x v="247"/>
    <x v="4"/>
    <s v="61"/>
    <s v="004"/>
    <m/>
    <m/>
    <m/>
    <m/>
    <m/>
    <m/>
    <n v="180"/>
    <n v="248"/>
    <n v="267"/>
    <m/>
  </r>
  <r>
    <x v="248"/>
    <x v="4"/>
    <s v="51"/>
    <s v="004"/>
    <m/>
    <m/>
    <m/>
    <m/>
    <m/>
    <m/>
    <n v="240"/>
    <n v="307"/>
    <n v="267"/>
    <m/>
  </r>
  <r>
    <x v="249"/>
    <x v="4"/>
    <s v="61"/>
    <s v="005"/>
    <m/>
    <m/>
    <m/>
    <m/>
    <m/>
    <m/>
    <n v="176.4"/>
    <n v="181"/>
    <n v="146"/>
    <m/>
  </r>
  <r>
    <x v="249"/>
    <x v="4"/>
    <s v="61"/>
    <s v="004"/>
    <m/>
    <m/>
    <m/>
    <m/>
    <m/>
    <m/>
    <n v="176.4"/>
    <n v="223"/>
    <n v="258"/>
    <m/>
  </r>
  <r>
    <x v="250"/>
    <x v="4"/>
    <s v="61"/>
    <s v="007"/>
    <m/>
    <m/>
    <m/>
    <m/>
    <m/>
    <m/>
    <n v="192"/>
    <n v="209"/>
    <n v="254"/>
    <m/>
  </r>
  <r>
    <x v="251"/>
    <x v="4"/>
    <s v="61"/>
    <s v="004"/>
    <m/>
    <m/>
    <m/>
    <m/>
    <m/>
    <m/>
    <n v="178"/>
    <n v="201"/>
    <n v="180"/>
    <m/>
  </r>
  <r>
    <x v="252"/>
    <x v="4"/>
    <s v="41"/>
    <s v="006"/>
    <m/>
    <m/>
    <m/>
    <m/>
    <m/>
    <m/>
    <n v="128"/>
    <n v="116"/>
    <n v="122"/>
    <m/>
  </r>
  <r>
    <x v="253"/>
    <x v="4"/>
    <s v="61"/>
    <s v="007"/>
    <m/>
    <m/>
    <m/>
    <m/>
    <m/>
    <m/>
    <n v="189"/>
    <n v="268"/>
    <n v="268"/>
    <m/>
  </r>
  <r>
    <x v="254"/>
    <x v="4"/>
    <s v="51"/>
    <s v="005"/>
    <m/>
    <m/>
    <m/>
    <m/>
    <m/>
    <m/>
    <n v="240"/>
    <n v="324"/>
    <n v="317"/>
    <m/>
  </r>
  <r>
    <x v="255"/>
    <x v="4"/>
    <s v="51"/>
    <s v="004"/>
    <m/>
    <m/>
    <m/>
    <m/>
    <m/>
    <m/>
    <n v="240"/>
    <n v="237"/>
    <n v="284"/>
    <m/>
  </r>
  <r>
    <x v="256"/>
    <x v="4"/>
    <s v="41"/>
    <s v="007"/>
    <m/>
    <m/>
    <m/>
    <m/>
    <m/>
    <m/>
    <n v="150"/>
    <n v="192"/>
    <n v="203"/>
    <m/>
  </r>
  <r>
    <x v="257"/>
    <x v="4"/>
    <s v="41"/>
    <s v="006"/>
    <m/>
    <m/>
    <m/>
    <m/>
    <m/>
    <m/>
    <n v="130"/>
    <n v="172"/>
    <n v="146"/>
    <m/>
  </r>
  <r>
    <x v="258"/>
    <x v="4"/>
    <s v="41"/>
    <s v="006"/>
    <m/>
    <m/>
    <m/>
    <m/>
    <m/>
    <m/>
    <n v="111.72"/>
    <n v="132"/>
    <n v="114"/>
    <m/>
  </r>
  <r>
    <x v="258"/>
    <x v="4"/>
    <s v="61"/>
    <s v="007"/>
    <m/>
    <m/>
    <m/>
    <m/>
    <m/>
    <m/>
    <n v="185.22"/>
    <n v="243"/>
    <n v="194"/>
    <m/>
  </r>
  <r>
    <x v="258"/>
    <x v="4"/>
    <s v="51"/>
    <s v="007"/>
    <m/>
    <m/>
    <m/>
    <m/>
    <m/>
    <m/>
    <n v="226.38"/>
    <n v="330"/>
    <n v="412"/>
    <m/>
  </r>
  <r>
    <x v="259"/>
    <x v="4"/>
    <s v="61"/>
    <s v="004"/>
    <m/>
    <m/>
    <m/>
    <m/>
    <m/>
    <m/>
    <n v="166.6"/>
    <n v="244"/>
    <n v="183"/>
    <m/>
  </r>
  <r>
    <x v="259"/>
    <x v="4"/>
    <s v="51"/>
    <s v="005"/>
    <m/>
    <m/>
    <m/>
    <m/>
    <m/>
    <m/>
    <n v="226.38"/>
    <n v="228"/>
    <n v="180"/>
    <m/>
  </r>
  <r>
    <x v="259"/>
    <x v="4"/>
    <s v="61"/>
    <s v="007"/>
    <m/>
    <m/>
    <m/>
    <m/>
    <m/>
    <m/>
    <n v="191.1"/>
    <n v="249"/>
    <n v="221"/>
    <m/>
  </r>
  <r>
    <x v="260"/>
    <x v="4"/>
    <s v="61"/>
    <s v="006"/>
    <m/>
    <m/>
    <m/>
    <m/>
    <m/>
    <m/>
    <n v="170.52"/>
    <n v="219"/>
    <n v="205"/>
    <m/>
  </r>
  <r>
    <x v="260"/>
    <x v="4"/>
    <s v="51"/>
    <s v="005"/>
    <m/>
    <m/>
    <m/>
    <m/>
    <m/>
    <m/>
    <n v="235.2"/>
    <n v="271"/>
    <n v="336"/>
    <m/>
  </r>
  <r>
    <x v="261"/>
    <x v="4"/>
    <s v="51"/>
    <s v="004"/>
    <m/>
    <m/>
    <m/>
    <m/>
    <m/>
    <m/>
    <n v="216.57999999999998"/>
    <n v="282"/>
    <n v="219"/>
    <m/>
  </r>
  <r>
    <x v="261"/>
    <x v="4"/>
    <s v="51"/>
    <s v="005"/>
    <m/>
    <m/>
    <m/>
    <m/>
    <m/>
    <m/>
    <n v="226.38"/>
    <n v="210"/>
    <n v="247"/>
    <m/>
  </r>
  <r>
    <x v="262"/>
    <x v="4"/>
    <s v="41"/>
    <s v="006"/>
    <m/>
    <m/>
    <m/>
    <m/>
    <m/>
    <m/>
    <n v="120.53999999999999"/>
    <n v="105"/>
    <n v="89"/>
    <m/>
  </r>
  <r>
    <x v="262"/>
    <x v="4"/>
    <s v="61"/>
    <s v="007"/>
    <m/>
    <m/>
    <m/>
    <m/>
    <m/>
    <m/>
    <n v="191.1"/>
    <n v="202"/>
    <n v="199"/>
    <m/>
  </r>
  <r>
    <x v="263"/>
    <x v="4"/>
    <s v="51"/>
    <s v="006"/>
    <m/>
    <m/>
    <m/>
    <m/>
    <m/>
    <m/>
    <n v="230"/>
    <n v="218"/>
    <n v="270"/>
    <m/>
  </r>
  <r>
    <x v="264"/>
    <x v="4"/>
    <s v="41"/>
    <s v="007"/>
    <m/>
    <m/>
    <m/>
    <m/>
    <m/>
    <m/>
    <n v="150"/>
    <n v="135"/>
    <n v="120"/>
    <m/>
  </r>
  <r>
    <x v="265"/>
    <x v="4"/>
    <s v="61"/>
    <s v="004"/>
    <m/>
    <m/>
    <m/>
    <m/>
    <m/>
    <m/>
    <n v="180"/>
    <n v="232"/>
    <n v="283"/>
    <m/>
  </r>
  <r>
    <x v="266"/>
    <x v="4"/>
    <s v="61"/>
    <s v="006"/>
    <m/>
    <m/>
    <m/>
    <m/>
    <m/>
    <m/>
    <n v="163.66"/>
    <n v="190"/>
    <n v="144"/>
    <m/>
  </r>
  <r>
    <x v="266"/>
    <x v="4"/>
    <s v="41"/>
    <s v="006"/>
    <m/>
    <m/>
    <m/>
    <m/>
    <m/>
    <m/>
    <n v="103.88"/>
    <n v="104"/>
    <n v="112"/>
    <m/>
  </r>
  <r>
    <x v="266"/>
    <x v="4"/>
    <s v="41"/>
    <s v="007"/>
    <m/>
    <m/>
    <m/>
    <m/>
    <m/>
    <m/>
    <n v="125.44"/>
    <n v="121"/>
    <n v="113"/>
    <m/>
  </r>
  <r>
    <x v="267"/>
    <x v="4"/>
    <s v="51"/>
    <s v="004"/>
    <m/>
    <m/>
    <m/>
    <m/>
    <m/>
    <m/>
    <n v="218.54"/>
    <n v="269"/>
    <n v="204"/>
    <m/>
  </r>
  <r>
    <x v="267"/>
    <x v="4"/>
    <s v="51"/>
    <s v="007"/>
    <m/>
    <m/>
    <m/>
    <m/>
    <m/>
    <m/>
    <n v="236.18"/>
    <n v="274"/>
    <n v="290"/>
    <m/>
  </r>
  <r>
    <x v="268"/>
    <x v="4"/>
    <s v="41"/>
    <s v="006"/>
    <m/>
    <m/>
    <m/>
    <m/>
    <m/>
    <m/>
    <n v="130"/>
    <n v="126"/>
    <n v="122"/>
    <m/>
  </r>
  <r>
    <x v="269"/>
    <x v="4"/>
    <s v="51"/>
    <s v="006"/>
    <m/>
    <m/>
    <m/>
    <m/>
    <m/>
    <m/>
    <n v="228"/>
    <n v="278"/>
    <n v="344"/>
    <m/>
  </r>
  <r>
    <x v="270"/>
    <x v="4"/>
    <s v="51"/>
    <s v="004"/>
    <m/>
    <m/>
    <m/>
    <m/>
    <m/>
    <m/>
    <n v="225.4"/>
    <n v="253"/>
    <n v="288"/>
    <m/>
  </r>
  <r>
    <x v="270"/>
    <x v="4"/>
    <s v="41"/>
    <s v="005"/>
    <m/>
    <m/>
    <m/>
    <m/>
    <m/>
    <m/>
    <n v="128.38"/>
    <n v="127"/>
    <n v="95"/>
    <m/>
  </r>
  <r>
    <x v="270"/>
    <x v="4"/>
    <s v="51"/>
    <s v="006"/>
    <m/>
    <m/>
    <m/>
    <m/>
    <m/>
    <m/>
    <n v="225.4"/>
    <n v="333"/>
    <n v="409"/>
    <m/>
  </r>
  <r>
    <x v="271"/>
    <x v="4"/>
    <s v="61"/>
    <s v="005"/>
    <m/>
    <m/>
    <m/>
    <m/>
    <m/>
    <m/>
    <n v="175"/>
    <n v="176"/>
    <n v="202"/>
    <m/>
  </r>
  <r>
    <x v="272"/>
    <x v="4"/>
    <s v="51"/>
    <s v="007"/>
    <m/>
    <m/>
    <m/>
    <m/>
    <m/>
    <m/>
    <n v="250"/>
    <n v="250"/>
    <n v="220"/>
    <m/>
  </r>
  <r>
    <x v="273"/>
    <x v="4"/>
    <s v="41"/>
    <s v="005"/>
    <m/>
    <m/>
    <m/>
    <m/>
    <m/>
    <m/>
    <n v="131.32"/>
    <n v="120"/>
    <n v="104"/>
    <m/>
  </r>
  <r>
    <x v="273"/>
    <x v="4"/>
    <s v="41"/>
    <s v="007"/>
    <m/>
    <m/>
    <m/>
    <m/>
    <m/>
    <m/>
    <n v="147"/>
    <n v="153"/>
    <n v="131"/>
    <m/>
  </r>
  <r>
    <x v="273"/>
    <x v="4"/>
    <s v="51"/>
    <s v="004"/>
    <m/>
    <m/>
    <m/>
    <m/>
    <m/>
    <m/>
    <n v="230.29999999999998"/>
    <n v="256"/>
    <n v="314"/>
    <m/>
  </r>
  <r>
    <x v="274"/>
    <x v="4"/>
    <s v="51"/>
    <s v="004"/>
    <m/>
    <m/>
    <m/>
    <m/>
    <m/>
    <m/>
    <n v="240"/>
    <n v="254"/>
    <n v="218"/>
    <m/>
  </r>
  <r>
    <x v="275"/>
    <x v="4"/>
    <s v="51"/>
    <s v="005"/>
    <m/>
    <m/>
    <m/>
    <m/>
    <m/>
    <m/>
    <n v="240"/>
    <n v="244"/>
    <n v="202"/>
    <m/>
  </r>
  <r>
    <x v="276"/>
    <x v="4"/>
    <s v="41"/>
    <s v="007"/>
    <m/>
    <m/>
    <m/>
    <m/>
    <m/>
    <m/>
    <n v="140"/>
    <n v="152"/>
    <n v="142"/>
    <m/>
  </r>
  <r>
    <x v="277"/>
    <x v="4"/>
    <s v="51"/>
    <s v="005"/>
    <m/>
    <m/>
    <m/>
    <m/>
    <m/>
    <m/>
    <n v="240"/>
    <n v="204"/>
    <n v="246"/>
    <m/>
  </r>
  <r>
    <x v="278"/>
    <x v="4"/>
    <s v="61"/>
    <s v="006"/>
    <m/>
    <m/>
    <m/>
    <m/>
    <m/>
    <m/>
    <n v="161.69999999999999"/>
    <n v="198"/>
    <n v="198"/>
    <m/>
  </r>
  <r>
    <x v="278"/>
    <x v="4"/>
    <s v="41"/>
    <s v="005"/>
    <m/>
    <m/>
    <m/>
    <m/>
    <m/>
    <m/>
    <n v="114.66"/>
    <n v="124"/>
    <n v="145"/>
    <m/>
  </r>
  <r>
    <x v="278"/>
    <x v="4"/>
    <s v="51"/>
    <s v="007"/>
    <m/>
    <m/>
    <m/>
    <m/>
    <m/>
    <m/>
    <n v="238.14"/>
    <n v="281"/>
    <n v="258"/>
    <m/>
  </r>
  <r>
    <x v="278"/>
    <x v="4"/>
    <s v="51"/>
    <s v="005"/>
    <m/>
    <m/>
    <m/>
    <m/>
    <m/>
    <m/>
    <n v="228.34"/>
    <n v="253"/>
    <n v="278"/>
    <m/>
  </r>
  <r>
    <x v="279"/>
    <x v="4"/>
    <s v="51"/>
    <s v="006"/>
    <m/>
    <m/>
    <m/>
    <m/>
    <m/>
    <m/>
    <n v="230"/>
    <n v="308"/>
    <n v="246"/>
    <m/>
  </r>
  <r>
    <x v="280"/>
    <x v="4"/>
    <s v="41"/>
    <s v="004"/>
    <m/>
    <m/>
    <m/>
    <m/>
    <m/>
    <m/>
    <n v="136"/>
    <n v="130"/>
    <n v="105"/>
    <m/>
  </r>
  <r>
    <x v="281"/>
    <x v="4"/>
    <s v="41"/>
    <s v="007"/>
    <m/>
    <m/>
    <m/>
    <m/>
    <m/>
    <m/>
    <n v="147"/>
    <n v="196"/>
    <n v="194"/>
    <m/>
  </r>
  <r>
    <x v="281"/>
    <x v="4"/>
    <s v="41"/>
    <s v="004"/>
    <m/>
    <m/>
    <m/>
    <m/>
    <m/>
    <m/>
    <n v="137.19999999999999"/>
    <n v="165"/>
    <n v="179"/>
    <m/>
  </r>
  <r>
    <x v="282"/>
    <x v="4"/>
    <s v="41"/>
    <s v="007"/>
    <m/>
    <m/>
    <m/>
    <m/>
    <m/>
    <m/>
    <n v="150"/>
    <n v="132"/>
    <n v="130"/>
    <m/>
  </r>
  <r>
    <x v="283"/>
    <x v="4"/>
    <s v="41"/>
    <s v="006"/>
    <m/>
    <m/>
    <m/>
    <m/>
    <m/>
    <m/>
    <n v="130"/>
    <n v="174"/>
    <n v="172"/>
    <m/>
  </r>
  <r>
    <x v="284"/>
    <x v="4"/>
    <s v="61"/>
    <s v="005"/>
    <m/>
    <m/>
    <m/>
    <m/>
    <m/>
    <m/>
    <n v="171"/>
    <n v="172"/>
    <n v="194"/>
    <m/>
  </r>
  <r>
    <x v="285"/>
    <x v="4"/>
    <s v="41"/>
    <s v="006"/>
    <m/>
    <m/>
    <m/>
    <m/>
    <m/>
    <m/>
    <n v="127"/>
    <n v="135"/>
    <n v="105"/>
    <m/>
  </r>
  <r>
    <x v="286"/>
    <x v="4"/>
    <s v="51"/>
    <s v="004"/>
    <m/>
    <m/>
    <m/>
    <m/>
    <m/>
    <m/>
    <n v="229.32"/>
    <n v="245"/>
    <n v="222"/>
    <m/>
  </r>
  <r>
    <x v="286"/>
    <x v="4"/>
    <s v="41"/>
    <s v="007"/>
    <m/>
    <m/>
    <m/>
    <m/>
    <m/>
    <m/>
    <n v="141.12"/>
    <n v="135"/>
    <n v="118"/>
    <m/>
  </r>
  <r>
    <x v="286"/>
    <x v="4"/>
    <s v="41"/>
    <s v="006"/>
    <m/>
    <m/>
    <m/>
    <m/>
    <m/>
    <m/>
    <n v="111.72"/>
    <n v="119"/>
    <n v="130"/>
    <m/>
  </r>
  <r>
    <x v="287"/>
    <x v="4"/>
    <s v="61"/>
    <s v="004"/>
    <m/>
    <m/>
    <m/>
    <m/>
    <m/>
    <m/>
    <n v="180"/>
    <n v="178"/>
    <n v="206"/>
    <m/>
  </r>
  <r>
    <x v="288"/>
    <x v="4"/>
    <s v="41"/>
    <s v="007"/>
    <m/>
    <m/>
    <m/>
    <m/>
    <m/>
    <m/>
    <n v="148"/>
    <n v="162"/>
    <n v="168"/>
    <m/>
  </r>
  <r>
    <x v="289"/>
    <x v="4"/>
    <s v="61"/>
    <s v="005"/>
    <m/>
    <m/>
    <m/>
    <m/>
    <m/>
    <m/>
    <n v="180"/>
    <n v="205"/>
    <n v="194"/>
    <m/>
  </r>
  <r>
    <x v="290"/>
    <x v="4"/>
    <s v="41"/>
    <s v="007"/>
    <m/>
    <m/>
    <m/>
    <m/>
    <m/>
    <m/>
    <n v="150"/>
    <n v="184"/>
    <n v="171"/>
    <m/>
  </r>
  <r>
    <x v="291"/>
    <x v="5"/>
    <s v="61"/>
    <s v="007"/>
    <m/>
    <m/>
    <m/>
    <m/>
    <m/>
    <m/>
    <n v="195"/>
    <n v="198"/>
    <n v="221"/>
    <m/>
  </r>
  <r>
    <x v="292"/>
    <x v="5"/>
    <s v="61"/>
    <s v="004"/>
    <m/>
    <m/>
    <m/>
    <m/>
    <m/>
    <m/>
    <n v="180"/>
    <n v="217"/>
    <n v="264"/>
    <m/>
  </r>
  <r>
    <x v="293"/>
    <x v="5"/>
    <s v="51"/>
    <s v="007"/>
    <m/>
    <m/>
    <m/>
    <m/>
    <m/>
    <m/>
    <n v="250"/>
    <n v="310"/>
    <n v="260"/>
    <m/>
  </r>
  <r>
    <x v="294"/>
    <x v="5"/>
    <s v="51"/>
    <s v="004"/>
    <m/>
    <m/>
    <m/>
    <m/>
    <m/>
    <m/>
    <n v="240"/>
    <n v="208"/>
    <n v="162"/>
    <m/>
  </r>
  <r>
    <x v="295"/>
    <x v="5"/>
    <s v="41"/>
    <s v="005"/>
    <m/>
    <m/>
    <m/>
    <m/>
    <m/>
    <m/>
    <n v="131"/>
    <n v="125"/>
    <n v="117"/>
    <m/>
  </r>
  <r>
    <x v="296"/>
    <x v="5"/>
    <s v="61"/>
    <s v="007"/>
    <m/>
    <m/>
    <m/>
    <m/>
    <m/>
    <m/>
    <n v="191.1"/>
    <n v="157"/>
    <n v="186"/>
    <m/>
  </r>
  <r>
    <x v="296"/>
    <x v="5"/>
    <s v="41"/>
    <s v="007"/>
    <m/>
    <m/>
    <m/>
    <m/>
    <m/>
    <m/>
    <n v="137.19999999999999"/>
    <n v="131"/>
    <n v="103"/>
    <m/>
  </r>
  <r>
    <x v="297"/>
    <x v="5"/>
    <s v="41"/>
    <s v="004"/>
    <m/>
    <m/>
    <m/>
    <m/>
    <m/>
    <m/>
    <n v="140"/>
    <n v="163"/>
    <n v="193"/>
    <m/>
  </r>
  <r>
    <x v="298"/>
    <x v="5"/>
    <s v="51"/>
    <s v="006"/>
    <m/>
    <m/>
    <m/>
    <m/>
    <m/>
    <m/>
    <n v="218.54"/>
    <n v="274"/>
    <n v="257"/>
    <m/>
  </r>
  <r>
    <x v="298"/>
    <x v="5"/>
    <s v="51"/>
    <s v="004"/>
    <m/>
    <m/>
    <m/>
    <m/>
    <m/>
    <m/>
    <n v="218.54"/>
    <n v="231"/>
    <n v="196"/>
    <m/>
  </r>
  <r>
    <x v="298"/>
    <x v="5"/>
    <s v="51"/>
    <s v="007"/>
    <m/>
    <m/>
    <m/>
    <m/>
    <m/>
    <m/>
    <n v="221.48"/>
    <n v="194"/>
    <n v="166"/>
    <m/>
  </r>
  <r>
    <x v="298"/>
    <x v="5"/>
    <s v="61"/>
    <s v="006"/>
    <m/>
    <m/>
    <m/>
    <m/>
    <m/>
    <m/>
    <n v="149.94"/>
    <n v="128"/>
    <n v="154"/>
    <m/>
  </r>
  <r>
    <x v="299"/>
    <x v="5"/>
    <s v="61"/>
    <s v="005"/>
    <m/>
    <m/>
    <m/>
    <m/>
    <m/>
    <m/>
    <n v="178"/>
    <n v="176"/>
    <n v="211"/>
    <m/>
  </r>
  <r>
    <x v="300"/>
    <x v="5"/>
    <s v="51"/>
    <s v="007"/>
    <m/>
    <m/>
    <m/>
    <m/>
    <m/>
    <m/>
    <n v="249"/>
    <n v="283"/>
    <n v="291"/>
    <m/>
  </r>
  <r>
    <x v="301"/>
    <x v="5"/>
    <s v="41"/>
    <s v="005"/>
    <m/>
    <m/>
    <m/>
    <m/>
    <m/>
    <m/>
    <n v="137.19999999999999"/>
    <n v="133"/>
    <n v="106"/>
    <m/>
  </r>
  <r>
    <x v="301"/>
    <x v="5"/>
    <s v="51"/>
    <s v="004"/>
    <m/>
    <m/>
    <m/>
    <m/>
    <m/>
    <m/>
    <n v="235.2"/>
    <n v="244"/>
    <n v="253"/>
    <m/>
  </r>
  <r>
    <x v="301"/>
    <x v="5"/>
    <s v="51"/>
    <s v="006"/>
    <m/>
    <m/>
    <m/>
    <m/>
    <m/>
    <m/>
    <n v="223.44"/>
    <n v="175"/>
    <n v="192"/>
    <m/>
  </r>
  <r>
    <x v="302"/>
    <x v="5"/>
    <s v="41"/>
    <s v="006"/>
    <m/>
    <m/>
    <m/>
    <m/>
    <m/>
    <m/>
    <n v="127"/>
    <n v="111"/>
    <n v="135"/>
    <m/>
  </r>
  <r>
    <x v="303"/>
    <x v="5"/>
    <s v="51"/>
    <s v="007"/>
    <m/>
    <m/>
    <m/>
    <m/>
    <m/>
    <m/>
    <n v="250"/>
    <n v="207"/>
    <n v="163"/>
    <m/>
  </r>
  <r>
    <x v="304"/>
    <x v="5"/>
    <s v="41"/>
    <s v="005"/>
    <m/>
    <m/>
    <m/>
    <m/>
    <m/>
    <m/>
    <n v="135"/>
    <n v="167"/>
    <n v="133"/>
    <m/>
  </r>
  <r>
    <x v="305"/>
    <x v="5"/>
    <s v="41"/>
    <s v="007"/>
    <m/>
    <m/>
    <m/>
    <m/>
    <m/>
    <m/>
    <n v="150"/>
    <n v="165"/>
    <n v="148"/>
    <m/>
  </r>
  <r>
    <x v="306"/>
    <x v="5"/>
    <s v="41"/>
    <s v="005"/>
    <m/>
    <m/>
    <m/>
    <m/>
    <m/>
    <m/>
    <n v="114.66"/>
    <n v="121"/>
    <n v="145"/>
    <m/>
  </r>
  <r>
    <x v="306"/>
    <x v="5"/>
    <s v="41"/>
    <s v="007"/>
    <m/>
    <m/>
    <m/>
    <m/>
    <m/>
    <m/>
    <n v="131.32"/>
    <n v="155"/>
    <n v="124"/>
    <m/>
  </r>
  <r>
    <x v="307"/>
    <x v="5"/>
    <s v="41"/>
    <s v="005"/>
    <m/>
    <m/>
    <m/>
    <m/>
    <m/>
    <m/>
    <n v="134.26"/>
    <n v="143"/>
    <n v="117"/>
    <m/>
  </r>
  <r>
    <x v="307"/>
    <x v="5"/>
    <s v="51"/>
    <s v="006"/>
    <m/>
    <m/>
    <m/>
    <m/>
    <m/>
    <m/>
    <n v="218.54"/>
    <n v="254"/>
    <n v="269"/>
    <m/>
  </r>
  <r>
    <x v="308"/>
    <x v="5"/>
    <s v="41"/>
    <s v="006"/>
    <m/>
    <m/>
    <m/>
    <m/>
    <m/>
    <m/>
    <n v="130"/>
    <n v="105"/>
    <n v="117"/>
    <m/>
  </r>
  <r>
    <x v="309"/>
    <x v="5"/>
    <s v="61"/>
    <s v="005"/>
    <m/>
    <m/>
    <m/>
    <m/>
    <m/>
    <m/>
    <n v="167.57999999999998"/>
    <n v="167"/>
    <n v="170"/>
    <m/>
  </r>
  <r>
    <x v="309"/>
    <x v="5"/>
    <s v="51"/>
    <s v="005"/>
    <m/>
    <m/>
    <m/>
    <m/>
    <m/>
    <m/>
    <n v="224.42"/>
    <n v="176"/>
    <n v="172"/>
    <m/>
  </r>
  <r>
    <x v="310"/>
    <x v="5"/>
    <s v="51"/>
    <s v="006"/>
    <m/>
    <m/>
    <m/>
    <m/>
    <m/>
    <m/>
    <n v="229"/>
    <n v="267"/>
    <n v="296"/>
    <m/>
  </r>
  <r>
    <x v="311"/>
    <x v="5"/>
    <s v="51"/>
    <s v="007"/>
    <m/>
    <m/>
    <m/>
    <m/>
    <m/>
    <m/>
    <n v="244.01999999999998"/>
    <n v="281"/>
    <n v="269"/>
    <m/>
  </r>
  <r>
    <x v="311"/>
    <x v="5"/>
    <s v="41"/>
    <s v="006"/>
    <m/>
    <m/>
    <m/>
    <m/>
    <m/>
    <m/>
    <n v="120.53999999999999"/>
    <n v="135"/>
    <n v="132"/>
    <m/>
  </r>
  <r>
    <x v="312"/>
    <x v="5"/>
    <s v="61"/>
    <s v="004"/>
    <m/>
    <m/>
    <m/>
    <m/>
    <m/>
    <m/>
    <n v="176.4"/>
    <n v="223"/>
    <n v="171"/>
    <m/>
  </r>
  <r>
    <x v="312"/>
    <x v="5"/>
    <s v="61"/>
    <s v="006"/>
    <m/>
    <m/>
    <m/>
    <m/>
    <m/>
    <m/>
    <n v="170.52"/>
    <n v="212"/>
    <n v="248"/>
    <m/>
  </r>
  <r>
    <x v="313"/>
    <x v="5"/>
    <s v="61"/>
    <s v="006"/>
    <m/>
    <m/>
    <m/>
    <m/>
    <m/>
    <m/>
    <n v="175"/>
    <n v="189"/>
    <n v="192"/>
    <m/>
  </r>
  <r>
    <x v="314"/>
    <x v="5"/>
    <s v="61"/>
    <s v="005"/>
    <m/>
    <m/>
    <m/>
    <m/>
    <m/>
    <m/>
    <n v="164.64"/>
    <n v="179"/>
    <n v="136"/>
    <m/>
  </r>
  <r>
    <x v="314"/>
    <x v="5"/>
    <s v="61"/>
    <s v="006"/>
    <m/>
    <m/>
    <m/>
    <m/>
    <m/>
    <m/>
    <n v="170.52"/>
    <n v="189"/>
    <n v="145"/>
    <m/>
  </r>
  <r>
    <x v="315"/>
    <x v="5"/>
    <s v="41"/>
    <s v="006"/>
    <m/>
    <m/>
    <m/>
    <m/>
    <m/>
    <m/>
    <n v="124"/>
    <n v="109"/>
    <n v="132"/>
    <m/>
  </r>
  <r>
    <x v="316"/>
    <x v="5"/>
    <s v="61"/>
    <s v="006"/>
    <m/>
    <m/>
    <m/>
    <m/>
    <m/>
    <m/>
    <n v="154.84"/>
    <n v="184"/>
    <n v="226"/>
    <m/>
  </r>
  <r>
    <x v="316"/>
    <x v="5"/>
    <s v="51"/>
    <s v="005"/>
    <m/>
    <m/>
    <m/>
    <m/>
    <m/>
    <m/>
    <n v="214.62"/>
    <n v="258"/>
    <n v="309"/>
    <m/>
  </r>
  <r>
    <x v="316"/>
    <x v="5"/>
    <s v="51"/>
    <s v="007"/>
    <m/>
    <m/>
    <m/>
    <m/>
    <m/>
    <m/>
    <n v="239.12"/>
    <n v="275"/>
    <n v="255"/>
    <m/>
  </r>
  <r>
    <x v="317"/>
    <x v="5"/>
    <s v="51"/>
    <s v="007"/>
    <m/>
    <m/>
    <m/>
    <m/>
    <m/>
    <m/>
    <n v="250"/>
    <n v="305"/>
    <n v="247"/>
    <m/>
  </r>
  <r>
    <x v="318"/>
    <x v="5"/>
    <s v="41"/>
    <s v="004"/>
    <m/>
    <m/>
    <m/>
    <m/>
    <m/>
    <m/>
    <n v="137.19999999999999"/>
    <n v="144"/>
    <n v="125"/>
    <m/>
  </r>
  <r>
    <x v="318"/>
    <x v="5"/>
    <s v="61"/>
    <s v="007"/>
    <m/>
    <m/>
    <m/>
    <m/>
    <m/>
    <m/>
    <n v="167.57999999999998"/>
    <n v="136"/>
    <n v="137"/>
    <m/>
  </r>
  <r>
    <x v="318"/>
    <x v="5"/>
    <s v="51"/>
    <s v="005"/>
    <m/>
    <m/>
    <m/>
    <m/>
    <m/>
    <m/>
    <n v="215.6"/>
    <n v="187"/>
    <n v="185"/>
    <m/>
  </r>
  <r>
    <x v="319"/>
    <x v="5"/>
    <s v="41"/>
    <s v="006"/>
    <m/>
    <m/>
    <m/>
    <m/>
    <m/>
    <m/>
    <n v="130"/>
    <n v="107"/>
    <n v="116"/>
    <m/>
  </r>
  <r>
    <x v="320"/>
    <x v="5"/>
    <s v="61"/>
    <s v="006"/>
    <m/>
    <m/>
    <m/>
    <m/>
    <m/>
    <m/>
    <n v="168"/>
    <n v="161"/>
    <n v="157"/>
    <m/>
  </r>
  <r>
    <x v="321"/>
    <x v="5"/>
    <s v="61"/>
    <s v="007"/>
    <m/>
    <m/>
    <m/>
    <m/>
    <m/>
    <m/>
    <n v="195"/>
    <n v="179"/>
    <n v="191"/>
    <m/>
  </r>
  <r>
    <x v="322"/>
    <x v="5"/>
    <s v="41"/>
    <s v="007"/>
    <m/>
    <m/>
    <m/>
    <m/>
    <m/>
    <m/>
    <n v="140"/>
    <n v="175"/>
    <n v="150"/>
    <m/>
  </r>
  <r>
    <x v="323"/>
    <x v="5"/>
    <s v="51"/>
    <s v="006"/>
    <m/>
    <m/>
    <m/>
    <m/>
    <m/>
    <m/>
    <n v="224"/>
    <n v="172"/>
    <n v="154"/>
    <m/>
  </r>
  <r>
    <x v="324"/>
    <x v="5"/>
    <s v="41"/>
    <s v="004"/>
    <m/>
    <m/>
    <m/>
    <m/>
    <m/>
    <m/>
    <n v="137.19999999999999"/>
    <n v="169"/>
    <n v="133"/>
    <m/>
  </r>
  <r>
    <x v="324"/>
    <x v="5"/>
    <s v="41"/>
    <s v="006"/>
    <m/>
    <m/>
    <m/>
    <m/>
    <m/>
    <m/>
    <n v="127.39999999999999"/>
    <n v="162"/>
    <n v="168"/>
    <m/>
  </r>
  <r>
    <x v="325"/>
    <x v="5"/>
    <s v="61"/>
    <s v="006"/>
    <m/>
    <m/>
    <m/>
    <m/>
    <m/>
    <m/>
    <n v="175"/>
    <n v="192"/>
    <n v="203"/>
    <m/>
  </r>
  <r>
    <x v="326"/>
    <x v="5"/>
    <s v="51"/>
    <s v="004"/>
    <m/>
    <m/>
    <m/>
    <m/>
    <m/>
    <m/>
    <n v="235.2"/>
    <n v="261"/>
    <n v="216"/>
    <m/>
  </r>
  <r>
    <x v="326"/>
    <x v="5"/>
    <s v="41"/>
    <s v="004"/>
    <m/>
    <m/>
    <m/>
    <m/>
    <m/>
    <m/>
    <n v="136.22"/>
    <n v="134"/>
    <n v="117"/>
    <m/>
  </r>
  <r>
    <x v="327"/>
    <x v="5"/>
    <s v="61"/>
    <s v="004"/>
    <m/>
    <m/>
    <m/>
    <m/>
    <m/>
    <m/>
    <n v="178"/>
    <n v="160"/>
    <n v="187"/>
    <m/>
  </r>
  <r>
    <x v="328"/>
    <x v="5"/>
    <s v="61"/>
    <s v="005"/>
    <m/>
    <m/>
    <m/>
    <m/>
    <m/>
    <m/>
    <n v="170"/>
    <n v="127"/>
    <n v="137"/>
    <m/>
  </r>
  <r>
    <x v="329"/>
    <x v="5"/>
    <s v="41"/>
    <s v="007"/>
    <m/>
    <m/>
    <m/>
    <m/>
    <m/>
    <m/>
    <n v="150"/>
    <n v="115"/>
    <n v="142"/>
    <m/>
  </r>
  <r>
    <x v="330"/>
    <x v="5"/>
    <s v="61"/>
    <s v="005"/>
    <m/>
    <m/>
    <m/>
    <m/>
    <m/>
    <m/>
    <n v="170"/>
    <n v="193"/>
    <n v="167"/>
    <m/>
  </r>
  <r>
    <x v="331"/>
    <x v="5"/>
    <s v="41"/>
    <s v="007"/>
    <m/>
    <m/>
    <m/>
    <m/>
    <m/>
    <m/>
    <n v="129.35999999999999"/>
    <n v="128"/>
    <n v="151"/>
    <m/>
  </r>
  <r>
    <x v="331"/>
    <x v="5"/>
    <s v="41"/>
    <s v="006"/>
    <m/>
    <m/>
    <m/>
    <m/>
    <m/>
    <m/>
    <n v="118.58"/>
    <n v="96"/>
    <n v="102"/>
    <m/>
  </r>
  <r>
    <x v="332"/>
    <x v="5"/>
    <s v="61"/>
    <s v="005"/>
    <m/>
    <m/>
    <m/>
    <m/>
    <m/>
    <m/>
    <n v="180"/>
    <n v="198"/>
    <n v="190"/>
    <m/>
  </r>
  <r>
    <x v="333"/>
    <x v="5"/>
    <s v="51"/>
    <s v="006"/>
    <m/>
    <m/>
    <m/>
    <m/>
    <m/>
    <m/>
    <n v="230"/>
    <n v="181"/>
    <n v="155"/>
    <m/>
  </r>
  <r>
    <x v="334"/>
    <x v="5"/>
    <s v="41"/>
    <s v="006"/>
    <m/>
    <m/>
    <m/>
    <m/>
    <m/>
    <m/>
    <n v="124.46"/>
    <n v="147"/>
    <n v="155"/>
    <m/>
  </r>
  <r>
    <x v="334"/>
    <x v="5"/>
    <s v="61"/>
    <s v="007"/>
    <m/>
    <m/>
    <m/>
    <m/>
    <m/>
    <m/>
    <n v="190.12"/>
    <n v="188"/>
    <n v="144"/>
    <m/>
  </r>
  <r>
    <x v="335"/>
    <x v="5"/>
    <s v="51"/>
    <s v="005"/>
    <m/>
    <m/>
    <m/>
    <m/>
    <m/>
    <m/>
    <n v="214.62"/>
    <n v="229"/>
    <n v="215"/>
    <m/>
  </r>
  <r>
    <x v="335"/>
    <x v="5"/>
    <s v="61"/>
    <s v="006"/>
    <m/>
    <m/>
    <m/>
    <m/>
    <m/>
    <m/>
    <n v="155.82"/>
    <n v="182"/>
    <n v="180"/>
    <m/>
  </r>
  <r>
    <x v="336"/>
    <x v="5"/>
    <s v="41"/>
    <s v="007"/>
    <m/>
    <m/>
    <m/>
    <m/>
    <m/>
    <m/>
    <n v="150"/>
    <n v="145"/>
    <n v="160"/>
    <m/>
  </r>
  <r>
    <x v="337"/>
    <x v="5"/>
    <s v="51"/>
    <s v="006"/>
    <m/>
    <m/>
    <m/>
    <m/>
    <m/>
    <m/>
    <n v="217.56"/>
    <n v="184"/>
    <n v="180"/>
    <m/>
  </r>
  <r>
    <x v="337"/>
    <x v="5"/>
    <s v="61"/>
    <s v="004"/>
    <m/>
    <m/>
    <m/>
    <m/>
    <m/>
    <m/>
    <n v="170.52"/>
    <n v="180"/>
    <n v="183"/>
    <m/>
  </r>
  <r>
    <x v="337"/>
    <x v="5"/>
    <s v="51"/>
    <s v="007"/>
    <m/>
    <m/>
    <m/>
    <m/>
    <m/>
    <m/>
    <n v="220.5"/>
    <n v="236"/>
    <n v="217"/>
    <m/>
  </r>
  <r>
    <x v="338"/>
    <x v="5"/>
    <s v="61"/>
    <s v="006"/>
    <m/>
    <m/>
    <m/>
    <m/>
    <m/>
    <m/>
    <n v="162.68"/>
    <n v="169"/>
    <n v="165"/>
    <m/>
  </r>
  <r>
    <x v="338"/>
    <x v="5"/>
    <s v="51"/>
    <s v="005"/>
    <m/>
    <m/>
    <m/>
    <m/>
    <m/>
    <m/>
    <n v="235.2"/>
    <n v="249"/>
    <n v="261"/>
    <m/>
  </r>
  <r>
    <x v="339"/>
    <x v="5"/>
    <s v="61"/>
    <s v="004"/>
    <m/>
    <m/>
    <m/>
    <m/>
    <m/>
    <m/>
    <n v="176.4"/>
    <n v="205"/>
    <n v="225"/>
    <m/>
  </r>
  <r>
    <x v="339"/>
    <x v="5"/>
    <s v="61"/>
    <s v="007"/>
    <m/>
    <m/>
    <m/>
    <m/>
    <m/>
    <m/>
    <n v="191.1"/>
    <n v="255"/>
    <n v="265"/>
    <m/>
  </r>
  <r>
    <x v="339"/>
    <x v="5"/>
    <s v="41"/>
    <s v="005"/>
    <m/>
    <m/>
    <m/>
    <m/>
    <m/>
    <m/>
    <n v="137.19999999999999"/>
    <n v="203"/>
    <n v="182"/>
    <m/>
  </r>
  <r>
    <x v="340"/>
    <x v="5"/>
    <s v="41"/>
    <s v="007"/>
    <m/>
    <m/>
    <m/>
    <m/>
    <m/>
    <m/>
    <n v="138.18"/>
    <n v="131"/>
    <n v="102"/>
    <m/>
  </r>
  <r>
    <x v="340"/>
    <x v="5"/>
    <s v="51"/>
    <s v="005"/>
    <m/>
    <m/>
    <m/>
    <m/>
    <m/>
    <m/>
    <n v="232.26"/>
    <n v="260"/>
    <n v="205"/>
    <m/>
  </r>
  <r>
    <x v="341"/>
    <x v="5"/>
    <s v="61"/>
    <s v="005"/>
    <m/>
    <m/>
    <m/>
    <m/>
    <m/>
    <m/>
    <n v="180"/>
    <n v="160"/>
    <n v="174"/>
    <m/>
  </r>
  <r>
    <x v="342"/>
    <x v="5"/>
    <s v="61"/>
    <s v="005"/>
    <m/>
    <m/>
    <m/>
    <m/>
    <m/>
    <m/>
    <n v="176"/>
    <n v="202"/>
    <n v="191"/>
    <m/>
  </r>
  <r>
    <x v="343"/>
    <x v="5"/>
    <s v="61"/>
    <s v="007"/>
    <m/>
    <m/>
    <m/>
    <m/>
    <m/>
    <m/>
    <n v="187"/>
    <n v="201"/>
    <n v="237"/>
    <m/>
  </r>
  <r>
    <x v="344"/>
    <x v="5"/>
    <s v="51"/>
    <s v="007"/>
    <m/>
    <m/>
    <m/>
    <m/>
    <m/>
    <m/>
    <n v="241.07999999999998"/>
    <n v="246"/>
    <n v="221"/>
    <m/>
  </r>
  <r>
    <x v="344"/>
    <x v="5"/>
    <s v="51"/>
    <s v="005"/>
    <m/>
    <m/>
    <m/>
    <m/>
    <m/>
    <m/>
    <n v="235.2"/>
    <n v="206"/>
    <n v="247"/>
    <m/>
  </r>
  <r>
    <x v="345"/>
    <x v="5"/>
    <s v="61"/>
    <s v="004"/>
    <m/>
    <m/>
    <m/>
    <m/>
    <m/>
    <m/>
    <n v="169.54"/>
    <n v="153"/>
    <n v="162"/>
    <m/>
  </r>
  <r>
    <x v="345"/>
    <x v="5"/>
    <s v="51"/>
    <s v="005"/>
    <m/>
    <m/>
    <m/>
    <m/>
    <m/>
    <m/>
    <n v="235.2"/>
    <n v="201"/>
    <n v="225"/>
    <m/>
  </r>
  <r>
    <x v="346"/>
    <x v="5"/>
    <s v="51"/>
    <s v="007"/>
    <m/>
    <m/>
    <m/>
    <m/>
    <m/>
    <m/>
    <n v="243"/>
    <n v="284"/>
    <n v="323"/>
    <m/>
  </r>
  <r>
    <x v="347"/>
    <x v="5"/>
    <s v="61"/>
    <s v="007"/>
    <m/>
    <m/>
    <m/>
    <m/>
    <m/>
    <m/>
    <n v="195"/>
    <n v="204"/>
    <n v="206"/>
    <m/>
  </r>
  <r>
    <x v="348"/>
    <x v="5"/>
    <s v="41"/>
    <s v="007"/>
    <m/>
    <m/>
    <m/>
    <m/>
    <m/>
    <m/>
    <n v="147"/>
    <n v="114"/>
    <n v="123"/>
    <m/>
  </r>
  <r>
    <x v="348"/>
    <x v="5"/>
    <s v="61"/>
    <s v="007"/>
    <m/>
    <m/>
    <m/>
    <m/>
    <m/>
    <m/>
    <n v="191.1"/>
    <n v="237"/>
    <n v="218"/>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1"/>
    <n v="4"/>
    <n v="41004"/>
    <s v="Standard"/>
    <s v="Toyota"/>
    <s v="Corolla"/>
    <n v="1.4"/>
    <n v="140"/>
    <n v="134"/>
    <n v="158"/>
    <n v="167"/>
    <m/>
    <n v="0.17910447761194029"/>
  </r>
  <r>
    <x v="1"/>
    <x v="0"/>
    <n v="41"/>
    <n v="4"/>
    <n v="41004"/>
    <s v="Standard"/>
    <s v="Toyota"/>
    <s v="Corolla"/>
    <n v="1.4"/>
    <n v="140"/>
    <n v="140"/>
    <n v="162"/>
    <n v="184"/>
    <m/>
    <n v="0.15714285714285714"/>
  </r>
  <r>
    <x v="2"/>
    <x v="0"/>
    <n v="61"/>
    <n v="7"/>
    <n v="61007"/>
    <s v="Sports"/>
    <s v="Honda"/>
    <s v="S2000"/>
    <n v="2"/>
    <n v="195"/>
    <n v="191.1"/>
    <n v="173"/>
    <n v="131"/>
    <m/>
    <n v="-9.4714809000523259E-2"/>
  </r>
  <r>
    <x v="2"/>
    <x v="0"/>
    <n v="41"/>
    <n v="7"/>
    <n v="41007"/>
    <s v="Standard"/>
    <s v="Mazda"/>
    <s v="3"/>
    <n v="2"/>
    <n v="150"/>
    <n v="147"/>
    <n v="196"/>
    <n v="158"/>
    <m/>
    <n v="0.33333333333333331"/>
  </r>
  <r>
    <x v="2"/>
    <x v="0"/>
    <n v="51"/>
    <n v="5"/>
    <n v="51005"/>
    <s v="Premium"/>
    <s v="Mercedes Benz"/>
    <s v="C200"/>
    <n v="2"/>
    <n v="240"/>
    <n v="235.2"/>
    <n v="328"/>
    <n v="275"/>
    <m/>
    <n v="0.39455782312925175"/>
  </r>
  <r>
    <x v="3"/>
    <x v="0"/>
    <n v="41"/>
    <n v="4"/>
    <n v="41004"/>
    <s v="Standard"/>
    <s v="Toyota"/>
    <s v="Corolla"/>
    <n v="1.4"/>
    <n v="140"/>
    <n v="140"/>
    <n v="187"/>
    <n v="222"/>
    <m/>
    <n v="0.33571428571428569"/>
  </r>
  <r>
    <x v="4"/>
    <x v="0"/>
    <n v="61"/>
    <n v="4"/>
    <n v="61004"/>
    <s v="Sports"/>
    <s v="Subaru"/>
    <s v="Impreza"/>
    <n v="2"/>
    <n v="180"/>
    <n v="180"/>
    <n v="167"/>
    <n v="208"/>
    <m/>
    <n v="-7.2222222222222215E-2"/>
  </r>
  <r>
    <x v="5"/>
    <x v="0"/>
    <n v="41"/>
    <n v="7"/>
    <n v="41007"/>
    <s v="Standard"/>
    <s v="Mazda"/>
    <s v="3"/>
    <n v="2"/>
    <n v="150"/>
    <n v="147"/>
    <n v="216"/>
    <n v="179"/>
    <m/>
    <n v="0.46938775510204084"/>
  </r>
  <r>
    <x v="5"/>
    <x v="0"/>
    <n v="41"/>
    <n v="6"/>
    <n v="41006"/>
    <s v="Standard"/>
    <s v="Hyundai"/>
    <s v="i30"/>
    <n v="1.4"/>
    <n v="130"/>
    <n v="127.39999999999999"/>
    <n v="104"/>
    <n v="116"/>
    <m/>
    <n v="-0.18367346938775506"/>
  </r>
  <r>
    <x v="5"/>
    <x v="0"/>
    <n v="51"/>
    <n v="4"/>
    <n v="51004"/>
    <s v="Premium"/>
    <s v="BMW"/>
    <s v="320i"/>
    <n v="2"/>
    <n v="240"/>
    <n v="235.2"/>
    <n v="218"/>
    <n v="209"/>
    <m/>
    <n v="-7.3129251700680228E-2"/>
  </r>
  <r>
    <x v="6"/>
    <x v="0"/>
    <n v="41"/>
    <n v="7"/>
    <n v="41007"/>
    <s v="Standard"/>
    <s v="Mazda"/>
    <s v="3"/>
    <n v="2"/>
    <n v="150"/>
    <n v="142"/>
    <n v="195"/>
    <n v="175"/>
    <m/>
    <n v="0.37323943661971831"/>
  </r>
  <r>
    <x v="7"/>
    <x v="0"/>
    <n v="61"/>
    <n v="5"/>
    <n v="61005"/>
    <s v="Sports"/>
    <s v="Mitsubishi"/>
    <s v="Lancer"/>
    <n v="2"/>
    <n v="180"/>
    <n v="171.5"/>
    <n v="232"/>
    <n v="185"/>
    <m/>
    <n v="0.35276967930029157"/>
  </r>
  <r>
    <x v="7"/>
    <x v="0"/>
    <n v="41"/>
    <n v="7"/>
    <n v="41007"/>
    <s v="Standard"/>
    <s v="Mazda"/>
    <s v="3"/>
    <n v="2"/>
    <n v="150"/>
    <n v="147"/>
    <n v="153"/>
    <n v="142"/>
    <m/>
    <n v="4.0816326530612242E-2"/>
  </r>
  <r>
    <x v="8"/>
    <x v="0"/>
    <n v="61"/>
    <n v="7"/>
    <n v="61007"/>
    <s v="Sports"/>
    <s v="Honda"/>
    <s v="S2000"/>
    <n v="2"/>
    <n v="195"/>
    <n v="195"/>
    <n v="255"/>
    <n v="285"/>
    <m/>
    <n v="0.30769230769230771"/>
  </r>
  <r>
    <x v="9"/>
    <x v="0"/>
    <n v="41"/>
    <n v="5"/>
    <n v="41005"/>
    <s v="Standard"/>
    <s v="Honda"/>
    <s v="Jazz"/>
    <n v="1.4"/>
    <n v="140"/>
    <n v="139"/>
    <n v="168"/>
    <n v="171"/>
    <m/>
    <n v="0.20863309352517986"/>
  </r>
  <r>
    <x v="10"/>
    <x v="0"/>
    <n v="61"/>
    <n v="7"/>
    <n v="61007"/>
    <s v="Sports"/>
    <s v="Honda"/>
    <s v="S2000"/>
    <n v="2"/>
    <n v="195"/>
    <n v="195"/>
    <n v="255"/>
    <n v="193"/>
    <m/>
    <n v="0.30769230769230771"/>
  </r>
  <r>
    <x v="11"/>
    <x v="0"/>
    <n v="41"/>
    <n v="7"/>
    <n v="41007"/>
    <s v="Standard"/>
    <s v="Mazda"/>
    <s v="3"/>
    <n v="2"/>
    <n v="150"/>
    <n v="150"/>
    <n v="139"/>
    <n v="169"/>
    <m/>
    <n v="-7.3333333333333334E-2"/>
  </r>
  <r>
    <x v="12"/>
    <x v="0"/>
    <n v="41"/>
    <n v="5"/>
    <n v="41005"/>
    <s v="Standard"/>
    <s v="Honda"/>
    <s v="Jazz"/>
    <n v="1.4"/>
    <n v="140"/>
    <n v="140"/>
    <n v="184"/>
    <n v="215"/>
    <m/>
    <n v="0.31428571428571428"/>
  </r>
  <r>
    <x v="13"/>
    <x v="0"/>
    <n v="41"/>
    <n v="5"/>
    <n v="41005"/>
    <s v="Standard"/>
    <s v="Honda"/>
    <s v="Jazz"/>
    <n v="1.4"/>
    <n v="140"/>
    <n v="124.46"/>
    <n v="124"/>
    <n v="110"/>
    <m/>
    <n v="-3.6959665756065704E-3"/>
  </r>
  <r>
    <x v="13"/>
    <x v="0"/>
    <n v="61"/>
    <n v="4"/>
    <n v="61004"/>
    <s v="Sports"/>
    <s v="Subaru"/>
    <s v="Impreza"/>
    <n v="2"/>
    <n v="180"/>
    <n v="164.64"/>
    <n v="149"/>
    <n v="116"/>
    <m/>
    <n v="-9.4995140913508191E-2"/>
  </r>
  <r>
    <x v="13"/>
    <x v="0"/>
    <n v="51"/>
    <n v="5"/>
    <n v="51005"/>
    <s v="Premium"/>
    <s v="Mercedes Benz"/>
    <s v="C200"/>
    <n v="2"/>
    <n v="240"/>
    <n v="221.48"/>
    <n v="309"/>
    <n v="244"/>
    <m/>
    <n v="0.3951598338450425"/>
  </r>
  <r>
    <x v="13"/>
    <x v="0"/>
    <n v="51"/>
    <n v="6"/>
    <n v="51006"/>
    <s v="Premium"/>
    <s v="Audi"/>
    <s v="A4"/>
    <n v="2"/>
    <n v="230"/>
    <n v="221.48"/>
    <n v="169"/>
    <n v="141"/>
    <m/>
    <n v="-0.23695141773523565"/>
  </r>
  <r>
    <x v="14"/>
    <x v="0"/>
    <n v="41"/>
    <n v="4"/>
    <n v="41004"/>
    <s v="Standard"/>
    <s v="Toyota"/>
    <s v="Corolla"/>
    <n v="1.4"/>
    <n v="140"/>
    <n v="139"/>
    <n v="154"/>
    <n v="178"/>
    <m/>
    <n v="0.1079136690647482"/>
  </r>
  <r>
    <x v="15"/>
    <x v="0"/>
    <n v="51"/>
    <n v="4"/>
    <n v="51004"/>
    <s v="Premium"/>
    <s v="BMW"/>
    <s v="320i"/>
    <n v="2"/>
    <n v="240"/>
    <n v="235.2"/>
    <n v="261"/>
    <n v="214"/>
    <m/>
    <n v="0.10969387755102046"/>
  </r>
  <r>
    <x v="15"/>
    <x v="0"/>
    <n v="51"/>
    <n v="7"/>
    <n v="51007"/>
    <s v="Premium"/>
    <s v="Lexus"/>
    <s v="IS-250"/>
    <n v="2.5"/>
    <n v="250"/>
    <n v="242.06"/>
    <n v="355"/>
    <n v="355"/>
    <m/>
    <n v="0.46657853424770718"/>
  </r>
  <r>
    <x v="16"/>
    <x v="0"/>
    <n v="51"/>
    <n v="6"/>
    <n v="51006"/>
    <s v="Premium"/>
    <s v="Audi"/>
    <s v="A4"/>
    <n v="2"/>
    <n v="230"/>
    <n v="225.4"/>
    <n v="331"/>
    <n v="347"/>
    <m/>
    <n v="0.46850044365572313"/>
  </r>
  <r>
    <x v="16"/>
    <x v="0"/>
    <n v="41"/>
    <n v="4"/>
    <n v="41004"/>
    <s v="Standard"/>
    <s v="Toyota"/>
    <s v="Corolla"/>
    <n v="1.4"/>
    <n v="140"/>
    <n v="137.19999999999999"/>
    <n v="162"/>
    <n v="162"/>
    <m/>
    <n v="0.18075801749271148"/>
  </r>
  <r>
    <x v="17"/>
    <x v="0"/>
    <n v="41"/>
    <n v="4"/>
    <n v="41004"/>
    <s v="Standard"/>
    <s v="Toyota"/>
    <s v="Corolla"/>
    <n v="1.4"/>
    <n v="140"/>
    <n v="138"/>
    <n v="164"/>
    <n v="183"/>
    <m/>
    <n v="0.18840579710144928"/>
  </r>
  <r>
    <x v="18"/>
    <x v="0"/>
    <n v="41"/>
    <n v="7"/>
    <n v="41007"/>
    <s v="Standard"/>
    <s v="Mazda"/>
    <s v="3"/>
    <n v="2"/>
    <n v="150"/>
    <n v="144.06"/>
    <n v="139"/>
    <n v="116"/>
    <m/>
    <n v="-3.5124253783145924E-2"/>
  </r>
  <r>
    <x v="18"/>
    <x v="0"/>
    <n v="41"/>
    <n v="4"/>
    <n v="41004"/>
    <s v="Standard"/>
    <s v="Toyota"/>
    <s v="Corolla"/>
    <n v="1.4"/>
    <n v="140"/>
    <n v="129.35999999999999"/>
    <n v="161"/>
    <n v="183"/>
    <m/>
    <n v="0.24458874458874474"/>
  </r>
  <r>
    <x v="19"/>
    <x v="0"/>
    <n v="41"/>
    <n v="4"/>
    <n v="41004"/>
    <s v="Standard"/>
    <s v="Toyota"/>
    <s v="Corolla"/>
    <n v="1.4"/>
    <n v="140"/>
    <n v="137.19999999999999"/>
    <n v="134"/>
    <n v="148"/>
    <m/>
    <n v="-2.3323615160349774E-2"/>
  </r>
  <r>
    <x v="19"/>
    <x v="0"/>
    <n v="51"/>
    <n v="6"/>
    <n v="51006"/>
    <s v="Premium"/>
    <s v="Audi"/>
    <s v="A4"/>
    <n v="2"/>
    <n v="230"/>
    <n v="225.4"/>
    <n v="248"/>
    <n v="260"/>
    <m/>
    <n v="0.10026619343389527"/>
  </r>
  <r>
    <x v="20"/>
    <x v="0"/>
    <n v="51"/>
    <n v="5"/>
    <n v="51005"/>
    <s v="Premium"/>
    <s v="Mercedes Benz"/>
    <s v="C200"/>
    <n v="2"/>
    <n v="240"/>
    <n v="226.38"/>
    <n v="325"/>
    <n v="344"/>
    <m/>
    <n v="0.43563919074123159"/>
  </r>
  <r>
    <x v="20"/>
    <x v="0"/>
    <n v="41"/>
    <n v="7"/>
    <n v="41007"/>
    <s v="Standard"/>
    <s v="Mazda"/>
    <s v="3"/>
    <n v="2"/>
    <n v="150"/>
    <n v="137.19999999999999"/>
    <n v="182"/>
    <n v="222"/>
    <m/>
    <n v="0.32653061224489804"/>
  </r>
  <r>
    <x v="20"/>
    <x v="0"/>
    <n v="61"/>
    <n v="7"/>
    <n v="61007"/>
    <s v="Sports"/>
    <s v="Honda"/>
    <s v="S2000"/>
    <n v="2"/>
    <n v="195"/>
    <n v="173.46"/>
    <n v="162"/>
    <n v="126"/>
    <m/>
    <n v="-6.6067104808024954E-2"/>
  </r>
  <r>
    <x v="21"/>
    <x v="0"/>
    <n v="61"/>
    <n v="5"/>
    <n v="61005"/>
    <s v="Sports"/>
    <s v="Mitsubishi"/>
    <s v="Lancer"/>
    <n v="2"/>
    <n v="180"/>
    <n v="173.46"/>
    <n v="247"/>
    <n v="229"/>
    <m/>
    <n v="0.42395941427418421"/>
  </r>
  <r>
    <x v="21"/>
    <x v="0"/>
    <n v="51"/>
    <n v="5"/>
    <n v="51005"/>
    <s v="Premium"/>
    <s v="Mercedes Benz"/>
    <s v="C200"/>
    <n v="2"/>
    <n v="240"/>
    <n v="235.2"/>
    <n v="280"/>
    <n v="246"/>
    <m/>
    <n v="0.19047619047619052"/>
  </r>
  <r>
    <x v="22"/>
    <x v="0"/>
    <n v="61"/>
    <n v="5"/>
    <n v="61005"/>
    <s v="Sports"/>
    <s v="Mitsubishi"/>
    <s v="Lancer"/>
    <n v="2"/>
    <n v="180"/>
    <n v="180"/>
    <n v="244"/>
    <n v="248"/>
    <m/>
    <n v="0.35555555555555557"/>
  </r>
  <r>
    <x v="23"/>
    <x v="0"/>
    <n v="61"/>
    <n v="7"/>
    <n v="61007"/>
    <s v="Sports"/>
    <s v="Honda"/>
    <s v="S2000"/>
    <n v="2"/>
    <n v="195"/>
    <n v="183.26"/>
    <n v="168"/>
    <n v="129"/>
    <m/>
    <n v="-8.3269671504965573E-2"/>
  </r>
  <r>
    <x v="23"/>
    <x v="0"/>
    <n v="51"/>
    <n v="6"/>
    <n v="51006"/>
    <s v="Premium"/>
    <s v="Audi"/>
    <s v="A4"/>
    <n v="2"/>
    <n v="230"/>
    <n v="225.4"/>
    <n v="269"/>
    <n v="322"/>
    <m/>
    <n v="0.1934338952972493"/>
  </r>
  <r>
    <x v="24"/>
    <x v="0"/>
    <n v="61"/>
    <n v="7"/>
    <n v="61007"/>
    <s v="Sports"/>
    <s v="Honda"/>
    <s v="S2000"/>
    <n v="2"/>
    <n v="195"/>
    <n v="166.6"/>
    <n v="232"/>
    <n v="250"/>
    <m/>
    <n v="0.39255702280912369"/>
  </r>
  <r>
    <x v="24"/>
    <x v="0"/>
    <n v="41"/>
    <n v="5"/>
    <n v="41005"/>
    <s v="Standard"/>
    <s v="Honda"/>
    <s v="Jazz"/>
    <n v="1.4"/>
    <n v="140"/>
    <n v="114.66"/>
    <n v="120"/>
    <n v="144"/>
    <m/>
    <n v="4.6572475143903745E-2"/>
  </r>
  <r>
    <x v="25"/>
    <x v="0"/>
    <n v="51"/>
    <n v="7"/>
    <n v="51007"/>
    <s v="Premium"/>
    <s v="Lexus"/>
    <s v="IS-250"/>
    <n v="2.5"/>
    <n v="250"/>
    <n v="249"/>
    <n v="241"/>
    <n v="209"/>
    <m/>
    <n v="-3.2128514056224897E-2"/>
  </r>
  <r>
    <x v="26"/>
    <x v="0"/>
    <n v="51"/>
    <n v="4"/>
    <n v="51004"/>
    <s v="Premium"/>
    <s v="BMW"/>
    <s v="320i"/>
    <n v="2"/>
    <n v="240"/>
    <n v="235.2"/>
    <n v="300"/>
    <n v="345"/>
    <m/>
    <n v="0.27551020408163274"/>
  </r>
  <r>
    <x v="26"/>
    <x v="0"/>
    <n v="51"/>
    <n v="6"/>
    <n v="51006"/>
    <s v="Premium"/>
    <s v="Audi"/>
    <s v="A4"/>
    <n v="2"/>
    <n v="230"/>
    <n v="225.4"/>
    <n v="172"/>
    <n v="192"/>
    <m/>
    <n v="-0.23691215616681457"/>
  </r>
  <r>
    <x v="27"/>
    <x v="0"/>
    <n v="41"/>
    <n v="5"/>
    <n v="41005"/>
    <s v="Standard"/>
    <s v="Honda"/>
    <s v="Jazz"/>
    <n v="1.4"/>
    <n v="140"/>
    <n v="137.19999999999999"/>
    <n v="113"/>
    <n v="100"/>
    <m/>
    <n v="-0.1763848396501457"/>
  </r>
  <r>
    <x v="27"/>
    <x v="0"/>
    <n v="61"/>
    <n v="5"/>
    <n v="61005"/>
    <s v="Sports"/>
    <s v="Mitsubishi"/>
    <s v="Lancer"/>
    <n v="2"/>
    <n v="180"/>
    <n v="176.4"/>
    <n v="252"/>
    <n v="209"/>
    <m/>
    <n v="0.42857142857142855"/>
  </r>
  <r>
    <x v="28"/>
    <x v="0"/>
    <n v="61"/>
    <n v="6"/>
    <n v="61006"/>
    <s v="Sports"/>
    <s v="Mazda"/>
    <s v="MX-5"/>
    <n v="1.8"/>
    <n v="175"/>
    <n v="165.62"/>
    <n v="211"/>
    <n v="236"/>
    <m/>
    <n v="0.27400072455017505"/>
  </r>
  <r>
    <x v="28"/>
    <x v="0"/>
    <n v="61"/>
    <n v="7"/>
    <n v="61007"/>
    <s v="Sports"/>
    <s v="Honda"/>
    <s v="S2000"/>
    <n v="2"/>
    <n v="195"/>
    <n v="190.12"/>
    <n v="164"/>
    <n v="175"/>
    <m/>
    <n v="-0.13738691352829793"/>
  </r>
  <r>
    <x v="29"/>
    <x v="0"/>
    <n v="61"/>
    <n v="5"/>
    <n v="61005"/>
    <s v="Sports"/>
    <s v="Mitsubishi"/>
    <s v="Lancer"/>
    <n v="2"/>
    <n v="180"/>
    <n v="155.82"/>
    <n v="143"/>
    <n v="158"/>
    <m/>
    <n v="-8.2274419201642884E-2"/>
  </r>
  <r>
    <x v="29"/>
    <x v="0"/>
    <n v="51"/>
    <n v="4"/>
    <n v="51004"/>
    <s v="Premium"/>
    <s v="BMW"/>
    <s v="320i"/>
    <n v="2"/>
    <n v="240"/>
    <n v="215.6"/>
    <n v="193"/>
    <n v="231"/>
    <m/>
    <n v="-0.10482374768089052"/>
  </r>
  <r>
    <x v="30"/>
    <x v="0"/>
    <n v="61"/>
    <n v="7"/>
    <n v="61007"/>
    <s v="Sports"/>
    <s v="Honda"/>
    <s v="S2000"/>
    <n v="2"/>
    <n v="195"/>
    <n v="190.12"/>
    <n v="238"/>
    <n v="228"/>
    <m/>
    <n v="0.25184094256259204"/>
  </r>
  <r>
    <x v="30"/>
    <x v="0"/>
    <n v="51"/>
    <n v="6"/>
    <n v="51006"/>
    <s v="Premium"/>
    <s v="Audi"/>
    <s v="A4"/>
    <n v="2"/>
    <n v="230"/>
    <n v="225.4"/>
    <n v="315"/>
    <n v="315"/>
    <m/>
    <n v="0.39751552795031053"/>
  </r>
  <r>
    <x v="31"/>
    <x v="0"/>
    <n v="51"/>
    <n v="5"/>
    <n v="51005"/>
    <s v="Premium"/>
    <s v="Mercedes Benz"/>
    <s v="C200"/>
    <n v="2"/>
    <n v="240"/>
    <n v="240"/>
    <n v="314"/>
    <n v="282"/>
    <m/>
    <n v="0.30833333333333335"/>
  </r>
  <r>
    <x v="32"/>
    <x v="0"/>
    <n v="51"/>
    <n v="4"/>
    <n v="51004"/>
    <s v="Premium"/>
    <s v="BMW"/>
    <s v="320i"/>
    <n v="2"/>
    <n v="240"/>
    <n v="235.2"/>
    <n v="340"/>
    <n v="360"/>
    <m/>
    <n v="0.44557823129251706"/>
  </r>
  <r>
    <x v="32"/>
    <x v="0"/>
    <n v="61"/>
    <n v="7"/>
    <n v="61007"/>
    <s v="Sports"/>
    <s v="Honda"/>
    <s v="S2000"/>
    <n v="2"/>
    <n v="195"/>
    <n v="184.24"/>
    <n v="163"/>
    <n v="122"/>
    <m/>
    <n v="-0.11528441163699527"/>
  </r>
  <r>
    <x v="33"/>
    <x v="0"/>
    <n v="51"/>
    <n v="6"/>
    <n v="51006"/>
    <s v="Premium"/>
    <s v="Audi"/>
    <s v="A4"/>
    <n v="2"/>
    <n v="230"/>
    <n v="230"/>
    <n v="248"/>
    <n v="307"/>
    <m/>
    <n v="7.8260869565217397E-2"/>
  </r>
  <r>
    <x v="34"/>
    <x v="0"/>
    <n v="41"/>
    <n v="5"/>
    <n v="41005"/>
    <s v="Standard"/>
    <s v="Honda"/>
    <s v="Jazz"/>
    <n v="1.4"/>
    <n v="140"/>
    <n v="135"/>
    <n v="159"/>
    <n v="154"/>
    <m/>
    <n v="0.17777777777777778"/>
  </r>
  <r>
    <x v="35"/>
    <x v="0"/>
    <n v="51"/>
    <n v="7"/>
    <n v="51007"/>
    <s v="Premium"/>
    <s v="Lexus"/>
    <s v="IS-250"/>
    <n v="2.5"/>
    <n v="250"/>
    <n v="242.06"/>
    <n v="308"/>
    <n v="234"/>
    <m/>
    <n v="0.27241179872758819"/>
  </r>
  <r>
    <x v="35"/>
    <x v="0"/>
    <n v="51"/>
    <n v="6"/>
    <n v="51006"/>
    <s v="Premium"/>
    <s v="Audi"/>
    <s v="A4"/>
    <n v="2"/>
    <n v="230"/>
    <n v="222.46"/>
    <n v="272"/>
    <n v="233"/>
    <m/>
    <n v="0.22269171985975003"/>
  </r>
  <r>
    <x v="36"/>
    <x v="0"/>
    <n v="61"/>
    <n v="5"/>
    <n v="61005"/>
    <s v="Sports"/>
    <s v="Mitsubishi"/>
    <s v="Lancer"/>
    <n v="2"/>
    <n v="180"/>
    <n v="180"/>
    <n v="207"/>
    <n v="173"/>
    <m/>
    <n v="0.15"/>
  </r>
  <r>
    <x v="37"/>
    <x v="0"/>
    <n v="51"/>
    <n v="6"/>
    <n v="51006"/>
    <s v="Premium"/>
    <s v="Audi"/>
    <s v="A4"/>
    <n v="2"/>
    <n v="230"/>
    <n v="230"/>
    <n v="296"/>
    <n v="278"/>
    <m/>
    <n v="0.28695652173913044"/>
  </r>
  <r>
    <x v="38"/>
    <x v="0"/>
    <n v="61"/>
    <n v="7"/>
    <n v="61007"/>
    <s v="Sports"/>
    <s v="Honda"/>
    <s v="S2000"/>
    <n v="2"/>
    <n v="195"/>
    <n v="192"/>
    <n v="203"/>
    <n v="186"/>
    <m/>
    <n v="5.7291666666666664E-2"/>
  </r>
  <r>
    <x v="39"/>
    <x v="0"/>
    <n v="41"/>
    <n v="5"/>
    <n v="41005"/>
    <s v="Standard"/>
    <s v="Honda"/>
    <s v="Jazz"/>
    <n v="1.4"/>
    <n v="140"/>
    <n v="140"/>
    <n v="179"/>
    <n v="164"/>
    <m/>
    <n v="0.27857142857142858"/>
  </r>
  <r>
    <x v="40"/>
    <x v="0"/>
    <n v="41"/>
    <n v="4"/>
    <n v="41004"/>
    <s v="Standard"/>
    <s v="Toyota"/>
    <s v="Corolla"/>
    <n v="1.4"/>
    <n v="140"/>
    <n v="136"/>
    <n v="180"/>
    <n v="174"/>
    <m/>
    <n v="0.3235294117647059"/>
  </r>
  <r>
    <x v="41"/>
    <x v="0"/>
    <n v="41"/>
    <n v="5"/>
    <n v="41005"/>
    <s v="Standard"/>
    <s v="Honda"/>
    <s v="Jazz"/>
    <n v="1.4"/>
    <n v="140"/>
    <n v="136"/>
    <n v="180"/>
    <n v="171"/>
    <m/>
    <n v="0.3235294117647059"/>
  </r>
  <r>
    <x v="42"/>
    <x v="0"/>
    <n v="61"/>
    <n v="5"/>
    <n v="61005"/>
    <s v="Sports"/>
    <s v="Mitsubishi"/>
    <s v="Lancer"/>
    <n v="2"/>
    <n v="180"/>
    <n v="180"/>
    <n v="219"/>
    <n v="232"/>
    <m/>
    <n v="0.21666666666666667"/>
  </r>
  <r>
    <x v="43"/>
    <x v="0"/>
    <n v="51"/>
    <n v="4"/>
    <n v="51004"/>
    <s v="Premium"/>
    <s v="BMW"/>
    <s v="320i"/>
    <n v="2"/>
    <n v="240"/>
    <n v="234"/>
    <n v="266"/>
    <n v="329"/>
    <m/>
    <n v="0.13675213675213677"/>
  </r>
  <r>
    <x v="44"/>
    <x v="0"/>
    <n v="41"/>
    <n v="4"/>
    <n v="41004"/>
    <s v="Standard"/>
    <s v="Toyota"/>
    <s v="Corolla"/>
    <n v="1.4"/>
    <n v="140"/>
    <n v="140"/>
    <n v="155"/>
    <n v="181"/>
    <m/>
    <n v="0.10714285714285714"/>
  </r>
  <r>
    <x v="45"/>
    <x v="0"/>
    <n v="41"/>
    <n v="6"/>
    <n v="41006"/>
    <s v="Standard"/>
    <s v="Hyundai"/>
    <s v="i30"/>
    <n v="1.4"/>
    <n v="130"/>
    <n v="130"/>
    <n v="163"/>
    <n v="174"/>
    <m/>
    <n v="0.25384615384615383"/>
  </r>
  <r>
    <x v="46"/>
    <x v="0"/>
    <n v="61"/>
    <n v="6"/>
    <n v="61006"/>
    <s v="Sports"/>
    <s v="Mazda"/>
    <s v="MX-5"/>
    <n v="1.8"/>
    <n v="175"/>
    <n v="171"/>
    <n v="157"/>
    <n v="163"/>
    <m/>
    <n v="-8.1871345029239762E-2"/>
  </r>
  <r>
    <x v="47"/>
    <x v="0"/>
    <n v="41"/>
    <n v="4"/>
    <n v="41004"/>
    <s v="Standard"/>
    <s v="Toyota"/>
    <s v="Corolla"/>
    <n v="1.4"/>
    <n v="140"/>
    <n v="137"/>
    <n v="164"/>
    <n v="188"/>
    <m/>
    <n v="0.19708029197080293"/>
  </r>
  <r>
    <x v="48"/>
    <x v="0"/>
    <n v="61"/>
    <n v="4"/>
    <n v="61004"/>
    <s v="Sports"/>
    <s v="Subaru"/>
    <s v="Impreza"/>
    <n v="2"/>
    <n v="180"/>
    <n v="178"/>
    <n v="163"/>
    <n v="187"/>
    <m/>
    <n v="-8.4269662921348312E-2"/>
  </r>
  <r>
    <x v="49"/>
    <x v="0"/>
    <n v="51"/>
    <n v="6"/>
    <n v="51006"/>
    <s v="Premium"/>
    <s v="Audi"/>
    <s v="A4"/>
    <n v="2"/>
    <n v="230"/>
    <n v="230"/>
    <n v="292"/>
    <n v="268"/>
    <m/>
    <n v="0.26956521739130435"/>
  </r>
  <r>
    <x v="50"/>
    <x v="0"/>
    <n v="41"/>
    <n v="4"/>
    <n v="41004"/>
    <s v="Standard"/>
    <s v="Toyota"/>
    <s v="Corolla"/>
    <n v="1.4"/>
    <n v="140"/>
    <n v="133"/>
    <n v="139"/>
    <n v="152"/>
    <m/>
    <n v="4.5112781954887216E-2"/>
  </r>
  <r>
    <x v="51"/>
    <x v="0"/>
    <n v="41"/>
    <n v="5"/>
    <n v="41005"/>
    <s v="Standard"/>
    <s v="Honda"/>
    <s v="Jazz"/>
    <n v="1.4"/>
    <n v="140"/>
    <n v="137.19999999999999"/>
    <n v="120"/>
    <n v="109"/>
    <m/>
    <n v="-0.1253644314868804"/>
  </r>
  <r>
    <x v="51"/>
    <x v="0"/>
    <n v="51"/>
    <n v="7"/>
    <n v="51007"/>
    <s v="Premium"/>
    <s v="Lexus"/>
    <s v="IS-250"/>
    <n v="2.5"/>
    <n v="250"/>
    <n v="245"/>
    <n v="287"/>
    <n v="353"/>
    <m/>
    <n v="0.17142857142857143"/>
  </r>
  <r>
    <x v="52"/>
    <x v="0"/>
    <n v="51"/>
    <n v="5"/>
    <n v="51005"/>
    <s v="Premium"/>
    <s v="Mercedes Benz"/>
    <s v="C200"/>
    <n v="2"/>
    <n v="240"/>
    <n v="227.35999999999999"/>
    <n v="229"/>
    <n v="176"/>
    <m/>
    <n v="7.2132301196341257E-3"/>
  </r>
  <r>
    <x v="52"/>
    <x v="0"/>
    <n v="41"/>
    <n v="7"/>
    <n v="41007"/>
    <s v="Standard"/>
    <s v="Mazda"/>
    <s v="3"/>
    <n v="2"/>
    <n v="150"/>
    <n v="145.04"/>
    <n v="153"/>
    <n v="159"/>
    <m/>
    <n v="5.4881412024269223E-2"/>
  </r>
  <r>
    <x v="53"/>
    <x v="0"/>
    <n v="61"/>
    <n v="6"/>
    <n v="61006"/>
    <s v="Sports"/>
    <s v="Mazda"/>
    <s v="MX-5"/>
    <n v="1.8"/>
    <n v="175"/>
    <n v="176.4"/>
    <n v="196"/>
    <n v="197"/>
    <m/>
    <n v="0.11111111111111108"/>
  </r>
  <r>
    <x v="53"/>
    <x v="0"/>
    <n v="51"/>
    <n v="5"/>
    <n v="51005"/>
    <s v="Premium"/>
    <s v="Mercedes Benz"/>
    <s v="C200"/>
    <n v="2"/>
    <n v="240"/>
    <n v="235.2"/>
    <n v="230"/>
    <n v="246"/>
    <m/>
    <n v="-2.2108843537414918E-2"/>
  </r>
  <r>
    <x v="53"/>
    <x v="0"/>
    <n v="61"/>
    <n v="5"/>
    <n v="61005"/>
    <s v="Sports"/>
    <s v="Mitsubishi"/>
    <s v="Lancer"/>
    <n v="2"/>
    <n v="180"/>
    <n v="167.57999999999998"/>
    <n v="212"/>
    <n v="226"/>
    <m/>
    <n v="0.26506743048096443"/>
  </r>
  <r>
    <x v="53"/>
    <x v="0"/>
    <n v="61"/>
    <n v="7"/>
    <n v="61007"/>
    <s v="Sports"/>
    <s v="Honda"/>
    <s v="S2000"/>
    <n v="2"/>
    <n v="195"/>
    <n v="190.12"/>
    <n v="194"/>
    <n v="174"/>
    <m/>
    <n v="2.0408163265306097E-2"/>
  </r>
  <r>
    <x v="54"/>
    <x v="0"/>
    <n v="41"/>
    <n v="4"/>
    <n v="41004"/>
    <s v="Standard"/>
    <s v="Toyota"/>
    <s v="Corolla"/>
    <n v="1.4"/>
    <n v="140"/>
    <n v="140"/>
    <n v="144"/>
    <n v="112"/>
    <m/>
    <n v="2.8571428571428571E-2"/>
  </r>
  <r>
    <x v="55"/>
    <x v="0"/>
    <n v="51"/>
    <n v="4"/>
    <n v="51004"/>
    <s v="Premium"/>
    <s v="BMW"/>
    <s v="320i"/>
    <n v="2"/>
    <n v="240"/>
    <n v="233"/>
    <n v="251"/>
    <n v="208"/>
    <m/>
    <n v="7.7253218884120178E-2"/>
  </r>
  <r>
    <x v="56"/>
    <x v="0"/>
    <n v="61"/>
    <n v="5"/>
    <n v="61005"/>
    <s v="Sports"/>
    <s v="Mitsubishi"/>
    <s v="Lancer"/>
    <n v="2"/>
    <n v="180"/>
    <n v="176.4"/>
    <n v="172"/>
    <n v="190"/>
    <m/>
    <n v="-2.4943310657596404E-2"/>
  </r>
  <r>
    <x v="56"/>
    <x v="0"/>
    <n v="41"/>
    <n v="7"/>
    <n v="41007"/>
    <s v="Standard"/>
    <s v="Mazda"/>
    <s v="3"/>
    <n v="2"/>
    <n v="150"/>
    <n v="147"/>
    <n v="171"/>
    <n v="165"/>
    <m/>
    <n v="0.16326530612244897"/>
  </r>
  <r>
    <x v="57"/>
    <x v="0"/>
    <n v="51"/>
    <n v="4"/>
    <n v="51004"/>
    <s v="Premium"/>
    <s v="BMW"/>
    <s v="320i"/>
    <n v="2"/>
    <n v="240"/>
    <n v="240"/>
    <n v="328"/>
    <n v="344"/>
    <m/>
    <n v="0.36666666666666664"/>
  </r>
  <r>
    <x v="58"/>
    <x v="0"/>
    <n v="51"/>
    <n v="5"/>
    <n v="51005"/>
    <s v="Premium"/>
    <s v="Mercedes Benz"/>
    <s v="C200"/>
    <n v="2"/>
    <n v="240"/>
    <n v="240"/>
    <n v="230"/>
    <n v="202"/>
    <m/>
    <n v="-4.1666666666666664E-2"/>
  </r>
  <r>
    <x v="59"/>
    <x v="0"/>
    <n v="41"/>
    <n v="5"/>
    <n v="41005"/>
    <s v="Standard"/>
    <s v="Honda"/>
    <s v="Jazz"/>
    <n v="1.4"/>
    <n v="140"/>
    <n v="137"/>
    <n v="145"/>
    <n v="166"/>
    <m/>
    <n v="5.8394160583941604E-2"/>
  </r>
  <r>
    <x v="60"/>
    <x v="0"/>
    <n v="61"/>
    <n v="6"/>
    <n v="61006"/>
    <s v="Sports"/>
    <s v="Mazda"/>
    <s v="MX-5"/>
    <n v="1.8"/>
    <n v="175"/>
    <n v="174"/>
    <n v="189"/>
    <n v="170"/>
    <m/>
    <n v="8.6206896551724144E-2"/>
  </r>
  <r>
    <x v="61"/>
    <x v="0"/>
    <n v="61"/>
    <n v="5"/>
    <n v="61005"/>
    <s v="Sports"/>
    <s v="Mitsubishi"/>
    <s v="Lancer"/>
    <n v="2"/>
    <n v="180"/>
    <n v="176.4"/>
    <n v="158"/>
    <n v="124"/>
    <m/>
    <n v="-0.10430839002267576"/>
  </r>
  <r>
    <x v="61"/>
    <x v="0"/>
    <n v="51"/>
    <n v="5"/>
    <n v="51005"/>
    <s v="Premium"/>
    <s v="Mercedes Benz"/>
    <s v="C200"/>
    <n v="2"/>
    <n v="240"/>
    <n v="234.22"/>
    <n v="181"/>
    <n v="157"/>
    <m/>
    <n v="-0.22722226966100248"/>
  </r>
  <r>
    <x v="61"/>
    <x v="0"/>
    <n v="51"/>
    <n v="6"/>
    <n v="51006"/>
    <s v="Premium"/>
    <s v="Audi"/>
    <s v="A4"/>
    <n v="2"/>
    <n v="230"/>
    <n v="215.6"/>
    <n v="193"/>
    <n v="160"/>
    <m/>
    <n v="-0.10482374768089052"/>
  </r>
  <r>
    <x v="62"/>
    <x v="0"/>
    <n v="61"/>
    <n v="4"/>
    <n v="61004"/>
    <s v="Sports"/>
    <s v="Subaru"/>
    <s v="Impreza"/>
    <n v="2"/>
    <n v="180"/>
    <n v="180"/>
    <n v="158"/>
    <n v="142"/>
    <m/>
    <n v="-0.12222222222222222"/>
  </r>
  <r>
    <x v="63"/>
    <x v="0"/>
    <n v="51"/>
    <n v="4"/>
    <n v="51004"/>
    <s v="Premium"/>
    <s v="BMW"/>
    <s v="320i"/>
    <n v="2"/>
    <n v="240"/>
    <n v="235.2"/>
    <n v="268"/>
    <n v="284"/>
    <m/>
    <n v="0.13945578231292521"/>
  </r>
  <r>
    <x v="63"/>
    <x v="0"/>
    <n v="51"/>
    <n v="5"/>
    <n v="51005"/>
    <s v="Premium"/>
    <s v="Mercedes Benz"/>
    <s v="C200"/>
    <n v="2"/>
    <n v="240"/>
    <n v="235.2"/>
    <n v="244"/>
    <n v="300"/>
    <m/>
    <n v="3.7414965986394606E-2"/>
  </r>
  <r>
    <x v="64"/>
    <x v="0"/>
    <n v="61"/>
    <n v="7"/>
    <n v="61007"/>
    <s v="Sports"/>
    <s v="Honda"/>
    <s v="S2000"/>
    <n v="2"/>
    <n v="195"/>
    <n v="192"/>
    <n v="257"/>
    <n v="203"/>
    <m/>
    <n v="0.33854166666666669"/>
  </r>
  <r>
    <x v="65"/>
    <x v="0"/>
    <n v="41"/>
    <n v="7"/>
    <n v="41007"/>
    <s v="Standard"/>
    <s v="Mazda"/>
    <s v="3"/>
    <n v="2"/>
    <n v="150"/>
    <n v="147"/>
    <n v="174"/>
    <n v="179"/>
    <m/>
    <n v="0.18367346938775511"/>
  </r>
  <r>
    <x v="66"/>
    <x v="0"/>
    <n v="51"/>
    <n v="5"/>
    <n v="51005"/>
    <s v="Premium"/>
    <s v="Mercedes Benz"/>
    <s v="C200"/>
    <n v="2"/>
    <n v="240"/>
    <n v="231"/>
    <n v="198"/>
    <n v="160"/>
    <m/>
    <n v="-0.14285714285714285"/>
  </r>
  <r>
    <x v="67"/>
    <x v="0"/>
    <n v="61"/>
    <n v="7"/>
    <n v="61007"/>
    <s v="Sports"/>
    <s v="Honda"/>
    <s v="S2000"/>
    <n v="2"/>
    <n v="195"/>
    <n v="195"/>
    <n v="181"/>
    <n v="188"/>
    <m/>
    <n v="-7.179487179487179E-2"/>
  </r>
  <r>
    <x v="68"/>
    <x v="0"/>
    <n v="51"/>
    <n v="7"/>
    <n v="51007"/>
    <s v="Premium"/>
    <s v="Lexus"/>
    <s v="IS-250"/>
    <n v="2.5"/>
    <n v="250"/>
    <n v="242"/>
    <n v="212"/>
    <n v="169"/>
    <m/>
    <n v="-0.12396694214876033"/>
  </r>
  <r>
    <x v="69"/>
    <x v="0"/>
    <n v="41"/>
    <n v="4"/>
    <n v="41004"/>
    <s v="Standard"/>
    <s v="Toyota"/>
    <s v="Corolla"/>
    <n v="1.4"/>
    <n v="140"/>
    <n v="137.19999999999999"/>
    <n v="130"/>
    <n v="102"/>
    <m/>
    <n v="-5.2478134110787091E-2"/>
  </r>
  <r>
    <x v="69"/>
    <x v="0"/>
    <n v="41"/>
    <n v="5"/>
    <n v="41005"/>
    <s v="Standard"/>
    <s v="Honda"/>
    <s v="Jazz"/>
    <n v="1.4"/>
    <n v="140"/>
    <n v="137.19999999999999"/>
    <n v="123"/>
    <n v="115"/>
    <m/>
    <n v="-0.1034985422740524"/>
  </r>
  <r>
    <x v="69"/>
    <x v="0"/>
    <n v="51"/>
    <n v="6"/>
    <n v="51006"/>
    <s v="Premium"/>
    <s v="Audi"/>
    <s v="A4"/>
    <n v="2"/>
    <n v="230"/>
    <n v="225.4"/>
    <n v="200"/>
    <n v="170"/>
    <m/>
    <n v="-0.11268855368234253"/>
  </r>
  <r>
    <x v="70"/>
    <x v="0"/>
    <n v="61"/>
    <n v="6"/>
    <n v="61006"/>
    <s v="Sports"/>
    <s v="Mazda"/>
    <s v="MX-5"/>
    <n v="1.8"/>
    <n v="175"/>
    <n v="175"/>
    <n v="150"/>
    <n v="172"/>
    <m/>
    <n v="-0.14285714285714285"/>
  </r>
  <r>
    <x v="71"/>
    <x v="0"/>
    <n v="41"/>
    <n v="6"/>
    <n v="41006"/>
    <s v="Standard"/>
    <s v="Hyundai"/>
    <s v="i30"/>
    <n v="1.4"/>
    <n v="130"/>
    <n v="121"/>
    <n v="143"/>
    <n v="158"/>
    <m/>
    <n v="0.18181818181818182"/>
  </r>
  <r>
    <x v="72"/>
    <x v="0"/>
    <n v="51"/>
    <n v="4"/>
    <n v="51004"/>
    <s v="Premium"/>
    <s v="BMW"/>
    <s v="320i"/>
    <n v="2"/>
    <n v="240"/>
    <n v="240"/>
    <n v="249"/>
    <n v="288"/>
    <m/>
    <n v="3.7499999999999999E-2"/>
  </r>
  <r>
    <x v="73"/>
    <x v="0"/>
    <n v="61"/>
    <n v="7"/>
    <n v="61007"/>
    <s v="Sports"/>
    <s v="Honda"/>
    <s v="S2000"/>
    <n v="2"/>
    <n v="195"/>
    <n v="195"/>
    <n v="247"/>
    <n v="271"/>
    <m/>
    <n v="0.26666666666666666"/>
  </r>
  <r>
    <x v="74"/>
    <x v="0"/>
    <n v="51"/>
    <n v="7"/>
    <n v="51007"/>
    <s v="Premium"/>
    <s v="Lexus"/>
    <s v="IS-250"/>
    <n v="2.5"/>
    <n v="250"/>
    <n v="234.22"/>
    <n v="317"/>
    <n v="329"/>
    <m/>
    <n v="0.35342840064896253"/>
  </r>
  <r>
    <x v="74"/>
    <x v="0"/>
    <n v="51"/>
    <n v="6"/>
    <n v="51006"/>
    <s v="Premium"/>
    <s v="Audi"/>
    <s v="A4"/>
    <n v="2"/>
    <n v="230"/>
    <n v="217.56"/>
    <n v="239"/>
    <n v="184"/>
    <m/>
    <n v="9.8547527118955675E-2"/>
  </r>
  <r>
    <x v="74"/>
    <x v="0"/>
    <n v="61"/>
    <n v="7"/>
    <n v="61007"/>
    <s v="Sports"/>
    <s v="Honda"/>
    <s v="S2000"/>
    <n v="2"/>
    <n v="195"/>
    <n v="183.26"/>
    <n v="265"/>
    <n v="222"/>
    <m/>
    <n v="0.44603295863800074"/>
  </r>
  <r>
    <x v="75"/>
    <x v="0"/>
    <n v="51"/>
    <n v="5"/>
    <n v="51005"/>
    <s v="Premium"/>
    <s v="Mercedes Benz"/>
    <s v="C200"/>
    <n v="2"/>
    <n v="240"/>
    <n v="236"/>
    <n v="278"/>
    <n v="214"/>
    <m/>
    <n v="0.17796610169491525"/>
  </r>
  <r>
    <x v="76"/>
    <x v="0"/>
    <n v="61"/>
    <n v="7"/>
    <n v="61007"/>
    <s v="Sports"/>
    <s v="Honda"/>
    <s v="S2000"/>
    <n v="2"/>
    <n v="195"/>
    <n v="186.2"/>
    <n v="212"/>
    <n v="218"/>
    <m/>
    <n v="0.13856068743286795"/>
  </r>
  <r>
    <x v="76"/>
    <x v="0"/>
    <n v="41"/>
    <n v="7"/>
    <n v="41007"/>
    <s v="Standard"/>
    <s v="Mazda"/>
    <s v="3"/>
    <n v="2"/>
    <n v="150"/>
    <n v="142.1"/>
    <n v="210"/>
    <n v="157"/>
    <m/>
    <n v="0.47783251231527102"/>
  </r>
  <r>
    <x v="76"/>
    <x v="0"/>
    <n v="61"/>
    <n v="4"/>
    <n v="61004"/>
    <s v="Sports"/>
    <s v="Subaru"/>
    <s v="Impreza"/>
    <n v="2"/>
    <n v="180"/>
    <n v="155.82"/>
    <n v="138"/>
    <n v="129"/>
    <m/>
    <n v="-0.11436272622256446"/>
  </r>
  <r>
    <x v="76"/>
    <x v="0"/>
    <n v="61"/>
    <n v="6"/>
    <n v="61006"/>
    <s v="Sports"/>
    <s v="Mazda"/>
    <s v="MX-5"/>
    <n v="1.8"/>
    <n v="175"/>
    <n v="171.5"/>
    <n v="197"/>
    <n v="181"/>
    <m/>
    <n v="0.14868804664723032"/>
  </r>
  <r>
    <x v="77"/>
    <x v="0"/>
    <n v="41"/>
    <n v="4"/>
    <n v="41004"/>
    <s v="Standard"/>
    <s v="Toyota"/>
    <s v="Corolla"/>
    <n v="1.4"/>
    <n v="140"/>
    <n v="118.58"/>
    <n v="106"/>
    <n v="79"/>
    <m/>
    <n v="-0.10608871647832685"/>
  </r>
  <r>
    <x v="77"/>
    <x v="0"/>
    <n v="51"/>
    <n v="5"/>
    <n v="51005"/>
    <s v="Premium"/>
    <s v="Mercedes Benz"/>
    <s v="C200"/>
    <n v="2"/>
    <n v="240"/>
    <n v="225.4"/>
    <n v="246"/>
    <n v="270"/>
    <m/>
    <n v="9.1393078970718689E-2"/>
  </r>
  <r>
    <x v="77"/>
    <x v="0"/>
    <n v="41"/>
    <n v="5"/>
    <n v="41005"/>
    <s v="Standard"/>
    <s v="Honda"/>
    <s v="Jazz"/>
    <n v="1.4"/>
    <n v="140"/>
    <n v="137.19999999999999"/>
    <n v="120"/>
    <n v="148"/>
    <m/>
    <n v="-0.1253644314868804"/>
  </r>
  <r>
    <x v="78"/>
    <x v="0"/>
    <n v="61"/>
    <n v="4"/>
    <n v="61004"/>
    <s v="Sports"/>
    <s v="Subaru"/>
    <s v="Impreza"/>
    <n v="2"/>
    <n v="180"/>
    <n v="180"/>
    <n v="162"/>
    <n v="173"/>
    <m/>
    <n v="-0.1"/>
  </r>
  <r>
    <x v="79"/>
    <x v="0"/>
    <n v="51"/>
    <n v="7"/>
    <n v="51007"/>
    <s v="Premium"/>
    <s v="Lexus"/>
    <s v="IS-250"/>
    <n v="2.5"/>
    <n v="250"/>
    <n v="226.38"/>
    <n v="304"/>
    <n v="285"/>
    <m/>
    <n v="0.34287481226256739"/>
  </r>
  <r>
    <x v="79"/>
    <x v="0"/>
    <n v="61"/>
    <n v="4"/>
    <n v="61004"/>
    <s v="Sports"/>
    <s v="Subaru"/>
    <s v="Impreza"/>
    <n v="2"/>
    <n v="180"/>
    <n v="171.5"/>
    <n v="208"/>
    <n v="191"/>
    <m/>
    <n v="0.21282798833819241"/>
  </r>
  <r>
    <x v="79"/>
    <x v="0"/>
    <n v="51"/>
    <n v="5"/>
    <n v="51005"/>
    <s v="Premium"/>
    <s v="Mercedes Benz"/>
    <s v="C200"/>
    <n v="2"/>
    <n v="240"/>
    <n v="235.2"/>
    <n v="244"/>
    <n v="297"/>
    <m/>
    <n v="3.7414965986394606E-2"/>
  </r>
  <r>
    <x v="79"/>
    <x v="0"/>
    <n v="41"/>
    <n v="7"/>
    <n v="41007"/>
    <s v="Standard"/>
    <s v="Mazda"/>
    <s v="3"/>
    <n v="2"/>
    <n v="150"/>
    <n v="147"/>
    <n v="150"/>
    <n v="174"/>
    <m/>
    <n v="2.0408163265306121E-2"/>
  </r>
  <r>
    <x v="80"/>
    <x v="0"/>
    <n v="51"/>
    <n v="5"/>
    <n v="51005"/>
    <s v="Premium"/>
    <s v="Mercedes Benz"/>
    <s v="C200"/>
    <n v="2"/>
    <n v="240"/>
    <n v="233"/>
    <n v="228"/>
    <n v="280"/>
    <m/>
    <n v="-2.1459227467811159E-2"/>
  </r>
  <r>
    <x v="81"/>
    <x v="0"/>
    <n v="51"/>
    <n v="4"/>
    <n v="51004"/>
    <s v="Premium"/>
    <s v="BMW"/>
    <s v="320i"/>
    <n v="2"/>
    <n v="240"/>
    <n v="235.2"/>
    <n v="338"/>
    <n v="408"/>
    <m/>
    <n v="0.43707482993197289"/>
  </r>
  <r>
    <x v="81"/>
    <x v="0"/>
    <n v="51"/>
    <n v="7"/>
    <n v="51007"/>
    <s v="Premium"/>
    <s v="Lexus"/>
    <s v="IS-250"/>
    <n v="2.5"/>
    <n v="250"/>
    <n v="245"/>
    <n v="255"/>
    <n v="196"/>
    <m/>
    <n v="4.0816326530612242E-2"/>
  </r>
  <r>
    <x v="82"/>
    <x v="0"/>
    <n v="61"/>
    <n v="7"/>
    <n v="61007"/>
    <s v="Sports"/>
    <s v="Honda"/>
    <s v="S2000"/>
    <n v="2"/>
    <n v="195"/>
    <n v="195"/>
    <n v="271"/>
    <n v="230"/>
    <m/>
    <n v="0.38974358974358975"/>
  </r>
  <r>
    <x v="83"/>
    <x v="0"/>
    <n v="61"/>
    <n v="7"/>
    <n v="61007"/>
    <s v="Sports"/>
    <s v="Honda"/>
    <s v="S2000"/>
    <n v="2"/>
    <n v="195"/>
    <n v="195"/>
    <n v="165"/>
    <n v="136"/>
    <m/>
    <n v="-0.15384615384615385"/>
  </r>
  <r>
    <x v="84"/>
    <x v="0"/>
    <n v="51"/>
    <n v="6"/>
    <n v="51006"/>
    <s v="Premium"/>
    <s v="Audi"/>
    <s v="A4"/>
    <n v="2"/>
    <n v="230"/>
    <n v="230"/>
    <n v="273"/>
    <n v="324"/>
    <m/>
    <n v="0.18695652173913044"/>
  </r>
  <r>
    <x v="85"/>
    <x v="0"/>
    <n v="41"/>
    <n v="5"/>
    <n v="41005"/>
    <s v="Standard"/>
    <s v="Honda"/>
    <s v="Jazz"/>
    <n v="1.4"/>
    <n v="140"/>
    <n v="140"/>
    <n v="168"/>
    <n v="162"/>
    <m/>
    <n v="0.2"/>
  </r>
  <r>
    <x v="86"/>
    <x v="0"/>
    <n v="41"/>
    <n v="7"/>
    <n v="41007"/>
    <s v="Standard"/>
    <s v="Mazda"/>
    <s v="3"/>
    <n v="2"/>
    <n v="150"/>
    <n v="150"/>
    <n v="171"/>
    <n v="159"/>
    <m/>
    <n v="0.14000000000000001"/>
  </r>
  <r>
    <x v="87"/>
    <x v="0"/>
    <n v="61"/>
    <n v="7"/>
    <n v="61007"/>
    <s v="Sports"/>
    <s v="Honda"/>
    <s v="S2000"/>
    <n v="2"/>
    <n v="195"/>
    <n v="192"/>
    <n v="170"/>
    <n v="181"/>
    <m/>
    <n v="-0.11458333333333333"/>
  </r>
  <r>
    <x v="88"/>
    <x v="0"/>
    <n v="41"/>
    <n v="7"/>
    <n v="41007"/>
    <s v="Standard"/>
    <s v="Mazda"/>
    <s v="3"/>
    <n v="2"/>
    <n v="150"/>
    <n v="144"/>
    <n v="187"/>
    <n v="192"/>
    <m/>
    <n v="0.2986111111111111"/>
  </r>
  <r>
    <x v="89"/>
    <x v="0"/>
    <n v="51"/>
    <n v="7"/>
    <n v="51007"/>
    <s v="Premium"/>
    <s v="Lexus"/>
    <s v="IS-250"/>
    <n v="2.5"/>
    <n v="250"/>
    <n v="245"/>
    <n v="235"/>
    <n v="260"/>
    <m/>
    <n v="-4.0816326530612242E-2"/>
  </r>
  <r>
    <x v="89"/>
    <x v="0"/>
    <n v="41"/>
    <n v="5"/>
    <n v="41005"/>
    <s v="Standard"/>
    <s v="Honda"/>
    <s v="Jazz"/>
    <n v="1.4"/>
    <n v="140"/>
    <n v="137.19999999999999"/>
    <n v="177"/>
    <n v="208"/>
    <m/>
    <n v="0.29008746355685144"/>
  </r>
  <r>
    <x v="90"/>
    <x v="0"/>
    <n v="51"/>
    <n v="7"/>
    <n v="51007"/>
    <s v="Premium"/>
    <s v="Lexus"/>
    <s v="IS-250"/>
    <n v="2.5"/>
    <n v="250"/>
    <n v="246"/>
    <n v="285"/>
    <n v="228"/>
    <m/>
    <n v="0.15853658536585366"/>
  </r>
  <r>
    <x v="91"/>
    <x v="0"/>
    <n v="41"/>
    <n v="7"/>
    <n v="41007"/>
    <s v="Standard"/>
    <s v="Mazda"/>
    <s v="3"/>
    <n v="2"/>
    <n v="150"/>
    <n v="147"/>
    <n v="153"/>
    <n v="142"/>
    <m/>
    <n v="4.0816326530612242E-2"/>
  </r>
  <r>
    <x v="91"/>
    <x v="0"/>
    <n v="61"/>
    <n v="6"/>
    <n v="61006"/>
    <s v="Sports"/>
    <s v="Mazda"/>
    <s v="MX-5"/>
    <n v="1.8"/>
    <n v="175"/>
    <n v="168.56"/>
    <n v="178"/>
    <n v="188"/>
    <m/>
    <n v="5.6003796867584228E-2"/>
  </r>
  <r>
    <x v="91"/>
    <x v="0"/>
    <n v="51"/>
    <n v="6"/>
    <n v="51006"/>
    <s v="Premium"/>
    <s v="Audi"/>
    <s v="A4"/>
    <n v="2"/>
    <n v="230"/>
    <n v="225.4"/>
    <n v="296"/>
    <n v="239"/>
    <m/>
    <n v="0.31322094055013305"/>
  </r>
  <r>
    <x v="92"/>
    <x v="0"/>
    <n v="41"/>
    <n v="6"/>
    <n v="41006"/>
    <s v="Standard"/>
    <s v="Hyundai"/>
    <s v="i30"/>
    <n v="1.4"/>
    <n v="130"/>
    <n v="128"/>
    <n v="108"/>
    <n v="117"/>
    <m/>
    <n v="-0.15625"/>
  </r>
  <r>
    <x v="93"/>
    <x v="0"/>
    <n v="41"/>
    <n v="5"/>
    <n v="41005"/>
    <s v="Standard"/>
    <s v="Honda"/>
    <s v="Jazz"/>
    <n v="1.4"/>
    <n v="140"/>
    <n v="137.19999999999999"/>
    <n v="176"/>
    <n v="160"/>
    <m/>
    <n v="0.28279883381924209"/>
  </r>
  <r>
    <x v="93"/>
    <x v="0"/>
    <n v="51"/>
    <n v="7"/>
    <n v="51007"/>
    <s v="Premium"/>
    <s v="Lexus"/>
    <s v="IS-250"/>
    <n v="2.5"/>
    <n v="250"/>
    <n v="244.01999999999998"/>
    <n v="301"/>
    <n v="285"/>
    <m/>
    <n v="0.23350545037292034"/>
  </r>
  <r>
    <x v="93"/>
    <x v="0"/>
    <n v="41"/>
    <n v="7"/>
    <n v="41007"/>
    <s v="Standard"/>
    <s v="Mazda"/>
    <s v="3"/>
    <n v="2"/>
    <n v="150"/>
    <n v="147"/>
    <n v="117"/>
    <n v="133"/>
    <m/>
    <n v="-0.20408163265306123"/>
  </r>
  <r>
    <x v="93"/>
    <x v="0"/>
    <n v="51"/>
    <n v="6"/>
    <n v="51006"/>
    <s v="Premium"/>
    <s v="Audi"/>
    <s v="A4"/>
    <n v="2"/>
    <n v="230"/>
    <n v="220.5"/>
    <n v="209"/>
    <n v="194"/>
    <m/>
    <n v="-5.2154195011337869E-2"/>
  </r>
  <r>
    <x v="94"/>
    <x v="0"/>
    <n v="41"/>
    <n v="7"/>
    <n v="41007"/>
    <s v="Standard"/>
    <s v="Mazda"/>
    <s v="3"/>
    <n v="2"/>
    <n v="150"/>
    <n v="137.19999999999999"/>
    <n v="121"/>
    <n v="106"/>
    <m/>
    <n v="-0.11807580174927107"/>
  </r>
  <r>
    <x v="94"/>
    <x v="0"/>
    <n v="51"/>
    <n v="4"/>
    <n v="51004"/>
    <s v="Premium"/>
    <s v="BMW"/>
    <s v="320i"/>
    <n v="2"/>
    <n v="240"/>
    <n v="235.2"/>
    <n v="204"/>
    <n v="226"/>
    <m/>
    <n v="-0.13265306122448975"/>
  </r>
  <r>
    <x v="95"/>
    <x v="0"/>
    <n v="51"/>
    <n v="7"/>
    <n v="51007"/>
    <s v="Premium"/>
    <s v="Lexus"/>
    <s v="IS-250"/>
    <n v="2.5"/>
    <n v="250"/>
    <n v="250"/>
    <n v="237"/>
    <n v="201"/>
    <m/>
    <n v="-5.1999999999999998E-2"/>
  </r>
  <r>
    <x v="96"/>
    <x v="0"/>
    <n v="51"/>
    <n v="6"/>
    <n v="51006"/>
    <s v="Premium"/>
    <s v="Audi"/>
    <s v="A4"/>
    <n v="2"/>
    <n v="230"/>
    <n v="203.84"/>
    <n v="189"/>
    <n v="200"/>
    <m/>
    <n v="-7.2802197802197821E-2"/>
  </r>
  <r>
    <x v="96"/>
    <x v="0"/>
    <n v="51"/>
    <n v="7"/>
    <n v="51007"/>
    <s v="Premium"/>
    <s v="Lexus"/>
    <s v="IS-250"/>
    <n v="2.5"/>
    <n v="250"/>
    <n v="225.4"/>
    <n v="218"/>
    <n v="170"/>
    <m/>
    <n v="-3.2830523513753353E-2"/>
  </r>
  <r>
    <x v="97"/>
    <x v="0"/>
    <n v="61"/>
    <n v="4"/>
    <n v="61004"/>
    <s v="Sports"/>
    <s v="Subaru"/>
    <s v="Impreza"/>
    <n v="2"/>
    <n v="180"/>
    <n v="180"/>
    <n v="237"/>
    <n v="201"/>
    <m/>
    <n v="0.31666666666666665"/>
  </r>
  <r>
    <x v="98"/>
    <x v="1"/>
    <n v="61"/>
    <n v="6"/>
    <n v="61006"/>
    <s v="Sports"/>
    <s v="Mazda"/>
    <s v="MX-5"/>
    <n v="1.8"/>
    <n v="175"/>
    <n v="171"/>
    <n v="153"/>
    <n v="189"/>
    <m/>
    <n v="-0.10526315789473684"/>
  </r>
  <r>
    <x v="99"/>
    <x v="1"/>
    <n v="41"/>
    <n v="7"/>
    <n v="41007"/>
    <s v="Standard"/>
    <s v="Mazda"/>
    <s v="3"/>
    <n v="2"/>
    <n v="150"/>
    <n v="147"/>
    <n v="147"/>
    <n v="127"/>
    <m/>
    <n v="0"/>
  </r>
  <r>
    <x v="99"/>
    <x v="1"/>
    <n v="41"/>
    <n v="4"/>
    <n v="41004"/>
    <s v="Standard"/>
    <s v="Toyota"/>
    <s v="Corolla"/>
    <n v="1.4"/>
    <n v="140"/>
    <n v="132.30000000000001"/>
    <n v="168"/>
    <n v="199"/>
    <m/>
    <n v="0.26984126984126972"/>
  </r>
  <r>
    <x v="99"/>
    <x v="1"/>
    <n v="61"/>
    <n v="7"/>
    <n v="61007"/>
    <s v="Sports"/>
    <s v="Honda"/>
    <s v="S2000"/>
    <n v="2"/>
    <n v="195"/>
    <n v="191.1"/>
    <n v="235"/>
    <n v="265"/>
    <m/>
    <n v="0.22972265829408689"/>
  </r>
  <r>
    <x v="100"/>
    <x v="1"/>
    <n v="61"/>
    <n v="6"/>
    <n v="61006"/>
    <s v="Sports"/>
    <s v="Mazda"/>
    <s v="MX-5"/>
    <n v="1.8"/>
    <n v="175"/>
    <n v="175"/>
    <n v="182"/>
    <n v="198"/>
    <m/>
    <n v="0.04"/>
  </r>
  <r>
    <x v="101"/>
    <x v="1"/>
    <n v="61"/>
    <n v="4"/>
    <n v="61004"/>
    <s v="Sports"/>
    <s v="Subaru"/>
    <s v="Impreza"/>
    <n v="2"/>
    <n v="180"/>
    <n v="167.57999999999998"/>
    <n v="201"/>
    <n v="188"/>
    <m/>
    <n v="0.19942713927676345"/>
  </r>
  <r>
    <x v="101"/>
    <x v="1"/>
    <n v="61"/>
    <n v="5"/>
    <n v="61005"/>
    <s v="Sports"/>
    <s v="Mitsubishi"/>
    <s v="Lancer"/>
    <n v="2"/>
    <n v="180"/>
    <n v="176.4"/>
    <n v="140"/>
    <n v="144"/>
    <m/>
    <n v="-0.20634920634920637"/>
  </r>
  <r>
    <x v="101"/>
    <x v="1"/>
    <n v="51"/>
    <n v="5"/>
    <n v="51005"/>
    <s v="Premium"/>
    <s v="Mercedes Benz"/>
    <s v="C200"/>
    <n v="2"/>
    <n v="240"/>
    <n v="235.2"/>
    <n v="338"/>
    <n v="300"/>
    <m/>
    <n v="0.43707482993197289"/>
  </r>
  <r>
    <x v="102"/>
    <x v="1"/>
    <n v="51"/>
    <n v="5"/>
    <n v="51005"/>
    <s v="Premium"/>
    <s v="Mercedes Benz"/>
    <s v="C200"/>
    <n v="2"/>
    <n v="240"/>
    <n v="235.2"/>
    <n v="283"/>
    <n v="283"/>
    <m/>
    <n v="0.20323129251700686"/>
  </r>
  <r>
    <x v="102"/>
    <x v="1"/>
    <n v="51"/>
    <n v="6"/>
    <n v="51006"/>
    <s v="Premium"/>
    <s v="Audi"/>
    <s v="A4"/>
    <n v="2"/>
    <n v="230"/>
    <n v="225.4"/>
    <n v="177"/>
    <n v="162"/>
    <m/>
    <n v="-0.21472937000887313"/>
  </r>
  <r>
    <x v="102"/>
    <x v="1"/>
    <n v="61"/>
    <n v="5"/>
    <n v="61005"/>
    <s v="Sports"/>
    <s v="Mitsubishi"/>
    <s v="Lancer"/>
    <n v="2"/>
    <n v="180"/>
    <n v="176.4"/>
    <n v="174"/>
    <n v="179"/>
    <m/>
    <n v="-1.3605442176870781E-2"/>
  </r>
  <r>
    <x v="103"/>
    <x v="1"/>
    <n v="51"/>
    <n v="4"/>
    <n v="51004"/>
    <s v="Premium"/>
    <s v="BMW"/>
    <s v="320i"/>
    <n v="2"/>
    <n v="240"/>
    <n v="228.34"/>
    <n v="188"/>
    <n v="150"/>
    <m/>
    <n v="-0.1766663747043882"/>
  </r>
  <r>
    <x v="103"/>
    <x v="1"/>
    <n v="41"/>
    <n v="6"/>
    <n v="41006"/>
    <s v="Standard"/>
    <s v="Hyundai"/>
    <s v="i30"/>
    <n v="1.4"/>
    <n v="130"/>
    <n v="121.52"/>
    <n v="132"/>
    <n v="149"/>
    <m/>
    <n v="8.6240947992100095E-2"/>
  </r>
  <r>
    <x v="104"/>
    <x v="1"/>
    <n v="61"/>
    <n v="7"/>
    <n v="61007"/>
    <s v="Sports"/>
    <s v="Honda"/>
    <s v="S2000"/>
    <n v="2"/>
    <n v="195"/>
    <n v="168.56"/>
    <n v="158"/>
    <n v="183"/>
    <m/>
    <n v="-6.26483151400095E-2"/>
  </r>
  <r>
    <x v="104"/>
    <x v="1"/>
    <n v="41"/>
    <n v="7"/>
    <n v="41007"/>
    <s v="Standard"/>
    <s v="Mazda"/>
    <s v="3"/>
    <n v="2"/>
    <n v="150"/>
    <n v="134.26"/>
    <n v="120"/>
    <n v="132"/>
    <m/>
    <n v="-0.1062118277968121"/>
  </r>
  <r>
    <x v="104"/>
    <x v="1"/>
    <n v="51"/>
    <n v="6"/>
    <n v="51006"/>
    <s v="Premium"/>
    <s v="Audi"/>
    <s v="A4"/>
    <n v="2"/>
    <n v="230"/>
    <n v="210.7"/>
    <n v="184"/>
    <n v="160"/>
    <m/>
    <n v="-0.12672045562411005"/>
  </r>
  <r>
    <x v="105"/>
    <x v="1"/>
    <n v="51"/>
    <n v="6"/>
    <n v="51006"/>
    <s v="Premium"/>
    <s v="Audi"/>
    <s v="A4"/>
    <n v="2"/>
    <n v="230"/>
    <n v="230"/>
    <n v="184"/>
    <n v="198"/>
    <m/>
    <n v="-0.2"/>
  </r>
  <r>
    <x v="106"/>
    <x v="1"/>
    <n v="61"/>
    <n v="7"/>
    <n v="61007"/>
    <s v="Sports"/>
    <s v="Honda"/>
    <s v="S2000"/>
    <n v="2"/>
    <n v="195"/>
    <n v="188"/>
    <n v="184"/>
    <n v="143"/>
    <m/>
    <n v="-2.1276595744680851E-2"/>
  </r>
  <r>
    <x v="107"/>
    <x v="1"/>
    <n v="41"/>
    <n v="6"/>
    <n v="41006"/>
    <s v="Standard"/>
    <s v="Hyundai"/>
    <s v="i30"/>
    <n v="1.4"/>
    <n v="130"/>
    <n v="130"/>
    <n v="105"/>
    <n v="97"/>
    <m/>
    <n v="-0.19230769230769232"/>
  </r>
  <r>
    <x v="108"/>
    <x v="1"/>
    <n v="41"/>
    <n v="4"/>
    <n v="41004"/>
    <s v="Standard"/>
    <s v="Toyota"/>
    <s v="Corolla"/>
    <n v="1.4"/>
    <n v="140"/>
    <n v="140"/>
    <n v="169"/>
    <n v="152"/>
    <m/>
    <n v="0.20714285714285716"/>
  </r>
  <r>
    <x v="109"/>
    <x v="1"/>
    <n v="51"/>
    <n v="5"/>
    <n v="51005"/>
    <s v="Premium"/>
    <s v="Mercedes Benz"/>
    <s v="C200"/>
    <n v="2"/>
    <n v="240"/>
    <n v="235.2"/>
    <n v="292"/>
    <n v="344"/>
    <m/>
    <n v="0.24149659863945586"/>
  </r>
  <r>
    <x v="109"/>
    <x v="1"/>
    <n v="41"/>
    <n v="5"/>
    <n v="41005"/>
    <s v="Standard"/>
    <s v="Honda"/>
    <s v="Jazz"/>
    <n v="1.4"/>
    <n v="140"/>
    <n v="132.30000000000001"/>
    <n v="159"/>
    <n v="127"/>
    <m/>
    <n v="0.20181405895691601"/>
  </r>
  <r>
    <x v="110"/>
    <x v="1"/>
    <n v="51"/>
    <n v="6"/>
    <n v="51006"/>
    <s v="Premium"/>
    <s v="Audi"/>
    <s v="A4"/>
    <n v="2"/>
    <n v="230"/>
    <n v="219.51999999999998"/>
    <n v="253"/>
    <n v="285"/>
    <m/>
    <n v="0.15251457725947531"/>
  </r>
  <r>
    <x v="110"/>
    <x v="1"/>
    <n v="61"/>
    <n v="5"/>
    <n v="61005"/>
    <s v="Sports"/>
    <s v="Mitsubishi"/>
    <s v="Lancer"/>
    <n v="2"/>
    <n v="180"/>
    <n v="166.6"/>
    <n v="209"/>
    <n v="221"/>
    <m/>
    <n v="0.25450180072028816"/>
  </r>
  <r>
    <x v="111"/>
    <x v="1"/>
    <n v="61"/>
    <n v="4"/>
    <n v="61004"/>
    <s v="Sports"/>
    <s v="Subaru"/>
    <s v="Impreza"/>
    <n v="2"/>
    <n v="180"/>
    <n v="172"/>
    <n v="202"/>
    <n v="212"/>
    <m/>
    <n v="0.1744186046511628"/>
  </r>
  <r>
    <x v="112"/>
    <x v="1"/>
    <n v="51"/>
    <n v="7"/>
    <n v="51007"/>
    <s v="Premium"/>
    <s v="Lexus"/>
    <s v="IS-250"/>
    <n v="2.5"/>
    <n v="250"/>
    <n v="250"/>
    <n v="192"/>
    <n v="213"/>
    <m/>
    <n v="-0.23200000000000001"/>
  </r>
  <r>
    <x v="113"/>
    <x v="1"/>
    <n v="41"/>
    <n v="7"/>
    <n v="41007"/>
    <s v="Standard"/>
    <s v="Mazda"/>
    <s v="3"/>
    <n v="2"/>
    <n v="150"/>
    <n v="146"/>
    <n v="127"/>
    <n v="129"/>
    <m/>
    <n v="-0.13013698630136986"/>
  </r>
  <r>
    <x v="114"/>
    <x v="1"/>
    <n v="51"/>
    <n v="5"/>
    <n v="51005"/>
    <s v="Premium"/>
    <s v="Mercedes Benz"/>
    <s v="C200"/>
    <n v="2"/>
    <n v="240"/>
    <n v="240"/>
    <n v="300"/>
    <n v="330"/>
    <m/>
    <n v="0.25"/>
  </r>
  <r>
    <x v="115"/>
    <x v="1"/>
    <n v="41"/>
    <n v="6"/>
    <n v="41006"/>
    <s v="Standard"/>
    <s v="Hyundai"/>
    <s v="i30"/>
    <n v="1.4"/>
    <n v="130"/>
    <n v="126"/>
    <n v="103"/>
    <n v="105"/>
    <m/>
    <n v="-0.18253968253968253"/>
  </r>
  <r>
    <x v="116"/>
    <x v="1"/>
    <n v="51"/>
    <n v="4"/>
    <n v="51004"/>
    <s v="Premium"/>
    <s v="BMW"/>
    <s v="320i"/>
    <n v="2"/>
    <n v="240"/>
    <n v="240"/>
    <n v="201"/>
    <n v="241"/>
    <m/>
    <n v="-0.16250000000000001"/>
  </r>
  <r>
    <x v="117"/>
    <x v="1"/>
    <n v="61"/>
    <n v="5"/>
    <n v="61005"/>
    <s v="Sports"/>
    <s v="Mitsubishi"/>
    <s v="Lancer"/>
    <n v="2"/>
    <n v="180"/>
    <n v="180"/>
    <n v="151"/>
    <n v="187"/>
    <m/>
    <n v="-0.16111111111111112"/>
  </r>
  <r>
    <x v="118"/>
    <x v="1"/>
    <n v="41"/>
    <n v="6"/>
    <n v="41006"/>
    <s v="Standard"/>
    <s v="Hyundai"/>
    <s v="i30"/>
    <n v="1.4"/>
    <n v="130"/>
    <n v="130"/>
    <n v="127"/>
    <n v="127"/>
    <m/>
    <n v="-2.3076923076923078E-2"/>
  </r>
  <r>
    <x v="119"/>
    <x v="1"/>
    <n v="51"/>
    <n v="7"/>
    <n v="51007"/>
    <s v="Premium"/>
    <s v="Lexus"/>
    <s v="IS-250"/>
    <n v="2.5"/>
    <n v="250"/>
    <n v="250"/>
    <n v="192"/>
    <n v="168"/>
    <m/>
    <n v="-0.23200000000000001"/>
  </r>
  <r>
    <x v="120"/>
    <x v="1"/>
    <n v="41"/>
    <n v="5"/>
    <n v="41005"/>
    <s v="Standard"/>
    <s v="Honda"/>
    <s v="Jazz"/>
    <n v="1.4"/>
    <n v="140"/>
    <n v="140"/>
    <n v="127"/>
    <n v="124"/>
    <m/>
    <n v="-9.285714285714286E-2"/>
  </r>
  <r>
    <x v="121"/>
    <x v="1"/>
    <n v="41"/>
    <n v="5"/>
    <n v="41005"/>
    <s v="Standard"/>
    <s v="Honda"/>
    <s v="Jazz"/>
    <n v="1.4"/>
    <n v="140"/>
    <n v="130.34"/>
    <n v="126"/>
    <n v="110"/>
    <m/>
    <n v="-3.3297529538131067E-2"/>
  </r>
  <r>
    <x v="121"/>
    <x v="1"/>
    <n v="61"/>
    <n v="7"/>
    <n v="61007"/>
    <s v="Sports"/>
    <s v="Honda"/>
    <s v="S2000"/>
    <n v="2"/>
    <n v="195"/>
    <n v="185.22"/>
    <n v="230"/>
    <n v="184"/>
    <m/>
    <n v="0.24176654788899687"/>
  </r>
  <r>
    <x v="122"/>
    <x v="1"/>
    <n v="41"/>
    <n v="7"/>
    <n v="41007"/>
    <s v="Standard"/>
    <s v="Mazda"/>
    <s v="3"/>
    <n v="2"/>
    <n v="150"/>
    <n v="150"/>
    <n v="135"/>
    <n v="152"/>
    <m/>
    <n v="-0.1"/>
  </r>
  <r>
    <x v="123"/>
    <x v="1"/>
    <n v="61"/>
    <n v="4"/>
    <n v="61004"/>
    <s v="Sports"/>
    <s v="Subaru"/>
    <s v="Impreza"/>
    <n v="2"/>
    <n v="180"/>
    <n v="176.4"/>
    <n v="214"/>
    <n v="184"/>
    <m/>
    <n v="0.21315192743764169"/>
  </r>
  <r>
    <x v="123"/>
    <x v="1"/>
    <n v="41"/>
    <n v="4"/>
    <n v="41004"/>
    <s v="Standard"/>
    <s v="Toyota"/>
    <s v="Corolla"/>
    <n v="1.4"/>
    <n v="140"/>
    <n v="137.19999999999999"/>
    <n v="165"/>
    <n v="140"/>
    <m/>
    <n v="0.20262390670553945"/>
  </r>
  <r>
    <x v="124"/>
    <x v="1"/>
    <n v="41"/>
    <n v="6"/>
    <n v="41006"/>
    <s v="Standard"/>
    <s v="Hyundai"/>
    <s v="i30"/>
    <n v="1.4"/>
    <n v="130"/>
    <n v="125"/>
    <n v="97"/>
    <n v="80"/>
    <m/>
    <n v="-0.224"/>
  </r>
  <r>
    <x v="125"/>
    <x v="1"/>
    <n v="51"/>
    <n v="4"/>
    <n v="51004"/>
    <s v="Premium"/>
    <s v="BMW"/>
    <s v="320i"/>
    <n v="2"/>
    <n v="240"/>
    <n v="240"/>
    <n v="187"/>
    <n v="181"/>
    <m/>
    <n v="-0.22083333333333333"/>
  </r>
  <r>
    <x v="126"/>
    <x v="1"/>
    <n v="51"/>
    <n v="5"/>
    <n v="51005"/>
    <s v="Premium"/>
    <s v="Mercedes Benz"/>
    <s v="C200"/>
    <n v="2"/>
    <n v="240"/>
    <n v="234.22"/>
    <n v="260"/>
    <n v="244"/>
    <m/>
    <n v="0.11006745794552131"/>
  </r>
  <r>
    <x v="126"/>
    <x v="1"/>
    <n v="61"/>
    <n v="5"/>
    <n v="61005"/>
    <s v="Sports"/>
    <s v="Mitsubishi"/>
    <s v="Lancer"/>
    <n v="2"/>
    <n v="180"/>
    <n v="171.5"/>
    <n v="175"/>
    <n v="180"/>
    <m/>
    <n v="2.0408163265306121E-2"/>
  </r>
  <r>
    <x v="127"/>
    <x v="1"/>
    <n v="41"/>
    <n v="7"/>
    <n v="41007"/>
    <s v="Standard"/>
    <s v="Mazda"/>
    <s v="3"/>
    <n v="2"/>
    <n v="150"/>
    <n v="122.5"/>
    <n v="107"/>
    <n v="83"/>
    <m/>
    <n v="-0.12653061224489795"/>
  </r>
  <r>
    <x v="127"/>
    <x v="1"/>
    <n v="61"/>
    <n v="7"/>
    <n v="61007"/>
    <s v="Sports"/>
    <s v="Honda"/>
    <s v="S2000"/>
    <n v="2"/>
    <n v="195"/>
    <n v="179.34"/>
    <n v="151"/>
    <n v="167"/>
    <m/>
    <n v="-0.15802386528381845"/>
  </r>
  <r>
    <x v="127"/>
    <x v="1"/>
    <n v="51"/>
    <n v="7"/>
    <n v="51007"/>
    <s v="Premium"/>
    <s v="Lexus"/>
    <s v="IS-250"/>
    <n v="2.5"/>
    <n v="250"/>
    <n v="239.12"/>
    <n v="214"/>
    <n v="267"/>
    <m/>
    <n v="-0.10505185680829711"/>
  </r>
  <r>
    <x v="128"/>
    <x v="1"/>
    <n v="61"/>
    <n v="6"/>
    <n v="61006"/>
    <s v="Sports"/>
    <s v="Mazda"/>
    <s v="MX-5"/>
    <n v="1.8"/>
    <n v="175"/>
    <n v="176.4"/>
    <n v="212"/>
    <n v="226"/>
    <m/>
    <n v="0.20181405895691606"/>
  </r>
  <r>
    <x v="128"/>
    <x v="1"/>
    <n v="61"/>
    <n v="4"/>
    <n v="61004"/>
    <s v="Sports"/>
    <s v="Subaru"/>
    <s v="Impreza"/>
    <n v="2"/>
    <n v="180"/>
    <n v="172.48"/>
    <n v="248"/>
    <n v="280"/>
    <m/>
    <n v="0.43784786641929507"/>
  </r>
  <r>
    <x v="129"/>
    <x v="1"/>
    <n v="41"/>
    <n v="4"/>
    <n v="41004"/>
    <s v="Standard"/>
    <s v="Toyota"/>
    <s v="Corolla"/>
    <n v="1.4"/>
    <n v="140"/>
    <n v="133"/>
    <n v="136"/>
    <n v="107"/>
    <m/>
    <n v="2.2556390977443608E-2"/>
  </r>
  <r>
    <x v="130"/>
    <x v="1"/>
    <n v="41"/>
    <n v="5"/>
    <n v="41005"/>
    <s v="Standard"/>
    <s v="Honda"/>
    <s v="Jazz"/>
    <n v="1.4"/>
    <n v="140"/>
    <n v="140"/>
    <n v="135"/>
    <n v="125"/>
    <m/>
    <n v="-3.5714285714285712E-2"/>
  </r>
  <r>
    <x v="131"/>
    <x v="1"/>
    <n v="41"/>
    <n v="7"/>
    <n v="41007"/>
    <s v="Standard"/>
    <s v="Mazda"/>
    <s v="3"/>
    <n v="2"/>
    <n v="150"/>
    <n v="144.06"/>
    <n v="170"/>
    <n v="170"/>
    <m/>
    <n v="0.18006386227960569"/>
  </r>
  <r>
    <x v="131"/>
    <x v="1"/>
    <n v="41"/>
    <n v="5"/>
    <n v="41005"/>
    <s v="Standard"/>
    <s v="Honda"/>
    <s v="Jazz"/>
    <n v="1.4"/>
    <n v="140"/>
    <n v="137.19999999999999"/>
    <n v="123"/>
    <n v="114"/>
    <m/>
    <n v="-0.1034985422740524"/>
  </r>
  <r>
    <x v="132"/>
    <x v="1"/>
    <n v="51"/>
    <n v="7"/>
    <n v="51007"/>
    <s v="Premium"/>
    <s v="Lexus"/>
    <s v="IS-250"/>
    <n v="2.5"/>
    <n v="250"/>
    <n v="240"/>
    <n v="259"/>
    <n v="204"/>
    <m/>
    <n v="7.9166666666666663E-2"/>
  </r>
  <r>
    <x v="133"/>
    <x v="1"/>
    <n v="51"/>
    <n v="4"/>
    <n v="51004"/>
    <s v="Premium"/>
    <s v="BMW"/>
    <s v="320i"/>
    <n v="2"/>
    <n v="240"/>
    <n v="228.34"/>
    <n v="214"/>
    <n v="181"/>
    <m/>
    <n v="-6.280108609967594E-2"/>
  </r>
  <r>
    <x v="133"/>
    <x v="1"/>
    <n v="61"/>
    <n v="7"/>
    <n v="61007"/>
    <s v="Sports"/>
    <s v="Honda"/>
    <s v="S2000"/>
    <n v="2"/>
    <n v="195"/>
    <n v="184.24"/>
    <n v="154"/>
    <n v="167"/>
    <m/>
    <n v="-0.16413373860182376"/>
  </r>
  <r>
    <x v="134"/>
    <x v="1"/>
    <n v="61"/>
    <n v="4"/>
    <n v="61004"/>
    <s v="Sports"/>
    <s v="Subaru"/>
    <s v="Impreza"/>
    <n v="2"/>
    <n v="180"/>
    <n v="180"/>
    <n v="171"/>
    <n v="155"/>
    <m/>
    <n v="-0.05"/>
  </r>
  <r>
    <x v="135"/>
    <x v="1"/>
    <n v="51"/>
    <n v="5"/>
    <n v="51005"/>
    <s v="Premium"/>
    <s v="Mercedes Benz"/>
    <s v="C200"/>
    <n v="2"/>
    <n v="240"/>
    <n v="240"/>
    <n v="230"/>
    <n v="193"/>
    <m/>
    <n v="-4.1666666666666664E-2"/>
  </r>
  <r>
    <x v="136"/>
    <x v="1"/>
    <n v="41"/>
    <n v="5"/>
    <n v="41005"/>
    <s v="Standard"/>
    <s v="Honda"/>
    <s v="Jazz"/>
    <n v="1.4"/>
    <n v="140"/>
    <n v="131"/>
    <n v="153"/>
    <n v="168"/>
    <m/>
    <n v="0.16793893129770993"/>
  </r>
  <r>
    <x v="137"/>
    <x v="1"/>
    <n v="51"/>
    <n v="7"/>
    <n v="51007"/>
    <s v="Premium"/>
    <s v="Lexus"/>
    <s v="IS-250"/>
    <n v="2.5"/>
    <n v="250"/>
    <n v="244"/>
    <n v="195"/>
    <n v="243"/>
    <m/>
    <n v="-0.20081967213114754"/>
  </r>
  <r>
    <x v="138"/>
    <x v="1"/>
    <n v="41"/>
    <n v="5"/>
    <n v="41005"/>
    <s v="Standard"/>
    <s v="Honda"/>
    <s v="Jazz"/>
    <n v="1.4"/>
    <n v="140"/>
    <n v="134"/>
    <n v="152"/>
    <n v="183"/>
    <m/>
    <n v="0.13432835820895522"/>
  </r>
  <r>
    <x v="139"/>
    <x v="1"/>
    <n v="61"/>
    <n v="6"/>
    <n v="61006"/>
    <s v="Sports"/>
    <s v="Mazda"/>
    <s v="MX-5"/>
    <n v="1.8"/>
    <n v="175"/>
    <n v="175"/>
    <n v="178"/>
    <n v="160"/>
    <m/>
    <n v="1.7142857142857144E-2"/>
  </r>
  <r>
    <x v="140"/>
    <x v="1"/>
    <n v="61"/>
    <n v="4"/>
    <n v="61004"/>
    <s v="Sports"/>
    <s v="Subaru"/>
    <s v="Impreza"/>
    <n v="2"/>
    <n v="180"/>
    <n v="176.4"/>
    <n v="147"/>
    <n v="120"/>
    <m/>
    <n v="-0.16666666666666669"/>
  </r>
  <r>
    <x v="140"/>
    <x v="1"/>
    <n v="61"/>
    <n v="5"/>
    <n v="61005"/>
    <s v="Sports"/>
    <s v="Mitsubishi"/>
    <s v="Lancer"/>
    <n v="2"/>
    <n v="180"/>
    <n v="174.44"/>
    <n v="220"/>
    <n v="187"/>
    <m/>
    <n v="0.26117862875487274"/>
  </r>
  <r>
    <x v="141"/>
    <x v="1"/>
    <n v="51"/>
    <n v="4"/>
    <n v="51004"/>
    <s v="Premium"/>
    <s v="BMW"/>
    <s v="320i"/>
    <n v="2"/>
    <n v="240"/>
    <n v="236"/>
    <n v="245"/>
    <n v="203"/>
    <m/>
    <n v="3.8135593220338986E-2"/>
  </r>
  <r>
    <x v="142"/>
    <x v="1"/>
    <n v="51"/>
    <n v="7"/>
    <n v="51007"/>
    <s v="Premium"/>
    <s v="Lexus"/>
    <s v="IS-250"/>
    <n v="2.5"/>
    <n v="250"/>
    <n v="248"/>
    <n v="210"/>
    <n v="168"/>
    <m/>
    <n v="-0.15322580645161291"/>
  </r>
  <r>
    <x v="143"/>
    <x v="1"/>
    <n v="51"/>
    <n v="7"/>
    <n v="51007"/>
    <s v="Premium"/>
    <s v="Lexus"/>
    <s v="IS-250"/>
    <n v="2.5"/>
    <n v="250"/>
    <n v="250"/>
    <n v="307"/>
    <n v="273"/>
    <m/>
    <n v="0.22800000000000001"/>
  </r>
  <r>
    <x v="144"/>
    <x v="1"/>
    <n v="51"/>
    <n v="5"/>
    <n v="51005"/>
    <s v="Premium"/>
    <s v="Mercedes Benz"/>
    <s v="C200"/>
    <n v="2"/>
    <n v="240"/>
    <n v="233"/>
    <n v="228"/>
    <n v="243"/>
    <m/>
    <n v="-2.1459227467811159E-2"/>
  </r>
  <r>
    <x v="145"/>
    <x v="1"/>
    <n v="41"/>
    <n v="6"/>
    <n v="41006"/>
    <s v="Standard"/>
    <s v="Hyundai"/>
    <s v="i30"/>
    <n v="1.4"/>
    <n v="130"/>
    <n v="118.58"/>
    <n v="148"/>
    <n v="165"/>
    <m/>
    <n v="0.24810254680384553"/>
  </r>
  <r>
    <x v="145"/>
    <x v="1"/>
    <n v="61"/>
    <n v="6"/>
    <n v="61006"/>
    <s v="Sports"/>
    <s v="Mazda"/>
    <s v="MX-5"/>
    <n v="1.8"/>
    <n v="175"/>
    <n v="162.68"/>
    <n v="175"/>
    <n v="192"/>
    <m/>
    <n v="7.5731497418244365E-2"/>
  </r>
  <r>
    <x v="146"/>
    <x v="1"/>
    <n v="61"/>
    <n v="7"/>
    <n v="61007"/>
    <s v="Sports"/>
    <s v="Honda"/>
    <s v="S2000"/>
    <n v="2"/>
    <n v="195"/>
    <n v="195"/>
    <n v="232"/>
    <n v="245"/>
    <m/>
    <n v="0.18974358974358974"/>
  </r>
  <r>
    <x v="147"/>
    <x v="1"/>
    <n v="61"/>
    <n v="4"/>
    <n v="61004"/>
    <s v="Sports"/>
    <s v="Subaru"/>
    <s v="Impreza"/>
    <n v="2"/>
    <n v="180"/>
    <n v="176.4"/>
    <n v="219"/>
    <n v="271"/>
    <m/>
    <n v="0.24149659863945575"/>
  </r>
  <r>
    <x v="147"/>
    <x v="1"/>
    <n v="51"/>
    <n v="6"/>
    <n v="51006"/>
    <s v="Premium"/>
    <s v="Audi"/>
    <s v="A4"/>
    <n v="2"/>
    <n v="230"/>
    <n v="225.4"/>
    <n v="216"/>
    <n v="205"/>
    <m/>
    <n v="-4.1703637976929928E-2"/>
  </r>
  <r>
    <x v="148"/>
    <x v="1"/>
    <n v="61"/>
    <n v="7"/>
    <n v="61007"/>
    <s v="Sports"/>
    <s v="Honda"/>
    <s v="S2000"/>
    <n v="2"/>
    <n v="195"/>
    <n v="195"/>
    <n v="218"/>
    <n v="237"/>
    <m/>
    <n v="0.11794871794871795"/>
  </r>
  <r>
    <x v="149"/>
    <x v="1"/>
    <n v="51"/>
    <n v="4"/>
    <n v="51004"/>
    <s v="Premium"/>
    <s v="BMW"/>
    <s v="320i"/>
    <n v="2"/>
    <n v="240"/>
    <n v="240"/>
    <n v="187"/>
    <n v="194"/>
    <m/>
    <n v="-0.22083333333333333"/>
  </r>
  <r>
    <x v="150"/>
    <x v="1"/>
    <n v="61"/>
    <n v="4"/>
    <n v="61004"/>
    <s v="Sports"/>
    <s v="Subaru"/>
    <s v="Impreza"/>
    <n v="2"/>
    <n v="180"/>
    <n v="176.4"/>
    <n v="142"/>
    <n v="124"/>
    <m/>
    <n v="-0.19501133786848074"/>
  </r>
  <r>
    <x v="150"/>
    <x v="1"/>
    <n v="51"/>
    <n v="4"/>
    <n v="51004"/>
    <s v="Premium"/>
    <s v="BMW"/>
    <s v="320i"/>
    <n v="2"/>
    <n v="240"/>
    <n v="227.35999999999999"/>
    <n v="331"/>
    <n v="350"/>
    <m/>
    <n v="0.45584095707248429"/>
  </r>
  <r>
    <x v="151"/>
    <x v="2"/>
    <n v="61"/>
    <n v="5"/>
    <n v="61005"/>
    <s v="Sports"/>
    <s v="Mitsubishi"/>
    <s v="Lancer"/>
    <n v="2"/>
    <n v="180"/>
    <n v="176"/>
    <n v="172"/>
    <n v="172"/>
    <m/>
    <n v="-2.2727272727272728E-2"/>
  </r>
  <r>
    <x v="152"/>
    <x v="2"/>
    <n v="61"/>
    <n v="7"/>
    <n v="61007"/>
    <s v="Sports"/>
    <s v="Honda"/>
    <s v="S2000"/>
    <n v="2"/>
    <n v="195"/>
    <n v="185"/>
    <n v="201"/>
    <n v="160"/>
    <m/>
    <n v="8.6486486486486491E-2"/>
  </r>
  <r>
    <x v="153"/>
    <x v="2"/>
    <n v="51"/>
    <n v="4"/>
    <n v="51004"/>
    <s v="Premium"/>
    <s v="BMW"/>
    <s v="320i"/>
    <n v="2"/>
    <n v="240"/>
    <n v="240"/>
    <n v="300"/>
    <n v="237"/>
    <m/>
    <n v="0.25"/>
  </r>
  <r>
    <x v="154"/>
    <x v="2"/>
    <n v="41"/>
    <n v="7"/>
    <n v="41007"/>
    <s v="Standard"/>
    <s v="Mazda"/>
    <s v="3"/>
    <n v="2"/>
    <n v="150"/>
    <n v="150"/>
    <n v="186"/>
    <n v="212"/>
    <m/>
    <n v="0.24"/>
  </r>
  <r>
    <x v="155"/>
    <x v="2"/>
    <n v="41"/>
    <n v="5"/>
    <n v="41005"/>
    <s v="Standard"/>
    <s v="Honda"/>
    <s v="Jazz"/>
    <n v="1.4"/>
    <n v="140"/>
    <n v="131"/>
    <n v="133"/>
    <n v="143"/>
    <m/>
    <n v="1.5267175572519083E-2"/>
  </r>
  <r>
    <x v="156"/>
    <x v="2"/>
    <n v="61"/>
    <n v="4"/>
    <n v="61004"/>
    <s v="Sports"/>
    <s v="Subaru"/>
    <s v="Impreza"/>
    <n v="2"/>
    <n v="180"/>
    <n v="173"/>
    <n v="204"/>
    <n v="226"/>
    <m/>
    <n v="0.1791907514450867"/>
  </r>
  <r>
    <x v="157"/>
    <x v="2"/>
    <n v="51"/>
    <n v="6"/>
    <n v="51006"/>
    <s v="Premium"/>
    <s v="Audi"/>
    <s v="A4"/>
    <n v="2"/>
    <n v="230"/>
    <n v="230"/>
    <n v="269"/>
    <n v="269"/>
    <m/>
    <n v="0.16956521739130434"/>
  </r>
  <r>
    <x v="158"/>
    <x v="2"/>
    <n v="61"/>
    <n v="6"/>
    <n v="61006"/>
    <s v="Sports"/>
    <s v="Mazda"/>
    <s v="MX-5"/>
    <n v="1.8"/>
    <n v="175"/>
    <n v="175"/>
    <n v="190"/>
    <n v="165"/>
    <m/>
    <n v="8.5714285714285715E-2"/>
  </r>
  <r>
    <x v="159"/>
    <x v="2"/>
    <n v="61"/>
    <n v="4"/>
    <n v="61004"/>
    <s v="Sports"/>
    <s v="Subaru"/>
    <s v="Impreza"/>
    <n v="2"/>
    <n v="180"/>
    <n v="180"/>
    <n v="210"/>
    <n v="191"/>
    <m/>
    <n v="0.16666666666666666"/>
  </r>
  <r>
    <x v="160"/>
    <x v="2"/>
    <n v="41"/>
    <n v="6"/>
    <n v="41006"/>
    <s v="Standard"/>
    <s v="Hyundai"/>
    <s v="i30"/>
    <n v="1.4"/>
    <n v="130"/>
    <n v="129"/>
    <n v="96"/>
    <n v="94"/>
    <m/>
    <n v="-0.2558139534883721"/>
  </r>
  <r>
    <x v="161"/>
    <x v="2"/>
    <n v="41"/>
    <n v="4"/>
    <n v="41004"/>
    <s v="Standard"/>
    <s v="Toyota"/>
    <s v="Corolla"/>
    <n v="1.4"/>
    <n v="140"/>
    <n v="138"/>
    <n v="168"/>
    <n v="168"/>
    <m/>
    <n v="0.21739130434782608"/>
  </r>
  <r>
    <x v="162"/>
    <x v="2"/>
    <n v="41"/>
    <n v="6"/>
    <n v="41006"/>
    <s v="Standard"/>
    <s v="Hyundai"/>
    <s v="i30"/>
    <n v="1.4"/>
    <n v="130"/>
    <n v="128"/>
    <n v="122"/>
    <n v="150"/>
    <m/>
    <n v="-4.6875E-2"/>
  </r>
  <r>
    <x v="163"/>
    <x v="2"/>
    <n v="61"/>
    <n v="5"/>
    <n v="61005"/>
    <s v="Sports"/>
    <s v="Mitsubishi"/>
    <s v="Lancer"/>
    <n v="2"/>
    <n v="180"/>
    <n v="180"/>
    <n v="138"/>
    <n v="160"/>
    <m/>
    <n v="-0.23333333333333334"/>
  </r>
  <r>
    <x v="164"/>
    <x v="2"/>
    <n v="41"/>
    <n v="4"/>
    <n v="41004"/>
    <s v="Standard"/>
    <s v="Toyota"/>
    <s v="Corolla"/>
    <n v="1.4"/>
    <n v="140"/>
    <n v="140"/>
    <n v="148"/>
    <n v="140"/>
    <m/>
    <n v="5.7142857142857141E-2"/>
  </r>
  <r>
    <x v="165"/>
    <x v="2"/>
    <n v="61"/>
    <n v="5"/>
    <n v="61005"/>
    <s v="Sports"/>
    <s v="Mitsubishi"/>
    <s v="Lancer"/>
    <n v="2"/>
    <n v="180"/>
    <n v="171"/>
    <n v="189"/>
    <n v="160"/>
    <m/>
    <n v="0.10526315789473684"/>
  </r>
  <r>
    <x v="166"/>
    <x v="2"/>
    <n v="51"/>
    <n v="6"/>
    <n v="51006"/>
    <s v="Premium"/>
    <s v="Audi"/>
    <s v="A4"/>
    <n v="2"/>
    <n v="230"/>
    <n v="230"/>
    <n v="232"/>
    <n v="264"/>
    <m/>
    <n v="8.6956521739130436E-3"/>
  </r>
  <r>
    <x v="167"/>
    <x v="2"/>
    <n v="51"/>
    <n v="6"/>
    <n v="51006"/>
    <s v="Premium"/>
    <s v="Audi"/>
    <s v="A4"/>
    <n v="2"/>
    <n v="230"/>
    <n v="230"/>
    <n v="236"/>
    <n v="198"/>
    <m/>
    <n v="2.6086956521739129E-2"/>
  </r>
  <r>
    <x v="168"/>
    <x v="2"/>
    <n v="41"/>
    <n v="4"/>
    <n v="41004"/>
    <s v="Standard"/>
    <s v="Toyota"/>
    <s v="Corolla"/>
    <n v="1.4"/>
    <n v="140"/>
    <n v="136"/>
    <n v="107"/>
    <n v="113"/>
    <m/>
    <n v="-0.21323529411764705"/>
  </r>
  <r>
    <x v="169"/>
    <x v="2"/>
    <n v="61"/>
    <n v="5"/>
    <n v="61005"/>
    <s v="Sports"/>
    <s v="Mitsubishi"/>
    <s v="Lancer"/>
    <n v="2"/>
    <n v="180"/>
    <n v="180"/>
    <n v="207"/>
    <n v="200"/>
    <m/>
    <n v="0.15"/>
  </r>
  <r>
    <x v="170"/>
    <x v="2"/>
    <n v="51"/>
    <n v="4"/>
    <n v="51004"/>
    <s v="Premium"/>
    <s v="BMW"/>
    <s v="320i"/>
    <n v="2"/>
    <n v="240"/>
    <n v="238"/>
    <n v="247"/>
    <n v="212"/>
    <m/>
    <n v="3.7815126050420166E-2"/>
  </r>
  <r>
    <x v="171"/>
    <x v="2"/>
    <n v="61"/>
    <n v="7"/>
    <n v="61007"/>
    <s v="Sports"/>
    <s v="Honda"/>
    <s v="S2000"/>
    <n v="2"/>
    <n v="195"/>
    <n v="191"/>
    <n v="221"/>
    <n v="236"/>
    <m/>
    <n v="0.15706806282722513"/>
  </r>
  <r>
    <x v="172"/>
    <x v="2"/>
    <n v="51"/>
    <n v="4"/>
    <n v="51004"/>
    <s v="Premium"/>
    <s v="BMW"/>
    <s v="320i"/>
    <n v="2"/>
    <n v="240"/>
    <n v="238"/>
    <n v="211"/>
    <n v="259"/>
    <m/>
    <n v="-0.1134453781512605"/>
  </r>
  <r>
    <x v="173"/>
    <x v="2"/>
    <n v="51"/>
    <n v="5"/>
    <n v="51005"/>
    <s v="Premium"/>
    <s v="Mercedes Benz"/>
    <s v="C200"/>
    <n v="2"/>
    <n v="240"/>
    <n v="240"/>
    <n v="189"/>
    <n v="211"/>
    <m/>
    <n v="-0.21249999999999999"/>
  </r>
  <r>
    <x v="174"/>
    <x v="3"/>
    <n v="61"/>
    <n v="4"/>
    <n v="61004"/>
    <s v="Sports"/>
    <s v="Subaru"/>
    <s v="Impreza"/>
    <n v="2"/>
    <n v="180"/>
    <n v="179"/>
    <n v="136"/>
    <n v="157"/>
    <m/>
    <n v="-0.24022346368715083"/>
  </r>
  <r>
    <x v="175"/>
    <x v="3"/>
    <n v="41"/>
    <n v="5"/>
    <n v="41005"/>
    <s v="Standard"/>
    <s v="Honda"/>
    <s v="Jazz"/>
    <n v="1.4"/>
    <n v="140"/>
    <n v="137"/>
    <n v="116"/>
    <n v="91"/>
    <m/>
    <n v="-0.15328467153284672"/>
  </r>
  <r>
    <x v="176"/>
    <x v="3"/>
    <n v="51"/>
    <n v="5"/>
    <n v="51005"/>
    <s v="Premium"/>
    <s v="Mercedes Benz"/>
    <s v="C200"/>
    <n v="2"/>
    <n v="240"/>
    <n v="240"/>
    <n v="280"/>
    <n v="235"/>
    <m/>
    <n v="0.16666666666666666"/>
  </r>
  <r>
    <x v="177"/>
    <x v="3"/>
    <n v="51"/>
    <n v="6"/>
    <n v="51006"/>
    <s v="Premium"/>
    <s v="Audi"/>
    <s v="A4"/>
    <n v="2"/>
    <n v="230"/>
    <n v="230"/>
    <n v="266"/>
    <n v="215"/>
    <m/>
    <n v="0.15652173913043479"/>
  </r>
  <r>
    <x v="178"/>
    <x v="3"/>
    <n v="51"/>
    <n v="5"/>
    <n v="51005"/>
    <s v="Premium"/>
    <s v="Mercedes Benz"/>
    <s v="C200"/>
    <n v="2"/>
    <n v="240"/>
    <n v="240"/>
    <n v="268"/>
    <n v="241"/>
    <m/>
    <n v="0.11666666666666667"/>
  </r>
  <r>
    <x v="179"/>
    <x v="3"/>
    <n v="51"/>
    <n v="7"/>
    <n v="51007"/>
    <s v="Premium"/>
    <s v="Lexus"/>
    <s v="IS-250"/>
    <n v="2.5"/>
    <n v="250"/>
    <n v="240"/>
    <n v="259"/>
    <n v="297"/>
    <m/>
    <n v="7.9166666666666663E-2"/>
  </r>
  <r>
    <x v="180"/>
    <x v="3"/>
    <n v="51"/>
    <n v="7"/>
    <n v="51007"/>
    <s v="Premium"/>
    <s v="Lexus"/>
    <s v="IS-250"/>
    <n v="2.5"/>
    <n v="250"/>
    <n v="241"/>
    <n v="301"/>
    <n v="328"/>
    <m/>
    <n v="0.24896265560165975"/>
  </r>
  <r>
    <x v="181"/>
    <x v="3"/>
    <n v="61"/>
    <n v="4"/>
    <n v="61004"/>
    <s v="Sports"/>
    <s v="Subaru"/>
    <s v="Impreza"/>
    <n v="2"/>
    <n v="180"/>
    <n v="180"/>
    <n v="185"/>
    <n v="181"/>
    <m/>
    <n v="2.7777777777777776E-2"/>
  </r>
  <r>
    <x v="182"/>
    <x v="3"/>
    <n v="61"/>
    <n v="6"/>
    <n v="61006"/>
    <s v="Sports"/>
    <s v="Mazda"/>
    <s v="MX-5"/>
    <n v="1.8"/>
    <n v="175"/>
    <n v="166"/>
    <n v="141"/>
    <n v="162"/>
    <m/>
    <n v="-0.15060240963855423"/>
  </r>
  <r>
    <x v="183"/>
    <x v="3"/>
    <n v="61"/>
    <n v="4"/>
    <n v="61004"/>
    <s v="Sports"/>
    <s v="Subaru"/>
    <s v="Impreza"/>
    <n v="2"/>
    <n v="180"/>
    <n v="180"/>
    <n v="180"/>
    <n v="154"/>
    <m/>
    <n v="0"/>
  </r>
  <r>
    <x v="184"/>
    <x v="3"/>
    <n v="41"/>
    <n v="6"/>
    <n v="41006"/>
    <s v="Standard"/>
    <s v="Hyundai"/>
    <s v="i30"/>
    <n v="1.4"/>
    <n v="130"/>
    <n v="121"/>
    <n v="137"/>
    <n v="109"/>
    <m/>
    <n v="0.13223140495867769"/>
  </r>
  <r>
    <x v="185"/>
    <x v="3"/>
    <n v="41"/>
    <n v="4"/>
    <n v="41004"/>
    <s v="Standard"/>
    <s v="Toyota"/>
    <s v="Corolla"/>
    <n v="1.4"/>
    <n v="140"/>
    <n v="135"/>
    <n v="152"/>
    <n v="171"/>
    <m/>
    <n v="0.12592592592592591"/>
  </r>
  <r>
    <x v="186"/>
    <x v="3"/>
    <n v="51"/>
    <n v="6"/>
    <n v="51006"/>
    <s v="Premium"/>
    <s v="Audi"/>
    <s v="A4"/>
    <n v="2"/>
    <n v="230"/>
    <n v="230"/>
    <n v="269"/>
    <n v="301"/>
    <m/>
    <n v="0.16956521739130434"/>
  </r>
  <r>
    <x v="187"/>
    <x v="3"/>
    <n v="41"/>
    <n v="4"/>
    <n v="41004"/>
    <s v="Standard"/>
    <s v="Toyota"/>
    <s v="Corolla"/>
    <n v="1.4"/>
    <n v="140"/>
    <n v="140"/>
    <n v="109"/>
    <n v="119"/>
    <m/>
    <n v="-0.22142857142857142"/>
  </r>
  <r>
    <x v="188"/>
    <x v="3"/>
    <n v="51"/>
    <n v="4"/>
    <n v="51004"/>
    <s v="Premium"/>
    <s v="BMW"/>
    <s v="320i"/>
    <n v="2"/>
    <n v="240"/>
    <n v="237"/>
    <n v="218"/>
    <n v="204"/>
    <m/>
    <n v="-8.0168776371308023E-2"/>
  </r>
  <r>
    <x v="189"/>
    <x v="3"/>
    <n v="41"/>
    <n v="4"/>
    <n v="41004"/>
    <s v="Standard"/>
    <s v="Toyota"/>
    <s v="Corolla"/>
    <n v="1.4"/>
    <n v="140"/>
    <n v="140"/>
    <n v="114"/>
    <n v="86"/>
    <m/>
    <n v="-0.18571428571428572"/>
  </r>
  <r>
    <x v="190"/>
    <x v="3"/>
    <n v="51"/>
    <n v="4"/>
    <n v="51004"/>
    <s v="Premium"/>
    <s v="BMW"/>
    <s v="320i"/>
    <n v="2"/>
    <n v="240"/>
    <n v="240"/>
    <n v="220"/>
    <n v="226"/>
    <m/>
    <n v="-8.3333333333333329E-2"/>
  </r>
  <r>
    <x v="191"/>
    <x v="3"/>
    <n v="61"/>
    <n v="6"/>
    <n v="61006"/>
    <s v="Sports"/>
    <s v="Mazda"/>
    <s v="MX-5"/>
    <n v="1.8"/>
    <n v="175"/>
    <n v="168"/>
    <n v="166"/>
    <n v="152"/>
    <m/>
    <n v="-1.1904761904761904E-2"/>
  </r>
  <r>
    <x v="192"/>
    <x v="3"/>
    <n v="61"/>
    <n v="4"/>
    <n v="61004"/>
    <s v="Sports"/>
    <s v="Subaru"/>
    <s v="Impreza"/>
    <n v="2"/>
    <n v="180"/>
    <n v="177"/>
    <n v="162"/>
    <n v="178"/>
    <m/>
    <n v="-8.4745762711864403E-2"/>
  </r>
  <r>
    <x v="193"/>
    <x v="3"/>
    <n v="51"/>
    <n v="4"/>
    <n v="51004"/>
    <s v="Premium"/>
    <s v="BMW"/>
    <s v="320i"/>
    <n v="2"/>
    <n v="240"/>
    <n v="236"/>
    <n v="184"/>
    <n v="169"/>
    <m/>
    <n v="-0.22033898305084745"/>
  </r>
  <r>
    <x v="194"/>
    <x v="3"/>
    <n v="61"/>
    <n v="4"/>
    <n v="61004"/>
    <s v="Sports"/>
    <s v="Subaru"/>
    <s v="Impreza"/>
    <n v="2"/>
    <n v="180"/>
    <n v="180"/>
    <n v="156"/>
    <n v="138"/>
    <m/>
    <n v="-0.13333333333333333"/>
  </r>
  <r>
    <x v="195"/>
    <x v="3"/>
    <n v="41"/>
    <n v="6"/>
    <n v="41006"/>
    <s v="Standard"/>
    <s v="Hyundai"/>
    <s v="i30"/>
    <n v="1.4"/>
    <n v="130"/>
    <n v="130"/>
    <n v="113"/>
    <n v="131"/>
    <m/>
    <n v="-0.13076923076923078"/>
  </r>
  <r>
    <x v="196"/>
    <x v="4"/>
    <n v="41"/>
    <n v="6"/>
    <n v="41006"/>
    <s v="Standard"/>
    <s v="Hyundai"/>
    <s v="i30"/>
    <n v="1.4"/>
    <n v="130"/>
    <n v="130"/>
    <n v="159"/>
    <n v="179"/>
    <m/>
    <n v="0.22307692307692309"/>
  </r>
  <r>
    <x v="197"/>
    <x v="4"/>
    <n v="61"/>
    <n v="4"/>
    <n v="61004"/>
    <s v="Sports"/>
    <s v="Subaru"/>
    <s v="Impreza"/>
    <n v="2"/>
    <n v="180"/>
    <n v="180"/>
    <n v="246"/>
    <n v="277"/>
    <m/>
    <n v="0.36666666666666664"/>
  </r>
  <r>
    <x v="198"/>
    <x v="4"/>
    <n v="41"/>
    <n v="7"/>
    <n v="41007"/>
    <s v="Standard"/>
    <s v="Mazda"/>
    <s v="3"/>
    <n v="2"/>
    <n v="150"/>
    <n v="148"/>
    <n v="156"/>
    <n v="159"/>
    <m/>
    <n v="5.4054054054054057E-2"/>
  </r>
  <r>
    <x v="199"/>
    <x v="4"/>
    <n v="51"/>
    <n v="4"/>
    <n v="51004"/>
    <s v="Premium"/>
    <s v="BMW"/>
    <s v="320i"/>
    <n v="2"/>
    <n v="240"/>
    <n v="225.4"/>
    <n v="246"/>
    <n v="277"/>
    <m/>
    <n v="9.1393078970718689E-2"/>
  </r>
  <r>
    <x v="199"/>
    <x v="4"/>
    <n v="51"/>
    <n v="5"/>
    <n v="51005"/>
    <s v="Premium"/>
    <s v="Mercedes Benz"/>
    <s v="C200"/>
    <n v="2"/>
    <n v="240"/>
    <n v="234.22"/>
    <n v="212"/>
    <n v="209"/>
    <m/>
    <n v="-9.4868072752113397E-2"/>
  </r>
  <r>
    <x v="200"/>
    <x v="4"/>
    <n v="41"/>
    <n v="7"/>
    <n v="41007"/>
    <s v="Standard"/>
    <s v="Mazda"/>
    <s v="3"/>
    <n v="2"/>
    <n v="150"/>
    <n v="149"/>
    <n v="214"/>
    <n v="196"/>
    <m/>
    <n v="0.43624161073825501"/>
  </r>
  <r>
    <x v="201"/>
    <x v="4"/>
    <n v="51"/>
    <n v="5"/>
    <n v="51005"/>
    <s v="Premium"/>
    <s v="Mercedes Benz"/>
    <s v="C200"/>
    <n v="2"/>
    <n v="240"/>
    <n v="237"/>
    <n v="234"/>
    <n v="283"/>
    <m/>
    <n v="-1.2658227848101266E-2"/>
  </r>
  <r>
    <x v="202"/>
    <x v="4"/>
    <n v="61"/>
    <n v="5"/>
    <n v="61005"/>
    <s v="Sports"/>
    <s v="Mitsubishi"/>
    <s v="Lancer"/>
    <n v="2"/>
    <n v="180"/>
    <n v="179"/>
    <n v="239"/>
    <n v="282"/>
    <m/>
    <n v="0.33519553072625696"/>
  </r>
  <r>
    <x v="203"/>
    <x v="4"/>
    <n v="41"/>
    <n v="5"/>
    <n v="41005"/>
    <s v="Standard"/>
    <s v="Honda"/>
    <s v="Jazz"/>
    <n v="1.4"/>
    <n v="140"/>
    <n v="140"/>
    <n v="203"/>
    <n v="184"/>
    <m/>
    <n v="0.45"/>
  </r>
  <r>
    <x v="204"/>
    <x v="4"/>
    <n v="41"/>
    <n v="5"/>
    <n v="41005"/>
    <s v="Standard"/>
    <s v="Honda"/>
    <s v="Jazz"/>
    <n v="1.4"/>
    <n v="140"/>
    <n v="139"/>
    <n v="136"/>
    <n v="106"/>
    <m/>
    <n v="-2.1582733812949641E-2"/>
  </r>
  <r>
    <x v="205"/>
    <x v="4"/>
    <n v="61"/>
    <n v="7"/>
    <n v="61007"/>
    <s v="Sports"/>
    <s v="Honda"/>
    <s v="S2000"/>
    <n v="2"/>
    <n v="195"/>
    <n v="189"/>
    <n v="206"/>
    <n v="170"/>
    <m/>
    <n v="8.9947089947089942E-2"/>
  </r>
  <r>
    <x v="206"/>
    <x v="4"/>
    <n v="41"/>
    <n v="7"/>
    <n v="41007"/>
    <s v="Standard"/>
    <s v="Mazda"/>
    <s v="3"/>
    <n v="2"/>
    <n v="150"/>
    <n v="141.12"/>
    <n v="178"/>
    <n v="202"/>
    <m/>
    <n v="0.2613378684807256"/>
  </r>
  <r>
    <x v="206"/>
    <x v="4"/>
    <n v="41"/>
    <n v="5"/>
    <n v="41005"/>
    <s v="Standard"/>
    <s v="Honda"/>
    <s v="Jazz"/>
    <n v="1.4"/>
    <n v="140"/>
    <n v="137.19999999999999"/>
    <n v="148"/>
    <n v="133"/>
    <m/>
    <n v="7.8717201166180847E-2"/>
  </r>
  <r>
    <x v="207"/>
    <x v="4"/>
    <n v="51"/>
    <n v="5"/>
    <n v="51005"/>
    <s v="Premium"/>
    <s v="Mercedes Benz"/>
    <s v="C200"/>
    <n v="2"/>
    <n v="240"/>
    <n v="230.29999999999998"/>
    <n v="244"/>
    <n v="229"/>
    <m/>
    <n v="5.948762483716899E-2"/>
  </r>
  <r>
    <x v="207"/>
    <x v="4"/>
    <n v="51"/>
    <n v="4"/>
    <n v="51004"/>
    <s v="Premium"/>
    <s v="BMW"/>
    <s v="320i"/>
    <n v="2"/>
    <n v="240"/>
    <n v="235.2"/>
    <n v="280"/>
    <n v="302"/>
    <m/>
    <n v="0.19047619047619052"/>
  </r>
  <r>
    <x v="208"/>
    <x v="4"/>
    <n v="61"/>
    <n v="4"/>
    <n v="61004"/>
    <s v="Sports"/>
    <s v="Subaru"/>
    <s v="Impreza"/>
    <n v="2"/>
    <n v="180"/>
    <n v="180"/>
    <n v="181"/>
    <n v="162"/>
    <m/>
    <n v="5.5555555555555558E-3"/>
  </r>
  <r>
    <x v="209"/>
    <x v="4"/>
    <n v="61"/>
    <n v="4"/>
    <n v="61004"/>
    <s v="Sports"/>
    <s v="Subaru"/>
    <s v="Impreza"/>
    <n v="2"/>
    <n v="180"/>
    <n v="168.56"/>
    <n v="240"/>
    <n v="204"/>
    <m/>
    <n v="0.42382534409112482"/>
  </r>
  <r>
    <x v="209"/>
    <x v="4"/>
    <n v="51"/>
    <n v="6"/>
    <n v="51006"/>
    <s v="Premium"/>
    <s v="Audi"/>
    <s v="A4"/>
    <n v="2"/>
    <n v="230"/>
    <n v="225.4"/>
    <n v="179"/>
    <n v="164"/>
    <m/>
    <n v="-0.20585625554569656"/>
  </r>
  <r>
    <x v="210"/>
    <x v="4"/>
    <n v="51"/>
    <n v="6"/>
    <n v="51006"/>
    <s v="Premium"/>
    <s v="Audi"/>
    <s v="A4"/>
    <n v="2"/>
    <n v="230"/>
    <n v="227"/>
    <n v="256"/>
    <n v="263"/>
    <m/>
    <n v="0.1277533039647577"/>
  </r>
  <r>
    <x v="211"/>
    <x v="4"/>
    <n v="61"/>
    <n v="4"/>
    <n v="61004"/>
    <s v="Sports"/>
    <s v="Subaru"/>
    <s v="Impreza"/>
    <n v="2"/>
    <n v="180"/>
    <n v="173"/>
    <n v="219"/>
    <n v="181"/>
    <m/>
    <n v="0.26589595375722541"/>
  </r>
  <r>
    <x v="212"/>
    <x v="4"/>
    <n v="41"/>
    <n v="6"/>
    <n v="41006"/>
    <s v="Standard"/>
    <s v="Hyundai"/>
    <s v="i30"/>
    <n v="1.4"/>
    <n v="130"/>
    <n v="130"/>
    <n v="182"/>
    <n v="198"/>
    <m/>
    <n v="0.4"/>
  </r>
  <r>
    <x v="213"/>
    <x v="4"/>
    <n v="51"/>
    <n v="4"/>
    <n v="51004"/>
    <s v="Premium"/>
    <s v="BMW"/>
    <s v="320i"/>
    <n v="2"/>
    <n v="240"/>
    <n v="235.2"/>
    <n v="192"/>
    <n v="174"/>
    <m/>
    <n v="-0.18367346938775506"/>
  </r>
  <r>
    <x v="213"/>
    <x v="4"/>
    <n v="51"/>
    <n v="7"/>
    <n v="51007"/>
    <s v="Premium"/>
    <s v="Lexus"/>
    <s v="IS-250"/>
    <n v="2.5"/>
    <n v="250"/>
    <n v="220.5"/>
    <n v="229"/>
    <n v="212"/>
    <m/>
    <n v="3.8548752834467119E-2"/>
  </r>
  <r>
    <x v="213"/>
    <x v="4"/>
    <n v="51"/>
    <n v="6"/>
    <n v="51006"/>
    <s v="Premium"/>
    <s v="Audi"/>
    <s v="A4"/>
    <n v="2"/>
    <n v="230"/>
    <n v="219.51999999999998"/>
    <n v="248"/>
    <n v="248"/>
    <m/>
    <n v="0.12973760932944617"/>
  </r>
  <r>
    <x v="214"/>
    <x v="4"/>
    <n v="61"/>
    <n v="7"/>
    <n v="61007"/>
    <s v="Sports"/>
    <s v="Honda"/>
    <s v="S2000"/>
    <n v="2"/>
    <n v="195"/>
    <n v="195"/>
    <n v="212"/>
    <n v="178"/>
    <m/>
    <n v="8.7179487179487175E-2"/>
  </r>
  <r>
    <x v="215"/>
    <x v="4"/>
    <n v="41"/>
    <n v="6"/>
    <n v="41006"/>
    <s v="Standard"/>
    <s v="Hyundai"/>
    <s v="i30"/>
    <n v="1.4"/>
    <n v="130"/>
    <n v="127"/>
    <n v="158"/>
    <n v="188"/>
    <m/>
    <n v="0.24409448818897639"/>
  </r>
  <r>
    <x v="216"/>
    <x v="4"/>
    <n v="61"/>
    <n v="6"/>
    <n v="61006"/>
    <s v="Sports"/>
    <s v="Mazda"/>
    <s v="MX-5"/>
    <n v="1.8"/>
    <n v="175"/>
    <n v="167.57999999999998"/>
    <n v="247"/>
    <n v="227"/>
    <m/>
    <n v="0.47392290249433122"/>
  </r>
  <r>
    <x v="216"/>
    <x v="4"/>
    <n v="61"/>
    <n v="5"/>
    <n v="61005"/>
    <s v="Sports"/>
    <s v="Mitsubishi"/>
    <s v="Lancer"/>
    <n v="2"/>
    <n v="180"/>
    <n v="168.56"/>
    <n v="197"/>
    <n v="173"/>
    <m/>
    <n v="0.16872330327479829"/>
  </r>
  <r>
    <x v="217"/>
    <x v="4"/>
    <n v="61"/>
    <n v="5"/>
    <n v="61005"/>
    <s v="Sports"/>
    <s v="Mitsubishi"/>
    <s v="Lancer"/>
    <n v="2"/>
    <n v="180"/>
    <n v="180"/>
    <n v="203"/>
    <n v="233"/>
    <m/>
    <n v="0.12777777777777777"/>
  </r>
  <r>
    <x v="218"/>
    <x v="4"/>
    <n v="51"/>
    <n v="4"/>
    <n v="51004"/>
    <s v="Premium"/>
    <s v="BMW"/>
    <s v="320i"/>
    <n v="2"/>
    <n v="240"/>
    <n v="240"/>
    <n v="213"/>
    <n v="185"/>
    <m/>
    <n v="-0.1125"/>
  </r>
  <r>
    <x v="219"/>
    <x v="4"/>
    <n v="41"/>
    <n v="5"/>
    <n v="41005"/>
    <s v="Standard"/>
    <s v="Honda"/>
    <s v="Jazz"/>
    <n v="1.4"/>
    <n v="140"/>
    <n v="127.39999999999999"/>
    <n v="156"/>
    <n v="123"/>
    <m/>
    <n v="0.22448979591836743"/>
  </r>
  <r>
    <x v="219"/>
    <x v="4"/>
    <n v="51"/>
    <n v="6"/>
    <n v="51006"/>
    <s v="Premium"/>
    <s v="Audi"/>
    <s v="A4"/>
    <n v="2"/>
    <n v="230"/>
    <n v="225.4"/>
    <n v="200"/>
    <n v="158"/>
    <m/>
    <n v="-0.11268855368234253"/>
  </r>
  <r>
    <x v="220"/>
    <x v="4"/>
    <n v="61"/>
    <n v="4"/>
    <n v="61004"/>
    <s v="Sports"/>
    <s v="Subaru"/>
    <s v="Impreza"/>
    <n v="2"/>
    <n v="180"/>
    <n v="178"/>
    <n v="202"/>
    <n v="234"/>
    <m/>
    <n v="0.1348314606741573"/>
  </r>
  <r>
    <x v="221"/>
    <x v="4"/>
    <n v="61"/>
    <n v="6"/>
    <n v="61006"/>
    <s v="Sports"/>
    <s v="Mazda"/>
    <s v="MX-5"/>
    <n v="1.8"/>
    <n v="175"/>
    <n v="166"/>
    <n v="180"/>
    <n v="203"/>
    <m/>
    <n v="8.4337349397590355E-2"/>
  </r>
  <r>
    <x v="222"/>
    <x v="4"/>
    <n v="41"/>
    <n v="5"/>
    <n v="41005"/>
    <s v="Standard"/>
    <s v="Honda"/>
    <s v="Jazz"/>
    <n v="1.4"/>
    <n v="140"/>
    <n v="140"/>
    <n v="166"/>
    <n v="146"/>
    <m/>
    <n v="0.18571428571428572"/>
  </r>
  <r>
    <x v="223"/>
    <x v="4"/>
    <n v="61"/>
    <n v="7"/>
    <n v="61007"/>
    <s v="Sports"/>
    <s v="Honda"/>
    <s v="S2000"/>
    <n v="2"/>
    <n v="195"/>
    <n v="195"/>
    <n v="200"/>
    <n v="214"/>
    <m/>
    <n v="2.564102564102564E-2"/>
  </r>
  <r>
    <x v="224"/>
    <x v="4"/>
    <n v="61"/>
    <n v="6"/>
    <n v="61006"/>
    <s v="Sports"/>
    <s v="Mazda"/>
    <s v="MX-5"/>
    <n v="1.8"/>
    <n v="175"/>
    <n v="170.52"/>
    <n v="234"/>
    <n v="175"/>
    <m/>
    <n v="0.37227304714989434"/>
  </r>
  <r>
    <x v="224"/>
    <x v="4"/>
    <n v="61"/>
    <n v="5"/>
    <n v="61005"/>
    <s v="Sports"/>
    <s v="Mitsubishi"/>
    <s v="Lancer"/>
    <n v="2"/>
    <n v="180"/>
    <n v="169.54"/>
    <n v="214"/>
    <n v="160"/>
    <m/>
    <n v="0.26223899964610126"/>
  </r>
  <r>
    <x v="225"/>
    <x v="4"/>
    <n v="61"/>
    <n v="5"/>
    <n v="61005"/>
    <s v="Sports"/>
    <s v="Mitsubishi"/>
    <s v="Lancer"/>
    <n v="2"/>
    <n v="180"/>
    <n v="171"/>
    <n v="200"/>
    <n v="172"/>
    <m/>
    <n v="0.16959064327485379"/>
  </r>
  <r>
    <x v="226"/>
    <x v="4"/>
    <n v="51"/>
    <n v="6"/>
    <n v="51006"/>
    <s v="Premium"/>
    <s v="Audi"/>
    <s v="A4"/>
    <n v="2"/>
    <n v="230"/>
    <n v="230"/>
    <n v="299"/>
    <n v="269"/>
    <m/>
    <n v="0.3"/>
  </r>
  <r>
    <x v="227"/>
    <x v="4"/>
    <n v="51"/>
    <n v="7"/>
    <n v="51007"/>
    <s v="Premium"/>
    <s v="Lexus"/>
    <s v="IS-250"/>
    <n v="2.5"/>
    <n v="250"/>
    <n v="250"/>
    <n v="280"/>
    <n v="302"/>
    <m/>
    <n v="0.12"/>
  </r>
  <r>
    <x v="228"/>
    <x v="4"/>
    <n v="61"/>
    <n v="5"/>
    <n v="61005"/>
    <s v="Sports"/>
    <s v="Mitsubishi"/>
    <s v="Lancer"/>
    <n v="2"/>
    <n v="180"/>
    <n v="174"/>
    <n v="234"/>
    <n v="217"/>
    <m/>
    <n v="0.34482758620689657"/>
  </r>
  <r>
    <x v="229"/>
    <x v="4"/>
    <n v="61"/>
    <n v="5"/>
    <n v="61005"/>
    <s v="Sports"/>
    <s v="Mitsubishi"/>
    <s v="Lancer"/>
    <n v="2"/>
    <n v="180"/>
    <n v="171.5"/>
    <n v="183"/>
    <n v="190"/>
    <m/>
    <n v="6.7055393586005832E-2"/>
  </r>
  <r>
    <x v="229"/>
    <x v="4"/>
    <n v="41"/>
    <n v="4"/>
    <n v="41004"/>
    <s v="Standard"/>
    <s v="Toyota"/>
    <s v="Corolla"/>
    <n v="1.4"/>
    <n v="140"/>
    <n v="132.30000000000001"/>
    <n v="157"/>
    <n v="122"/>
    <m/>
    <n v="0.18669690098261515"/>
  </r>
  <r>
    <x v="230"/>
    <x v="4"/>
    <n v="41"/>
    <n v="6"/>
    <n v="41006"/>
    <s v="Standard"/>
    <s v="Hyundai"/>
    <s v="i30"/>
    <n v="1.4"/>
    <n v="130"/>
    <n v="130"/>
    <n v="172"/>
    <n v="184"/>
    <m/>
    <n v="0.32307692307692309"/>
  </r>
  <r>
    <x v="231"/>
    <x v="4"/>
    <n v="41"/>
    <n v="6"/>
    <n v="41006"/>
    <s v="Standard"/>
    <s v="Hyundai"/>
    <s v="i30"/>
    <n v="1.4"/>
    <n v="130"/>
    <n v="126"/>
    <n v="112"/>
    <n v="117"/>
    <m/>
    <n v="-0.1111111111111111"/>
  </r>
  <r>
    <x v="232"/>
    <x v="4"/>
    <n v="61"/>
    <n v="7"/>
    <n v="61007"/>
    <s v="Sports"/>
    <s v="Honda"/>
    <s v="S2000"/>
    <n v="2"/>
    <n v="195"/>
    <n v="191.1"/>
    <n v="237"/>
    <n v="182"/>
    <m/>
    <n v="0.24018838304552595"/>
  </r>
  <r>
    <x v="232"/>
    <x v="4"/>
    <n v="51"/>
    <n v="6"/>
    <n v="51006"/>
    <s v="Premium"/>
    <s v="Audi"/>
    <s v="A4"/>
    <n v="2"/>
    <n v="230"/>
    <n v="223.44"/>
    <n v="253"/>
    <n v="199"/>
    <m/>
    <n v="0.13229502327246689"/>
  </r>
  <r>
    <x v="233"/>
    <x v="4"/>
    <n v="51"/>
    <n v="5"/>
    <n v="51005"/>
    <s v="Premium"/>
    <s v="Mercedes Benz"/>
    <s v="C200"/>
    <n v="2"/>
    <n v="240"/>
    <n v="232"/>
    <n v="243"/>
    <n v="277"/>
    <m/>
    <n v="4.7413793103448273E-2"/>
  </r>
  <r>
    <x v="234"/>
    <x v="4"/>
    <n v="51"/>
    <n v="7"/>
    <n v="51007"/>
    <s v="Premium"/>
    <s v="Lexus"/>
    <s v="IS-250"/>
    <n v="2.5"/>
    <n v="250"/>
    <n v="250"/>
    <n v="272"/>
    <n v="288"/>
    <m/>
    <n v="8.7999999999999995E-2"/>
  </r>
  <r>
    <x v="235"/>
    <x v="4"/>
    <n v="51"/>
    <n v="5"/>
    <n v="51005"/>
    <s v="Premium"/>
    <s v="Mercedes Benz"/>
    <s v="C200"/>
    <n v="2"/>
    <n v="240"/>
    <n v="233"/>
    <n v="314"/>
    <n v="273"/>
    <m/>
    <n v="0.34763948497854075"/>
  </r>
  <r>
    <x v="236"/>
    <x v="4"/>
    <n v="61"/>
    <n v="7"/>
    <n v="61007"/>
    <s v="Sports"/>
    <s v="Honda"/>
    <s v="S2000"/>
    <n v="2"/>
    <n v="195"/>
    <n v="188.16"/>
    <n v="211"/>
    <n v="244"/>
    <m/>
    <n v="0.12138605442176872"/>
  </r>
  <r>
    <x v="236"/>
    <x v="4"/>
    <n v="61"/>
    <n v="6"/>
    <n v="61006"/>
    <s v="Sports"/>
    <s v="Mazda"/>
    <s v="MX-5"/>
    <n v="1.8"/>
    <n v="175"/>
    <n v="191.1"/>
    <n v="187"/>
    <n v="143"/>
    <m/>
    <n v="-2.1454735740449996E-2"/>
  </r>
  <r>
    <x v="237"/>
    <x v="4"/>
    <n v="41"/>
    <n v="4"/>
    <n v="41004"/>
    <s v="Standard"/>
    <s v="Toyota"/>
    <s v="Corolla"/>
    <n v="1.4"/>
    <n v="140"/>
    <n v="128.38"/>
    <n v="98"/>
    <n v="87"/>
    <m/>
    <n v="-0.23664122137404578"/>
  </r>
  <r>
    <x v="237"/>
    <x v="4"/>
    <n v="51"/>
    <n v="4"/>
    <n v="51004"/>
    <s v="Premium"/>
    <s v="BMW"/>
    <s v="320i"/>
    <n v="2"/>
    <n v="240"/>
    <n v="234.22"/>
    <n v="239"/>
    <n v="203"/>
    <m/>
    <n v="2.0408163265306128E-2"/>
  </r>
  <r>
    <x v="238"/>
    <x v="4"/>
    <n v="61"/>
    <n v="4"/>
    <n v="61004"/>
    <s v="Sports"/>
    <s v="Subaru"/>
    <s v="Impreza"/>
    <n v="2"/>
    <n v="180"/>
    <n v="176.4"/>
    <n v="212"/>
    <n v="207"/>
    <m/>
    <n v="0.20181405895691606"/>
  </r>
  <r>
    <x v="238"/>
    <x v="4"/>
    <n v="51"/>
    <n v="5"/>
    <n v="51005"/>
    <s v="Premium"/>
    <s v="Mercedes Benz"/>
    <s v="C200"/>
    <n v="2"/>
    <n v="240"/>
    <n v="235.2"/>
    <n v="242"/>
    <n v="290"/>
    <m/>
    <n v="2.891156462585039E-2"/>
  </r>
  <r>
    <x v="239"/>
    <x v="4"/>
    <n v="51"/>
    <n v="6"/>
    <n v="51006"/>
    <s v="Premium"/>
    <s v="Audi"/>
    <s v="A4"/>
    <n v="2"/>
    <n v="230"/>
    <n v="214.62"/>
    <n v="223"/>
    <n v="260"/>
    <m/>
    <n v="3.9045755288416716E-2"/>
  </r>
  <r>
    <x v="239"/>
    <x v="4"/>
    <n v="41"/>
    <n v="5"/>
    <n v="41005"/>
    <s v="Standard"/>
    <s v="Honda"/>
    <s v="Jazz"/>
    <n v="1.4"/>
    <n v="140"/>
    <n v="126.42"/>
    <n v="153"/>
    <n v="148"/>
    <m/>
    <n v="0.21025154247745609"/>
  </r>
  <r>
    <x v="239"/>
    <x v="4"/>
    <n v="41"/>
    <n v="4"/>
    <n v="41004"/>
    <s v="Standard"/>
    <s v="Toyota"/>
    <s v="Corolla"/>
    <n v="1.4"/>
    <n v="140"/>
    <n v="128.38"/>
    <n v="178"/>
    <n v="202"/>
    <m/>
    <n v="0.38650880199408011"/>
  </r>
  <r>
    <x v="240"/>
    <x v="4"/>
    <n v="61"/>
    <n v="6"/>
    <n v="61006"/>
    <s v="Sports"/>
    <s v="Mazda"/>
    <s v="MX-5"/>
    <n v="1.8"/>
    <n v="175"/>
    <n v="171.5"/>
    <n v="155"/>
    <n v="148"/>
    <m/>
    <n v="-9.6209912536443148E-2"/>
  </r>
  <r>
    <x v="240"/>
    <x v="4"/>
    <n v="51"/>
    <n v="4"/>
    <n v="51004"/>
    <s v="Premium"/>
    <s v="BMW"/>
    <s v="320i"/>
    <n v="2"/>
    <n v="240"/>
    <n v="227.35999999999999"/>
    <n v="213"/>
    <n v="166"/>
    <m/>
    <n v="-6.3159746657283536E-2"/>
  </r>
  <r>
    <x v="241"/>
    <x v="4"/>
    <n v="61"/>
    <n v="6"/>
    <n v="61006"/>
    <s v="Sports"/>
    <s v="Mazda"/>
    <s v="MX-5"/>
    <n v="1.8"/>
    <n v="175"/>
    <n v="173"/>
    <n v="237"/>
    <n v="222"/>
    <m/>
    <n v="0.36994219653179189"/>
  </r>
  <r>
    <x v="242"/>
    <x v="4"/>
    <n v="51"/>
    <n v="5"/>
    <n v="51005"/>
    <s v="Premium"/>
    <s v="Mercedes Benz"/>
    <s v="C200"/>
    <n v="2"/>
    <n v="240"/>
    <n v="234.22"/>
    <n v="298"/>
    <n v="241"/>
    <m/>
    <n v="0.27230808641448212"/>
  </r>
  <r>
    <x v="242"/>
    <x v="4"/>
    <n v="41"/>
    <n v="6"/>
    <n v="41006"/>
    <s v="Standard"/>
    <s v="Hyundai"/>
    <s v="i30"/>
    <n v="1.4"/>
    <n v="130"/>
    <n v="127.39999999999999"/>
    <n v="126"/>
    <n v="95"/>
    <m/>
    <n v="-1.0989010989010922E-2"/>
  </r>
  <r>
    <x v="243"/>
    <x v="4"/>
    <n v="41"/>
    <n v="7"/>
    <n v="41007"/>
    <s v="Standard"/>
    <s v="Mazda"/>
    <s v="3"/>
    <n v="2"/>
    <n v="150"/>
    <n v="147"/>
    <n v="187"/>
    <n v="211"/>
    <m/>
    <n v="0.27210884353741499"/>
  </r>
  <r>
    <x v="243"/>
    <x v="4"/>
    <n v="41"/>
    <n v="4"/>
    <n v="41004"/>
    <s v="Standard"/>
    <s v="Toyota"/>
    <s v="Corolla"/>
    <n v="1.4"/>
    <n v="140"/>
    <n v="137.19999999999999"/>
    <n v="137"/>
    <n v="115"/>
    <m/>
    <n v="-1.4577259475217832E-3"/>
  </r>
  <r>
    <x v="243"/>
    <x v="4"/>
    <n v="51"/>
    <n v="5"/>
    <n v="51005"/>
    <s v="Premium"/>
    <s v="Mercedes Benz"/>
    <s v="C200"/>
    <n v="2"/>
    <n v="240"/>
    <n v="235.2"/>
    <n v="230"/>
    <n v="225"/>
    <m/>
    <n v="-2.2108843537414918E-2"/>
  </r>
  <r>
    <x v="243"/>
    <x v="4"/>
    <n v="41"/>
    <n v="5"/>
    <n v="41005"/>
    <s v="Standard"/>
    <s v="Honda"/>
    <s v="Jazz"/>
    <n v="1.4"/>
    <n v="140"/>
    <n v="133.28"/>
    <n v="133"/>
    <n v="117"/>
    <m/>
    <n v="-2.1008403361344624E-3"/>
  </r>
  <r>
    <x v="244"/>
    <x v="4"/>
    <n v="51"/>
    <n v="5"/>
    <n v="51005"/>
    <s v="Premium"/>
    <s v="Mercedes Benz"/>
    <s v="C200"/>
    <n v="2"/>
    <n v="240"/>
    <n v="233"/>
    <n v="274"/>
    <n v="309"/>
    <m/>
    <n v="0.17596566523605151"/>
  </r>
  <r>
    <x v="245"/>
    <x v="4"/>
    <n v="61"/>
    <n v="6"/>
    <n v="61006"/>
    <s v="Sports"/>
    <s v="Mazda"/>
    <s v="MX-5"/>
    <n v="1.8"/>
    <n v="175"/>
    <n v="175"/>
    <n v="190"/>
    <n v="201"/>
    <m/>
    <n v="8.5714285714285715E-2"/>
  </r>
  <r>
    <x v="246"/>
    <x v="4"/>
    <n v="61"/>
    <n v="5"/>
    <n v="61005"/>
    <s v="Sports"/>
    <s v="Mitsubishi"/>
    <s v="Lancer"/>
    <n v="2"/>
    <n v="180"/>
    <n v="176.4"/>
    <n v="208"/>
    <n v="253"/>
    <m/>
    <n v="0.17913832199546481"/>
  </r>
  <r>
    <x v="246"/>
    <x v="4"/>
    <n v="51"/>
    <n v="7"/>
    <n v="51007"/>
    <s v="Premium"/>
    <s v="Lexus"/>
    <s v="IS-250"/>
    <n v="2.5"/>
    <n v="250"/>
    <n v="245"/>
    <n v="285"/>
    <n v="304"/>
    <m/>
    <n v="0.16326530612244897"/>
  </r>
  <r>
    <x v="247"/>
    <x v="4"/>
    <n v="61"/>
    <n v="4"/>
    <n v="61004"/>
    <s v="Sports"/>
    <s v="Subaru"/>
    <s v="Impreza"/>
    <n v="2"/>
    <n v="180"/>
    <n v="180"/>
    <n v="248"/>
    <n v="267"/>
    <m/>
    <n v="0.37777777777777777"/>
  </r>
  <r>
    <x v="248"/>
    <x v="4"/>
    <n v="51"/>
    <n v="4"/>
    <n v="51004"/>
    <s v="Premium"/>
    <s v="BMW"/>
    <s v="320i"/>
    <n v="2"/>
    <n v="240"/>
    <n v="240"/>
    <n v="307"/>
    <n v="267"/>
    <m/>
    <n v="0.27916666666666667"/>
  </r>
  <r>
    <x v="249"/>
    <x v="4"/>
    <n v="61"/>
    <n v="5"/>
    <n v="61005"/>
    <s v="Sports"/>
    <s v="Mitsubishi"/>
    <s v="Lancer"/>
    <n v="2"/>
    <n v="180"/>
    <n v="176.4"/>
    <n v="181"/>
    <n v="146"/>
    <m/>
    <n v="2.60770975056689E-2"/>
  </r>
  <r>
    <x v="249"/>
    <x v="4"/>
    <n v="61"/>
    <n v="4"/>
    <n v="61004"/>
    <s v="Sports"/>
    <s v="Subaru"/>
    <s v="Impreza"/>
    <n v="2"/>
    <n v="180"/>
    <n v="176.4"/>
    <n v="223"/>
    <n v="258"/>
    <m/>
    <n v="0.26417233560090697"/>
  </r>
  <r>
    <x v="250"/>
    <x v="4"/>
    <n v="61"/>
    <n v="7"/>
    <n v="61007"/>
    <s v="Sports"/>
    <s v="Honda"/>
    <s v="S2000"/>
    <n v="2"/>
    <n v="195"/>
    <n v="192"/>
    <n v="209"/>
    <n v="254"/>
    <m/>
    <n v="8.8541666666666671E-2"/>
  </r>
  <r>
    <x v="251"/>
    <x v="4"/>
    <n v="61"/>
    <n v="4"/>
    <n v="61004"/>
    <s v="Sports"/>
    <s v="Subaru"/>
    <s v="Impreza"/>
    <n v="2"/>
    <n v="180"/>
    <n v="178"/>
    <n v="201"/>
    <n v="180"/>
    <m/>
    <n v="0.12921348314606743"/>
  </r>
  <r>
    <x v="252"/>
    <x v="4"/>
    <n v="41"/>
    <n v="6"/>
    <n v="41006"/>
    <s v="Standard"/>
    <s v="Hyundai"/>
    <s v="i30"/>
    <n v="1.4"/>
    <n v="130"/>
    <n v="128"/>
    <n v="116"/>
    <n v="122"/>
    <m/>
    <n v="-9.375E-2"/>
  </r>
  <r>
    <x v="253"/>
    <x v="4"/>
    <n v="61"/>
    <n v="7"/>
    <n v="61007"/>
    <s v="Sports"/>
    <s v="Honda"/>
    <s v="S2000"/>
    <n v="2"/>
    <n v="195"/>
    <n v="189"/>
    <n v="268"/>
    <n v="268"/>
    <m/>
    <n v="0.41798941798941797"/>
  </r>
  <r>
    <x v="254"/>
    <x v="4"/>
    <n v="51"/>
    <n v="5"/>
    <n v="51005"/>
    <s v="Premium"/>
    <s v="Mercedes Benz"/>
    <s v="C200"/>
    <n v="2"/>
    <n v="240"/>
    <n v="240"/>
    <n v="324"/>
    <n v="317"/>
    <m/>
    <n v="0.35"/>
  </r>
  <r>
    <x v="255"/>
    <x v="4"/>
    <n v="51"/>
    <n v="4"/>
    <n v="51004"/>
    <s v="Premium"/>
    <s v="BMW"/>
    <s v="320i"/>
    <n v="2"/>
    <n v="240"/>
    <n v="240"/>
    <n v="237"/>
    <n v="284"/>
    <m/>
    <n v="-1.2500000000000001E-2"/>
  </r>
  <r>
    <x v="256"/>
    <x v="4"/>
    <n v="41"/>
    <n v="7"/>
    <n v="41007"/>
    <s v="Standard"/>
    <s v="Mazda"/>
    <s v="3"/>
    <n v="2"/>
    <n v="150"/>
    <n v="150"/>
    <n v="192"/>
    <n v="203"/>
    <m/>
    <n v="0.28000000000000003"/>
  </r>
  <r>
    <x v="257"/>
    <x v="4"/>
    <n v="41"/>
    <n v="6"/>
    <n v="41006"/>
    <s v="Standard"/>
    <s v="Hyundai"/>
    <s v="i30"/>
    <n v="1.4"/>
    <n v="130"/>
    <n v="130"/>
    <n v="172"/>
    <n v="146"/>
    <m/>
    <n v="0.32307692307692309"/>
  </r>
  <r>
    <x v="258"/>
    <x v="4"/>
    <n v="41"/>
    <n v="6"/>
    <n v="41006"/>
    <s v="Standard"/>
    <s v="Hyundai"/>
    <s v="i30"/>
    <n v="1.4"/>
    <n v="130"/>
    <n v="111.72"/>
    <n v="132"/>
    <n v="114"/>
    <m/>
    <n v="0.18152524167561762"/>
  </r>
  <r>
    <x v="258"/>
    <x v="4"/>
    <n v="61"/>
    <n v="7"/>
    <n v="61007"/>
    <s v="Sports"/>
    <s v="Honda"/>
    <s v="S2000"/>
    <n v="2"/>
    <n v="195"/>
    <n v="185.22"/>
    <n v="243"/>
    <n v="194"/>
    <m/>
    <n v="0.31195335276967928"/>
  </r>
  <r>
    <x v="258"/>
    <x v="4"/>
    <n v="51"/>
    <n v="7"/>
    <n v="51007"/>
    <s v="Premium"/>
    <s v="Lexus"/>
    <s v="IS-250"/>
    <n v="2.5"/>
    <n v="250"/>
    <n v="226.38"/>
    <n v="330"/>
    <n v="412"/>
    <m/>
    <n v="0.45772594752186591"/>
  </r>
  <r>
    <x v="259"/>
    <x v="4"/>
    <n v="61"/>
    <n v="4"/>
    <n v="61004"/>
    <s v="Sports"/>
    <s v="Subaru"/>
    <s v="Impreza"/>
    <n v="2"/>
    <n v="180"/>
    <n v="166.6"/>
    <n v="244"/>
    <n v="183"/>
    <m/>
    <n v="0.46458583433373352"/>
  </r>
  <r>
    <x v="259"/>
    <x v="4"/>
    <n v="51"/>
    <n v="5"/>
    <n v="51005"/>
    <s v="Premium"/>
    <s v="Mercedes Benz"/>
    <s v="C200"/>
    <n v="2"/>
    <n v="240"/>
    <n v="226.38"/>
    <n v="228"/>
    <n v="180"/>
    <m/>
    <n v="7.1561091969255435E-3"/>
  </r>
  <r>
    <x v="259"/>
    <x v="4"/>
    <n v="61"/>
    <n v="7"/>
    <n v="61007"/>
    <s v="Sports"/>
    <s v="Honda"/>
    <s v="S2000"/>
    <n v="2"/>
    <n v="195"/>
    <n v="191.1"/>
    <n v="249"/>
    <n v="221"/>
    <m/>
    <n v="0.30298273155416017"/>
  </r>
  <r>
    <x v="260"/>
    <x v="4"/>
    <n v="61"/>
    <n v="6"/>
    <n v="61006"/>
    <s v="Sports"/>
    <s v="Mazda"/>
    <s v="MX-5"/>
    <n v="1.8"/>
    <n v="175"/>
    <n v="170.52"/>
    <n v="219"/>
    <n v="205"/>
    <m/>
    <n v="0.28430682617874731"/>
  </r>
  <r>
    <x v="260"/>
    <x v="4"/>
    <n v="51"/>
    <n v="5"/>
    <n v="51005"/>
    <s v="Premium"/>
    <s v="Mercedes Benz"/>
    <s v="C200"/>
    <n v="2"/>
    <n v="240"/>
    <n v="235.2"/>
    <n v="271"/>
    <n v="336"/>
    <m/>
    <n v="0.15221088435374155"/>
  </r>
  <r>
    <x v="261"/>
    <x v="4"/>
    <n v="51"/>
    <n v="4"/>
    <n v="51004"/>
    <s v="Premium"/>
    <s v="BMW"/>
    <s v="320i"/>
    <n v="2"/>
    <n v="240"/>
    <n v="216.57999999999998"/>
    <n v="282"/>
    <n v="219"/>
    <m/>
    <n v="0.30205928525256265"/>
  </r>
  <r>
    <x v="261"/>
    <x v="4"/>
    <n v="51"/>
    <n v="5"/>
    <n v="51005"/>
    <s v="Premium"/>
    <s v="Mercedes Benz"/>
    <s v="C200"/>
    <n v="2"/>
    <n v="240"/>
    <n v="226.38"/>
    <n v="210"/>
    <n v="247"/>
    <m/>
    <n v="-7.2356215213358055E-2"/>
  </r>
  <r>
    <x v="262"/>
    <x v="4"/>
    <n v="41"/>
    <n v="6"/>
    <n v="41006"/>
    <s v="Standard"/>
    <s v="Hyundai"/>
    <s v="i30"/>
    <n v="1.4"/>
    <n v="130"/>
    <n v="120.53999999999999"/>
    <n v="105"/>
    <n v="89"/>
    <m/>
    <n v="-0.12891986062717764"/>
  </r>
  <r>
    <x v="262"/>
    <x v="4"/>
    <n v="61"/>
    <n v="7"/>
    <n v="61007"/>
    <s v="Sports"/>
    <s v="Honda"/>
    <s v="S2000"/>
    <n v="2"/>
    <n v="195"/>
    <n v="191.1"/>
    <n v="202"/>
    <n v="199"/>
    <m/>
    <n v="5.7038199895342784E-2"/>
  </r>
  <r>
    <x v="263"/>
    <x v="4"/>
    <n v="51"/>
    <n v="6"/>
    <n v="51006"/>
    <s v="Premium"/>
    <s v="Audi"/>
    <s v="A4"/>
    <n v="2"/>
    <n v="230"/>
    <n v="230"/>
    <n v="218"/>
    <n v="270"/>
    <m/>
    <n v="-5.2173913043478258E-2"/>
  </r>
  <r>
    <x v="264"/>
    <x v="4"/>
    <n v="41"/>
    <n v="7"/>
    <n v="41007"/>
    <s v="Standard"/>
    <s v="Mazda"/>
    <s v="3"/>
    <n v="2"/>
    <n v="150"/>
    <n v="150"/>
    <n v="135"/>
    <n v="120"/>
    <m/>
    <n v="-0.1"/>
  </r>
  <r>
    <x v="265"/>
    <x v="4"/>
    <n v="61"/>
    <n v="4"/>
    <n v="61004"/>
    <s v="Sports"/>
    <s v="Subaru"/>
    <s v="Impreza"/>
    <n v="2"/>
    <n v="180"/>
    <n v="180"/>
    <n v="232"/>
    <n v="283"/>
    <m/>
    <n v="0.28888888888888886"/>
  </r>
  <r>
    <x v="266"/>
    <x v="4"/>
    <n v="61"/>
    <n v="6"/>
    <n v="61006"/>
    <s v="Sports"/>
    <s v="Mazda"/>
    <s v="MX-5"/>
    <n v="1.8"/>
    <n v="175"/>
    <n v="163.66"/>
    <n v="190"/>
    <n v="144"/>
    <m/>
    <n v="0.16094341928388123"/>
  </r>
  <r>
    <x v="266"/>
    <x v="4"/>
    <n v="41"/>
    <n v="6"/>
    <n v="41006"/>
    <s v="Standard"/>
    <s v="Hyundai"/>
    <s v="i30"/>
    <n v="1.4"/>
    <n v="130"/>
    <n v="103.88"/>
    <n v="104"/>
    <n v="112"/>
    <m/>
    <n v="1.1551790527532205E-3"/>
  </r>
  <r>
    <x v="266"/>
    <x v="4"/>
    <n v="41"/>
    <n v="7"/>
    <n v="41007"/>
    <s v="Standard"/>
    <s v="Mazda"/>
    <s v="3"/>
    <n v="2"/>
    <n v="150"/>
    <n v="125.44"/>
    <n v="121"/>
    <n v="113"/>
    <m/>
    <n v="-3.5395408163265286E-2"/>
  </r>
  <r>
    <x v="267"/>
    <x v="4"/>
    <n v="51"/>
    <n v="4"/>
    <n v="51004"/>
    <s v="Premium"/>
    <s v="BMW"/>
    <s v="320i"/>
    <n v="2"/>
    <n v="240"/>
    <n v="218.54"/>
    <n v="269"/>
    <n v="204"/>
    <m/>
    <n v="0.23089594582227516"/>
  </r>
  <r>
    <x v="267"/>
    <x v="4"/>
    <n v="51"/>
    <n v="7"/>
    <n v="51007"/>
    <s v="Premium"/>
    <s v="Lexus"/>
    <s v="IS-250"/>
    <n v="2.5"/>
    <n v="250"/>
    <n v="236.18"/>
    <n v="274"/>
    <n v="290"/>
    <m/>
    <n v="0.16013210263358452"/>
  </r>
  <r>
    <x v="268"/>
    <x v="4"/>
    <n v="41"/>
    <n v="6"/>
    <n v="41006"/>
    <s v="Standard"/>
    <s v="Hyundai"/>
    <s v="i30"/>
    <n v="1.4"/>
    <n v="130"/>
    <n v="130"/>
    <n v="126"/>
    <n v="122"/>
    <m/>
    <n v="-3.0769230769230771E-2"/>
  </r>
  <r>
    <x v="269"/>
    <x v="4"/>
    <n v="51"/>
    <n v="6"/>
    <n v="51006"/>
    <s v="Premium"/>
    <s v="Audi"/>
    <s v="A4"/>
    <n v="2"/>
    <n v="230"/>
    <n v="228"/>
    <n v="278"/>
    <n v="344"/>
    <m/>
    <n v="0.21929824561403508"/>
  </r>
  <r>
    <x v="270"/>
    <x v="4"/>
    <n v="51"/>
    <n v="4"/>
    <n v="51004"/>
    <s v="Premium"/>
    <s v="BMW"/>
    <s v="320i"/>
    <n v="2"/>
    <n v="240"/>
    <n v="225.4"/>
    <n v="253"/>
    <n v="288"/>
    <m/>
    <n v="0.1224489795918367"/>
  </r>
  <r>
    <x v="270"/>
    <x v="4"/>
    <n v="41"/>
    <n v="5"/>
    <n v="41005"/>
    <s v="Standard"/>
    <s v="Honda"/>
    <s v="Jazz"/>
    <n v="1.4"/>
    <n v="140"/>
    <n v="128.38"/>
    <n v="127"/>
    <n v="95"/>
    <m/>
    <n v="-1.0749337903100136E-2"/>
  </r>
  <r>
    <x v="270"/>
    <x v="4"/>
    <n v="51"/>
    <n v="6"/>
    <n v="51006"/>
    <s v="Premium"/>
    <s v="Audi"/>
    <s v="A4"/>
    <n v="2"/>
    <n v="230"/>
    <n v="225.4"/>
    <n v="333"/>
    <n v="409"/>
    <m/>
    <n v="0.4773735581188997"/>
  </r>
  <r>
    <x v="271"/>
    <x v="4"/>
    <n v="61"/>
    <n v="5"/>
    <n v="61005"/>
    <s v="Sports"/>
    <s v="Mitsubishi"/>
    <s v="Lancer"/>
    <n v="2"/>
    <n v="180"/>
    <n v="175"/>
    <n v="176"/>
    <n v="202"/>
    <m/>
    <n v="5.7142857142857143E-3"/>
  </r>
  <r>
    <x v="272"/>
    <x v="4"/>
    <n v="51"/>
    <n v="7"/>
    <n v="51007"/>
    <s v="Premium"/>
    <s v="Lexus"/>
    <s v="IS-250"/>
    <n v="2.5"/>
    <n v="250"/>
    <n v="250"/>
    <n v="250"/>
    <n v="220"/>
    <m/>
    <n v="0"/>
  </r>
  <r>
    <x v="273"/>
    <x v="4"/>
    <n v="41"/>
    <n v="5"/>
    <n v="41005"/>
    <s v="Standard"/>
    <s v="Honda"/>
    <s v="Jazz"/>
    <n v="1.4"/>
    <n v="140"/>
    <n v="131.32"/>
    <n v="120"/>
    <n v="104"/>
    <m/>
    <n v="-8.6201644837039251E-2"/>
  </r>
  <r>
    <x v="273"/>
    <x v="4"/>
    <n v="41"/>
    <n v="7"/>
    <n v="41007"/>
    <s v="Standard"/>
    <s v="Mazda"/>
    <s v="3"/>
    <n v="2"/>
    <n v="150"/>
    <n v="147"/>
    <n v="153"/>
    <n v="131"/>
    <m/>
    <n v="4.0816326530612242E-2"/>
  </r>
  <r>
    <x v="273"/>
    <x v="4"/>
    <n v="51"/>
    <n v="4"/>
    <n v="51004"/>
    <s v="Premium"/>
    <s v="BMW"/>
    <s v="320i"/>
    <n v="2"/>
    <n v="240"/>
    <n v="230.29999999999998"/>
    <n v="256"/>
    <n v="314"/>
    <m/>
    <n v="0.1115935735996527"/>
  </r>
  <r>
    <x v="274"/>
    <x v="4"/>
    <n v="51"/>
    <n v="4"/>
    <n v="51004"/>
    <s v="Premium"/>
    <s v="BMW"/>
    <s v="320i"/>
    <n v="2"/>
    <n v="240"/>
    <n v="240"/>
    <n v="254"/>
    <n v="218"/>
    <m/>
    <n v="5.8333333333333334E-2"/>
  </r>
  <r>
    <x v="275"/>
    <x v="4"/>
    <n v="51"/>
    <n v="5"/>
    <n v="51005"/>
    <s v="Premium"/>
    <s v="Mercedes Benz"/>
    <s v="C200"/>
    <n v="2"/>
    <n v="240"/>
    <n v="240"/>
    <n v="244"/>
    <n v="202"/>
    <m/>
    <n v="1.6666666666666666E-2"/>
  </r>
  <r>
    <x v="276"/>
    <x v="4"/>
    <n v="41"/>
    <n v="7"/>
    <n v="41007"/>
    <s v="Standard"/>
    <s v="Mazda"/>
    <s v="3"/>
    <n v="2"/>
    <n v="150"/>
    <n v="140"/>
    <n v="152"/>
    <n v="142"/>
    <m/>
    <n v="8.5714285714285715E-2"/>
  </r>
  <r>
    <x v="277"/>
    <x v="4"/>
    <n v="51"/>
    <n v="5"/>
    <n v="51005"/>
    <s v="Premium"/>
    <s v="Mercedes Benz"/>
    <s v="C200"/>
    <n v="2"/>
    <n v="240"/>
    <n v="240"/>
    <n v="204"/>
    <n v="246"/>
    <m/>
    <n v="-0.15"/>
  </r>
  <r>
    <x v="278"/>
    <x v="4"/>
    <n v="61"/>
    <n v="6"/>
    <n v="61006"/>
    <s v="Sports"/>
    <s v="Mazda"/>
    <s v="MX-5"/>
    <n v="1.8"/>
    <n v="175"/>
    <n v="161.69999999999999"/>
    <n v="198"/>
    <n v="198"/>
    <m/>
    <n v="0.22448979591836743"/>
  </r>
  <r>
    <x v="278"/>
    <x v="4"/>
    <n v="41"/>
    <n v="5"/>
    <n v="41005"/>
    <s v="Standard"/>
    <s v="Honda"/>
    <s v="Jazz"/>
    <n v="1.4"/>
    <n v="140"/>
    <n v="114.66"/>
    <n v="124"/>
    <n v="145"/>
    <m/>
    <n v="8.14582243153672E-2"/>
  </r>
  <r>
    <x v="278"/>
    <x v="4"/>
    <n v="51"/>
    <n v="7"/>
    <n v="51007"/>
    <s v="Premium"/>
    <s v="Lexus"/>
    <s v="IS-250"/>
    <n v="2.5"/>
    <n v="250"/>
    <n v="238.14"/>
    <n v="281"/>
    <n v="258"/>
    <m/>
    <n v="0.1799781641051483"/>
  </r>
  <r>
    <x v="278"/>
    <x v="4"/>
    <n v="51"/>
    <n v="5"/>
    <n v="51005"/>
    <s v="Premium"/>
    <s v="Mercedes Benz"/>
    <s v="C200"/>
    <n v="2"/>
    <n v="240"/>
    <n v="228.34"/>
    <n v="253"/>
    <n v="278"/>
    <m/>
    <n v="0.10799684680739247"/>
  </r>
  <r>
    <x v="279"/>
    <x v="4"/>
    <n v="51"/>
    <n v="6"/>
    <n v="51006"/>
    <s v="Premium"/>
    <s v="Audi"/>
    <s v="A4"/>
    <n v="2"/>
    <n v="230"/>
    <n v="230"/>
    <n v="308"/>
    <n v="246"/>
    <m/>
    <n v="0.33913043478260868"/>
  </r>
  <r>
    <x v="280"/>
    <x v="4"/>
    <n v="41"/>
    <n v="4"/>
    <n v="41004"/>
    <s v="Standard"/>
    <s v="Toyota"/>
    <s v="Corolla"/>
    <n v="1.4"/>
    <n v="140"/>
    <n v="136"/>
    <n v="130"/>
    <n v="105"/>
    <m/>
    <n v="-4.4117647058823532E-2"/>
  </r>
  <r>
    <x v="281"/>
    <x v="4"/>
    <n v="41"/>
    <n v="7"/>
    <n v="41007"/>
    <s v="Standard"/>
    <s v="Mazda"/>
    <s v="3"/>
    <n v="2"/>
    <n v="150"/>
    <n v="147"/>
    <n v="196"/>
    <n v="194"/>
    <m/>
    <n v="0.33333333333333331"/>
  </r>
  <r>
    <x v="281"/>
    <x v="4"/>
    <n v="41"/>
    <n v="4"/>
    <n v="41004"/>
    <s v="Standard"/>
    <s v="Toyota"/>
    <s v="Corolla"/>
    <n v="1.4"/>
    <n v="140"/>
    <n v="137.19999999999999"/>
    <n v="165"/>
    <n v="179"/>
    <m/>
    <n v="0.20262390670553945"/>
  </r>
  <r>
    <x v="282"/>
    <x v="4"/>
    <n v="41"/>
    <n v="7"/>
    <n v="41007"/>
    <s v="Standard"/>
    <s v="Mazda"/>
    <s v="3"/>
    <n v="2"/>
    <n v="150"/>
    <n v="150"/>
    <n v="132"/>
    <n v="130"/>
    <m/>
    <n v="-0.12"/>
  </r>
  <r>
    <x v="283"/>
    <x v="4"/>
    <n v="41"/>
    <n v="6"/>
    <n v="41006"/>
    <s v="Standard"/>
    <s v="Hyundai"/>
    <s v="i30"/>
    <n v="1.4"/>
    <n v="130"/>
    <n v="130"/>
    <n v="174"/>
    <n v="172"/>
    <m/>
    <n v="0.33846153846153848"/>
  </r>
  <r>
    <x v="284"/>
    <x v="4"/>
    <n v="61"/>
    <n v="5"/>
    <n v="61005"/>
    <s v="Sports"/>
    <s v="Mitsubishi"/>
    <s v="Lancer"/>
    <n v="2"/>
    <n v="180"/>
    <n v="171"/>
    <n v="172"/>
    <n v="194"/>
    <m/>
    <n v="5.8479532163742687E-3"/>
  </r>
  <r>
    <x v="285"/>
    <x v="4"/>
    <n v="41"/>
    <n v="6"/>
    <n v="41006"/>
    <s v="Standard"/>
    <s v="Hyundai"/>
    <s v="i30"/>
    <n v="1.4"/>
    <n v="130"/>
    <n v="127"/>
    <n v="135"/>
    <n v="105"/>
    <m/>
    <n v="6.2992125984251968E-2"/>
  </r>
  <r>
    <x v="286"/>
    <x v="4"/>
    <n v="51"/>
    <n v="4"/>
    <n v="51004"/>
    <s v="Premium"/>
    <s v="BMW"/>
    <s v="320i"/>
    <n v="2"/>
    <n v="240"/>
    <n v="229.32"/>
    <n v="245"/>
    <n v="222"/>
    <m/>
    <n v="6.8376068376068411E-2"/>
  </r>
  <r>
    <x v="286"/>
    <x v="4"/>
    <n v="41"/>
    <n v="7"/>
    <n v="41007"/>
    <s v="Standard"/>
    <s v="Mazda"/>
    <s v="3"/>
    <n v="2"/>
    <n v="150"/>
    <n v="141.12"/>
    <n v="135"/>
    <n v="118"/>
    <m/>
    <n v="-4.3367346938775544E-2"/>
  </r>
  <r>
    <x v="286"/>
    <x v="4"/>
    <n v="41"/>
    <n v="6"/>
    <n v="41006"/>
    <s v="Standard"/>
    <s v="Hyundai"/>
    <s v="i30"/>
    <n v="1.4"/>
    <n v="130"/>
    <n v="111.72"/>
    <n v="119"/>
    <n v="130"/>
    <m/>
    <n v="6.5162907268170436E-2"/>
  </r>
  <r>
    <x v="287"/>
    <x v="4"/>
    <n v="61"/>
    <n v="4"/>
    <n v="61004"/>
    <s v="Sports"/>
    <s v="Subaru"/>
    <s v="Impreza"/>
    <n v="2"/>
    <n v="180"/>
    <n v="180"/>
    <n v="178"/>
    <n v="206"/>
    <m/>
    <n v="-1.1111111111111112E-2"/>
  </r>
  <r>
    <x v="288"/>
    <x v="4"/>
    <n v="41"/>
    <n v="7"/>
    <n v="41007"/>
    <s v="Standard"/>
    <s v="Mazda"/>
    <s v="3"/>
    <n v="2"/>
    <n v="150"/>
    <n v="148"/>
    <n v="162"/>
    <n v="168"/>
    <m/>
    <n v="9.45945945945946E-2"/>
  </r>
  <r>
    <x v="289"/>
    <x v="4"/>
    <n v="61"/>
    <n v="5"/>
    <n v="61005"/>
    <s v="Sports"/>
    <s v="Mitsubishi"/>
    <s v="Lancer"/>
    <n v="2"/>
    <n v="180"/>
    <n v="180"/>
    <n v="205"/>
    <n v="194"/>
    <m/>
    <n v="0.1388888888888889"/>
  </r>
  <r>
    <x v="290"/>
    <x v="4"/>
    <n v="41"/>
    <n v="7"/>
    <n v="41007"/>
    <s v="Standard"/>
    <s v="Mazda"/>
    <s v="3"/>
    <n v="2"/>
    <n v="150"/>
    <n v="150"/>
    <n v="184"/>
    <n v="171"/>
    <m/>
    <n v="0.22666666666666666"/>
  </r>
  <r>
    <x v="291"/>
    <x v="5"/>
    <n v="61"/>
    <n v="7"/>
    <n v="61007"/>
    <s v="Sports"/>
    <s v="Honda"/>
    <s v="S2000"/>
    <n v="2"/>
    <n v="195"/>
    <n v="195"/>
    <n v="198"/>
    <n v="221"/>
    <m/>
    <n v="1.5384615384615385E-2"/>
  </r>
  <r>
    <x v="292"/>
    <x v="5"/>
    <n v="61"/>
    <n v="4"/>
    <n v="61004"/>
    <s v="Sports"/>
    <s v="Subaru"/>
    <s v="Impreza"/>
    <n v="2"/>
    <n v="180"/>
    <n v="180"/>
    <n v="217"/>
    <n v="264"/>
    <m/>
    <n v="0.20555555555555555"/>
  </r>
  <r>
    <x v="293"/>
    <x v="5"/>
    <n v="51"/>
    <n v="7"/>
    <n v="51007"/>
    <s v="Premium"/>
    <s v="Lexus"/>
    <s v="IS-250"/>
    <n v="2.5"/>
    <n v="250"/>
    <n v="250"/>
    <n v="310"/>
    <n v="260"/>
    <m/>
    <n v="0.24"/>
  </r>
  <r>
    <x v="294"/>
    <x v="5"/>
    <n v="51"/>
    <n v="4"/>
    <n v="51004"/>
    <s v="Premium"/>
    <s v="BMW"/>
    <s v="320i"/>
    <n v="2"/>
    <n v="240"/>
    <n v="240"/>
    <n v="208"/>
    <n v="162"/>
    <m/>
    <n v="-0.13333333333333333"/>
  </r>
  <r>
    <x v="295"/>
    <x v="5"/>
    <n v="41"/>
    <n v="5"/>
    <n v="41005"/>
    <s v="Standard"/>
    <s v="Honda"/>
    <s v="Jazz"/>
    <n v="1.4"/>
    <n v="140"/>
    <n v="131"/>
    <n v="125"/>
    <n v="117"/>
    <m/>
    <n v="-4.5801526717557252E-2"/>
  </r>
  <r>
    <x v="296"/>
    <x v="5"/>
    <n v="61"/>
    <n v="7"/>
    <n v="61007"/>
    <s v="Sports"/>
    <s v="Honda"/>
    <s v="S2000"/>
    <n v="2"/>
    <n v="195"/>
    <n v="191.1"/>
    <n v="157"/>
    <n v="186"/>
    <m/>
    <n v="-0.17844060701203557"/>
  </r>
  <r>
    <x v="296"/>
    <x v="5"/>
    <n v="41"/>
    <n v="7"/>
    <n v="41007"/>
    <s v="Standard"/>
    <s v="Mazda"/>
    <s v="3"/>
    <n v="2"/>
    <n v="150"/>
    <n v="137.19999999999999"/>
    <n v="131"/>
    <n v="103"/>
    <m/>
    <n v="-4.5189504373177765E-2"/>
  </r>
  <r>
    <x v="297"/>
    <x v="5"/>
    <n v="41"/>
    <n v="4"/>
    <n v="41004"/>
    <s v="Standard"/>
    <s v="Toyota"/>
    <s v="Corolla"/>
    <n v="1.4"/>
    <n v="140"/>
    <n v="140"/>
    <n v="163"/>
    <n v="193"/>
    <m/>
    <n v="0.16428571428571428"/>
  </r>
  <r>
    <x v="298"/>
    <x v="5"/>
    <n v="51"/>
    <n v="6"/>
    <n v="51006"/>
    <s v="Premium"/>
    <s v="Audi"/>
    <s v="A4"/>
    <n v="2"/>
    <n v="230"/>
    <n v="218.54"/>
    <n v="274"/>
    <n v="257"/>
    <m/>
    <n v="0.25377505262194566"/>
  </r>
  <r>
    <x v="298"/>
    <x v="5"/>
    <n v="51"/>
    <n v="4"/>
    <n v="51004"/>
    <s v="Premium"/>
    <s v="BMW"/>
    <s v="320i"/>
    <n v="2"/>
    <n v="240"/>
    <n v="218.54"/>
    <n v="231"/>
    <n v="196"/>
    <m/>
    <n v="5.7014734144779027E-2"/>
  </r>
  <r>
    <x v="298"/>
    <x v="5"/>
    <n v="51"/>
    <n v="7"/>
    <n v="51007"/>
    <s v="Premium"/>
    <s v="Lexus"/>
    <s v="IS-250"/>
    <n v="2.5"/>
    <n v="250"/>
    <n v="221.48"/>
    <n v="194"/>
    <n v="166"/>
    <m/>
    <n v="-0.1240744085244717"/>
  </r>
  <r>
    <x v="298"/>
    <x v="5"/>
    <n v="61"/>
    <n v="6"/>
    <n v="61006"/>
    <s v="Sports"/>
    <s v="Mazda"/>
    <s v="MX-5"/>
    <n v="1.8"/>
    <n v="175"/>
    <n v="149.94"/>
    <n v="128"/>
    <n v="154"/>
    <m/>
    <n v="-0.14632519674536479"/>
  </r>
  <r>
    <x v="299"/>
    <x v="5"/>
    <n v="61"/>
    <n v="5"/>
    <n v="61005"/>
    <s v="Sports"/>
    <s v="Mitsubishi"/>
    <s v="Lancer"/>
    <n v="2"/>
    <n v="180"/>
    <n v="178"/>
    <n v="176"/>
    <n v="211"/>
    <m/>
    <n v="-1.1235955056179775E-2"/>
  </r>
  <r>
    <x v="300"/>
    <x v="5"/>
    <n v="51"/>
    <n v="7"/>
    <n v="51007"/>
    <s v="Premium"/>
    <s v="Lexus"/>
    <s v="IS-250"/>
    <n v="2.5"/>
    <n v="250"/>
    <n v="249"/>
    <n v="283"/>
    <n v="291"/>
    <m/>
    <n v="0.13654618473895583"/>
  </r>
  <r>
    <x v="301"/>
    <x v="5"/>
    <n v="41"/>
    <n v="5"/>
    <n v="41005"/>
    <s v="Standard"/>
    <s v="Honda"/>
    <s v="Jazz"/>
    <n v="1.4"/>
    <n v="140"/>
    <n v="137.19999999999999"/>
    <n v="133"/>
    <n v="106"/>
    <m/>
    <n v="-3.0612244897959103E-2"/>
  </r>
  <r>
    <x v="301"/>
    <x v="5"/>
    <n v="51"/>
    <n v="4"/>
    <n v="51004"/>
    <s v="Premium"/>
    <s v="BMW"/>
    <s v="320i"/>
    <n v="2"/>
    <n v="240"/>
    <n v="235.2"/>
    <n v="244"/>
    <n v="253"/>
    <m/>
    <n v="3.7414965986394606E-2"/>
  </r>
  <r>
    <x v="301"/>
    <x v="5"/>
    <n v="51"/>
    <n v="6"/>
    <n v="51006"/>
    <s v="Premium"/>
    <s v="Audi"/>
    <s v="A4"/>
    <n v="2"/>
    <n v="230"/>
    <n v="223.44"/>
    <n v="175"/>
    <n v="192"/>
    <m/>
    <n v="-0.21679197994987467"/>
  </r>
  <r>
    <x v="302"/>
    <x v="5"/>
    <n v="41"/>
    <n v="6"/>
    <n v="41006"/>
    <s v="Standard"/>
    <s v="Hyundai"/>
    <s v="i30"/>
    <n v="1.4"/>
    <n v="130"/>
    <n v="127"/>
    <n v="111"/>
    <n v="135"/>
    <m/>
    <n v="-0.12598425196850394"/>
  </r>
  <r>
    <x v="303"/>
    <x v="5"/>
    <n v="51"/>
    <n v="7"/>
    <n v="51007"/>
    <s v="Premium"/>
    <s v="Lexus"/>
    <s v="IS-250"/>
    <n v="2.5"/>
    <n v="250"/>
    <n v="250"/>
    <n v="207"/>
    <n v="163"/>
    <m/>
    <n v="-0.17199999999999999"/>
  </r>
  <r>
    <x v="304"/>
    <x v="5"/>
    <n v="41"/>
    <n v="5"/>
    <n v="41005"/>
    <s v="Standard"/>
    <s v="Honda"/>
    <s v="Jazz"/>
    <n v="1.4"/>
    <n v="140"/>
    <n v="135"/>
    <n v="167"/>
    <n v="133"/>
    <m/>
    <n v="0.23703703703703705"/>
  </r>
  <r>
    <x v="305"/>
    <x v="5"/>
    <n v="41"/>
    <n v="7"/>
    <n v="41007"/>
    <s v="Standard"/>
    <s v="Mazda"/>
    <s v="3"/>
    <n v="2"/>
    <n v="150"/>
    <n v="150"/>
    <n v="165"/>
    <n v="148"/>
    <m/>
    <n v="0.1"/>
  </r>
  <r>
    <x v="306"/>
    <x v="5"/>
    <n v="41"/>
    <n v="5"/>
    <n v="41005"/>
    <s v="Standard"/>
    <s v="Honda"/>
    <s v="Jazz"/>
    <n v="1.4"/>
    <n v="140"/>
    <n v="114.66"/>
    <n v="121"/>
    <n v="145"/>
    <m/>
    <n v="5.5293912436769614E-2"/>
  </r>
  <r>
    <x v="306"/>
    <x v="5"/>
    <n v="41"/>
    <n v="7"/>
    <n v="41007"/>
    <s v="Standard"/>
    <s v="Mazda"/>
    <s v="3"/>
    <n v="2"/>
    <n v="150"/>
    <n v="131.32"/>
    <n v="155"/>
    <n v="124"/>
    <m/>
    <n v="0.1803228754188243"/>
  </r>
  <r>
    <x v="307"/>
    <x v="5"/>
    <n v="41"/>
    <n v="5"/>
    <n v="41005"/>
    <s v="Standard"/>
    <s v="Honda"/>
    <s v="Jazz"/>
    <n v="1.4"/>
    <n v="140"/>
    <n v="134.26"/>
    <n v="143"/>
    <n v="117"/>
    <m/>
    <n v="6.5097571875465582E-2"/>
  </r>
  <r>
    <x v="307"/>
    <x v="5"/>
    <n v="51"/>
    <n v="6"/>
    <n v="51006"/>
    <s v="Premium"/>
    <s v="Audi"/>
    <s v="A4"/>
    <n v="2"/>
    <n v="230"/>
    <n v="218.54"/>
    <n v="254"/>
    <n v="269"/>
    <m/>
    <n v="0.16225862542326353"/>
  </r>
  <r>
    <x v="308"/>
    <x v="5"/>
    <n v="41"/>
    <n v="6"/>
    <n v="41006"/>
    <s v="Standard"/>
    <s v="Hyundai"/>
    <s v="i30"/>
    <n v="1.4"/>
    <n v="130"/>
    <n v="130"/>
    <n v="105"/>
    <n v="117"/>
    <m/>
    <n v="-0.19230769230769232"/>
  </r>
  <r>
    <x v="309"/>
    <x v="5"/>
    <n v="61"/>
    <n v="5"/>
    <n v="61005"/>
    <s v="Sports"/>
    <s v="Mitsubishi"/>
    <s v="Lancer"/>
    <n v="2"/>
    <n v="180"/>
    <n v="167.57999999999998"/>
    <n v="167"/>
    <n v="170"/>
    <m/>
    <n v="-3.4610335362214115E-3"/>
  </r>
  <r>
    <x v="309"/>
    <x v="5"/>
    <n v="51"/>
    <n v="5"/>
    <n v="51005"/>
    <s v="Premium"/>
    <s v="Mercedes Benz"/>
    <s v="C200"/>
    <n v="2"/>
    <n v="240"/>
    <n v="224.42"/>
    <n v="176"/>
    <n v="172"/>
    <m/>
    <n v="-0.21575617146421883"/>
  </r>
  <r>
    <x v="310"/>
    <x v="5"/>
    <n v="51"/>
    <n v="6"/>
    <n v="51006"/>
    <s v="Premium"/>
    <s v="Audi"/>
    <s v="A4"/>
    <n v="2"/>
    <n v="230"/>
    <n v="229"/>
    <n v="267"/>
    <n v="296"/>
    <m/>
    <n v="0.16593886462882096"/>
  </r>
  <r>
    <x v="311"/>
    <x v="5"/>
    <n v="51"/>
    <n v="7"/>
    <n v="51007"/>
    <s v="Premium"/>
    <s v="Lexus"/>
    <s v="IS-250"/>
    <n v="2.5"/>
    <n v="250"/>
    <n v="244.01999999999998"/>
    <n v="281"/>
    <n v="269"/>
    <m/>
    <n v="0.15154495533153028"/>
  </r>
  <r>
    <x v="311"/>
    <x v="5"/>
    <n v="41"/>
    <n v="6"/>
    <n v="41006"/>
    <s v="Standard"/>
    <s v="Hyundai"/>
    <s v="i30"/>
    <n v="1.4"/>
    <n v="130"/>
    <n v="120.53999999999999"/>
    <n v="135"/>
    <n v="132"/>
    <m/>
    <n v="0.11996017919362874"/>
  </r>
  <r>
    <x v="312"/>
    <x v="5"/>
    <n v="61"/>
    <n v="4"/>
    <n v="61004"/>
    <s v="Sports"/>
    <s v="Subaru"/>
    <s v="Impreza"/>
    <n v="2"/>
    <n v="180"/>
    <n v="176.4"/>
    <n v="223"/>
    <n v="171"/>
    <m/>
    <n v="0.26417233560090697"/>
  </r>
  <r>
    <x v="312"/>
    <x v="5"/>
    <n v="61"/>
    <n v="6"/>
    <n v="61006"/>
    <s v="Sports"/>
    <s v="Mazda"/>
    <s v="MX-5"/>
    <n v="1.8"/>
    <n v="175"/>
    <n v="170.52"/>
    <n v="212"/>
    <n v="248"/>
    <m/>
    <n v="0.24325592305887864"/>
  </r>
  <r>
    <x v="313"/>
    <x v="5"/>
    <n v="61"/>
    <n v="6"/>
    <n v="61006"/>
    <s v="Sports"/>
    <s v="Mazda"/>
    <s v="MX-5"/>
    <n v="1.8"/>
    <n v="175"/>
    <n v="175"/>
    <n v="189"/>
    <n v="192"/>
    <m/>
    <n v="0.08"/>
  </r>
  <r>
    <x v="314"/>
    <x v="5"/>
    <n v="61"/>
    <n v="5"/>
    <n v="61005"/>
    <s v="Sports"/>
    <s v="Mitsubishi"/>
    <s v="Lancer"/>
    <n v="2"/>
    <n v="180"/>
    <n v="164.64"/>
    <n v="179"/>
    <n v="136"/>
    <m/>
    <n v="8.7220602526725061E-2"/>
  </r>
  <r>
    <x v="314"/>
    <x v="5"/>
    <n v="61"/>
    <n v="6"/>
    <n v="61006"/>
    <s v="Sports"/>
    <s v="Mazda"/>
    <s v="MX-5"/>
    <n v="1.8"/>
    <n v="175"/>
    <n v="170.52"/>
    <n v="189"/>
    <n v="145"/>
    <m/>
    <n v="0.10837438423645314"/>
  </r>
  <r>
    <x v="315"/>
    <x v="5"/>
    <n v="41"/>
    <n v="6"/>
    <n v="41006"/>
    <s v="Standard"/>
    <s v="Hyundai"/>
    <s v="i30"/>
    <n v="1.4"/>
    <n v="130"/>
    <n v="124"/>
    <n v="109"/>
    <n v="132"/>
    <m/>
    <n v="-0.12096774193548387"/>
  </r>
  <r>
    <x v="316"/>
    <x v="5"/>
    <n v="61"/>
    <n v="6"/>
    <n v="61006"/>
    <s v="Sports"/>
    <s v="Mazda"/>
    <s v="MX-5"/>
    <n v="1.8"/>
    <n v="175"/>
    <n v="154.84"/>
    <n v="184"/>
    <n v="226"/>
    <m/>
    <n v="0.18832343063807799"/>
  </r>
  <r>
    <x v="316"/>
    <x v="5"/>
    <n v="51"/>
    <n v="5"/>
    <n v="51005"/>
    <s v="Premium"/>
    <s v="Mercedes Benz"/>
    <s v="C200"/>
    <n v="2"/>
    <n v="240"/>
    <n v="214.62"/>
    <n v="258"/>
    <n v="309"/>
    <m/>
    <n v="0.20212468549063459"/>
  </r>
  <r>
    <x v="316"/>
    <x v="5"/>
    <n v="51"/>
    <n v="7"/>
    <n v="51007"/>
    <s v="Premium"/>
    <s v="Lexus"/>
    <s v="IS-250"/>
    <n v="2.5"/>
    <n v="250"/>
    <n v="239.12"/>
    <n v="275"/>
    <n v="255"/>
    <m/>
    <n v="0.15005018400802941"/>
  </r>
  <r>
    <x v="317"/>
    <x v="5"/>
    <n v="51"/>
    <n v="7"/>
    <n v="51007"/>
    <s v="Premium"/>
    <s v="Lexus"/>
    <s v="IS-250"/>
    <n v="2.5"/>
    <n v="250"/>
    <n v="250"/>
    <n v="305"/>
    <n v="247"/>
    <m/>
    <n v="0.22"/>
  </r>
  <r>
    <x v="318"/>
    <x v="5"/>
    <n v="41"/>
    <n v="4"/>
    <n v="41004"/>
    <s v="Standard"/>
    <s v="Toyota"/>
    <s v="Corolla"/>
    <n v="1.4"/>
    <n v="140"/>
    <n v="137.19999999999999"/>
    <n v="144"/>
    <n v="125"/>
    <m/>
    <n v="4.9562682215743524E-2"/>
  </r>
  <r>
    <x v="318"/>
    <x v="5"/>
    <n v="61"/>
    <n v="7"/>
    <n v="61007"/>
    <s v="Sports"/>
    <s v="Honda"/>
    <s v="S2000"/>
    <n v="2"/>
    <n v="195"/>
    <n v="167.57999999999998"/>
    <n v="136"/>
    <n v="137"/>
    <m/>
    <n v="-0.18844730874806054"/>
  </r>
  <r>
    <x v="318"/>
    <x v="5"/>
    <n v="51"/>
    <n v="5"/>
    <n v="51005"/>
    <s v="Premium"/>
    <s v="Mercedes Benz"/>
    <s v="C200"/>
    <n v="2"/>
    <n v="240"/>
    <n v="215.6"/>
    <n v="187"/>
    <n v="185"/>
    <m/>
    <n v="-0.13265306122448978"/>
  </r>
  <r>
    <x v="319"/>
    <x v="5"/>
    <n v="41"/>
    <n v="6"/>
    <n v="41006"/>
    <s v="Standard"/>
    <s v="Hyundai"/>
    <s v="i30"/>
    <n v="1.4"/>
    <n v="130"/>
    <n v="130"/>
    <n v="107"/>
    <n v="116"/>
    <m/>
    <n v="-0.17692307692307693"/>
  </r>
  <r>
    <x v="320"/>
    <x v="5"/>
    <n v="61"/>
    <n v="6"/>
    <n v="61006"/>
    <s v="Sports"/>
    <s v="Mazda"/>
    <s v="MX-5"/>
    <n v="1.8"/>
    <n v="175"/>
    <n v="168"/>
    <n v="161"/>
    <n v="157"/>
    <m/>
    <n v="-4.1666666666666664E-2"/>
  </r>
  <r>
    <x v="321"/>
    <x v="5"/>
    <n v="61"/>
    <n v="7"/>
    <n v="61007"/>
    <s v="Sports"/>
    <s v="Honda"/>
    <s v="S2000"/>
    <n v="2"/>
    <n v="195"/>
    <n v="195"/>
    <n v="179"/>
    <n v="191"/>
    <m/>
    <n v="-8.2051282051282051E-2"/>
  </r>
  <r>
    <x v="322"/>
    <x v="5"/>
    <n v="41"/>
    <n v="7"/>
    <n v="41007"/>
    <s v="Standard"/>
    <s v="Mazda"/>
    <s v="3"/>
    <n v="2"/>
    <n v="150"/>
    <n v="140"/>
    <n v="175"/>
    <n v="150"/>
    <m/>
    <n v="0.25"/>
  </r>
  <r>
    <x v="323"/>
    <x v="5"/>
    <n v="51"/>
    <n v="6"/>
    <n v="51006"/>
    <s v="Premium"/>
    <s v="Audi"/>
    <s v="A4"/>
    <n v="2"/>
    <n v="230"/>
    <n v="224"/>
    <n v="172"/>
    <n v="154"/>
    <m/>
    <n v="-0.23214285714285715"/>
  </r>
  <r>
    <x v="324"/>
    <x v="5"/>
    <n v="41"/>
    <n v="4"/>
    <n v="41004"/>
    <s v="Standard"/>
    <s v="Toyota"/>
    <s v="Corolla"/>
    <n v="1.4"/>
    <n v="140"/>
    <n v="137.19999999999999"/>
    <n v="169"/>
    <n v="133"/>
    <m/>
    <n v="0.23177842565597678"/>
  </r>
  <r>
    <x v="324"/>
    <x v="5"/>
    <n v="41"/>
    <n v="6"/>
    <n v="41006"/>
    <s v="Standard"/>
    <s v="Hyundai"/>
    <s v="i30"/>
    <n v="1.4"/>
    <n v="130"/>
    <n v="127.39999999999999"/>
    <n v="162"/>
    <n v="168"/>
    <m/>
    <n v="0.27158555729984307"/>
  </r>
  <r>
    <x v="325"/>
    <x v="5"/>
    <n v="61"/>
    <n v="6"/>
    <n v="61006"/>
    <s v="Sports"/>
    <s v="Mazda"/>
    <s v="MX-5"/>
    <n v="1.8"/>
    <n v="175"/>
    <n v="175"/>
    <n v="192"/>
    <n v="203"/>
    <m/>
    <n v="9.7142857142857142E-2"/>
  </r>
  <r>
    <x v="326"/>
    <x v="5"/>
    <n v="51"/>
    <n v="4"/>
    <n v="51004"/>
    <s v="Premium"/>
    <s v="BMW"/>
    <s v="320i"/>
    <n v="2"/>
    <n v="240"/>
    <n v="235.2"/>
    <n v="261"/>
    <n v="216"/>
    <m/>
    <n v="0.10969387755102046"/>
  </r>
  <r>
    <x v="326"/>
    <x v="5"/>
    <n v="41"/>
    <n v="4"/>
    <n v="41004"/>
    <s v="Standard"/>
    <s v="Toyota"/>
    <s v="Corolla"/>
    <n v="1.4"/>
    <n v="140"/>
    <n v="136.22"/>
    <n v="134"/>
    <n v="117"/>
    <m/>
    <n v="-1.6297166348553802E-2"/>
  </r>
  <r>
    <x v="327"/>
    <x v="5"/>
    <n v="61"/>
    <n v="4"/>
    <n v="61004"/>
    <s v="Sports"/>
    <s v="Subaru"/>
    <s v="Impreza"/>
    <n v="2"/>
    <n v="180"/>
    <n v="178"/>
    <n v="160"/>
    <n v="187"/>
    <m/>
    <n v="-0.10112359550561797"/>
  </r>
  <r>
    <x v="328"/>
    <x v="5"/>
    <n v="61"/>
    <n v="5"/>
    <n v="61005"/>
    <s v="Sports"/>
    <s v="Mitsubishi"/>
    <s v="Lancer"/>
    <n v="2"/>
    <n v="180"/>
    <n v="170"/>
    <n v="127"/>
    <n v="137"/>
    <m/>
    <n v="-0.25294117647058822"/>
  </r>
  <r>
    <x v="329"/>
    <x v="5"/>
    <n v="41"/>
    <n v="7"/>
    <n v="41007"/>
    <s v="Standard"/>
    <s v="Mazda"/>
    <s v="3"/>
    <n v="2"/>
    <n v="150"/>
    <n v="150"/>
    <n v="115"/>
    <n v="142"/>
    <m/>
    <n v="-0.23333333333333334"/>
  </r>
  <r>
    <x v="330"/>
    <x v="5"/>
    <n v="61"/>
    <n v="5"/>
    <n v="61005"/>
    <s v="Sports"/>
    <s v="Mitsubishi"/>
    <s v="Lancer"/>
    <n v="2"/>
    <n v="180"/>
    <n v="170"/>
    <n v="193"/>
    <n v="167"/>
    <m/>
    <n v="0.13529411764705881"/>
  </r>
  <r>
    <x v="331"/>
    <x v="5"/>
    <n v="41"/>
    <n v="7"/>
    <n v="41007"/>
    <s v="Standard"/>
    <s v="Mazda"/>
    <s v="3"/>
    <n v="2"/>
    <n v="150"/>
    <n v="129.35999999999999"/>
    <n v="128"/>
    <n v="151"/>
    <m/>
    <n v="-1.0513296227581828E-2"/>
  </r>
  <r>
    <x v="331"/>
    <x v="5"/>
    <n v="41"/>
    <n v="6"/>
    <n v="41006"/>
    <s v="Standard"/>
    <s v="Hyundai"/>
    <s v="i30"/>
    <n v="1.4"/>
    <n v="130"/>
    <n v="118.58"/>
    <n v="96"/>
    <n v="102"/>
    <m/>
    <n v="-0.19041996964074884"/>
  </r>
  <r>
    <x v="332"/>
    <x v="5"/>
    <n v="61"/>
    <n v="5"/>
    <n v="61005"/>
    <s v="Sports"/>
    <s v="Mitsubishi"/>
    <s v="Lancer"/>
    <n v="2"/>
    <n v="180"/>
    <n v="180"/>
    <n v="198"/>
    <n v="190"/>
    <m/>
    <n v="0.1"/>
  </r>
  <r>
    <x v="333"/>
    <x v="5"/>
    <n v="51"/>
    <n v="6"/>
    <n v="51006"/>
    <s v="Premium"/>
    <s v="Audi"/>
    <s v="A4"/>
    <n v="2"/>
    <n v="230"/>
    <n v="230"/>
    <n v="181"/>
    <n v="155"/>
    <m/>
    <n v="-0.21304347826086956"/>
  </r>
  <r>
    <x v="334"/>
    <x v="5"/>
    <n v="41"/>
    <n v="6"/>
    <n v="41006"/>
    <s v="Standard"/>
    <s v="Hyundai"/>
    <s v="i30"/>
    <n v="1.4"/>
    <n v="130"/>
    <n v="124.46"/>
    <n v="147"/>
    <n v="155"/>
    <m/>
    <n v="0.18110236220472448"/>
  </r>
  <r>
    <x v="334"/>
    <x v="5"/>
    <n v="61"/>
    <n v="7"/>
    <n v="61007"/>
    <s v="Sports"/>
    <s v="Honda"/>
    <s v="S2000"/>
    <n v="2"/>
    <n v="195"/>
    <n v="190.12"/>
    <n v="188"/>
    <n v="144"/>
    <m/>
    <n v="-1.1150852093414709E-2"/>
  </r>
  <r>
    <x v="335"/>
    <x v="5"/>
    <n v="51"/>
    <n v="5"/>
    <n v="51005"/>
    <s v="Premium"/>
    <s v="Mercedes Benz"/>
    <s v="C200"/>
    <n v="2"/>
    <n v="240"/>
    <n v="214.62"/>
    <n v="229"/>
    <n v="215"/>
    <m/>
    <n v="6.700214332308263E-2"/>
  </r>
  <r>
    <x v="335"/>
    <x v="5"/>
    <n v="61"/>
    <n v="6"/>
    <n v="61006"/>
    <s v="Sports"/>
    <s v="Mazda"/>
    <s v="MX-5"/>
    <n v="1.8"/>
    <n v="175"/>
    <n v="155.82"/>
    <n v="182"/>
    <n v="180"/>
    <m/>
    <n v="0.16801437556154541"/>
  </r>
  <r>
    <x v="336"/>
    <x v="5"/>
    <n v="41"/>
    <n v="7"/>
    <n v="41007"/>
    <s v="Standard"/>
    <s v="Mazda"/>
    <s v="3"/>
    <n v="2"/>
    <n v="150"/>
    <n v="150"/>
    <n v="145"/>
    <n v="160"/>
    <m/>
    <n v="-3.3333333333333333E-2"/>
  </r>
  <r>
    <x v="337"/>
    <x v="5"/>
    <n v="51"/>
    <n v="6"/>
    <n v="51006"/>
    <s v="Premium"/>
    <s v="Audi"/>
    <s v="A4"/>
    <n v="2"/>
    <n v="230"/>
    <n v="217.56"/>
    <n v="184"/>
    <n v="180"/>
    <m/>
    <n v="-0.15425629711343997"/>
  </r>
  <r>
    <x v="337"/>
    <x v="5"/>
    <n v="61"/>
    <n v="4"/>
    <n v="61004"/>
    <s v="Sports"/>
    <s v="Subaru"/>
    <s v="Impreza"/>
    <n v="2"/>
    <n v="180"/>
    <n v="170.52"/>
    <n v="180"/>
    <n v="183"/>
    <m/>
    <n v="5.5594651653764891E-2"/>
  </r>
  <r>
    <x v="337"/>
    <x v="5"/>
    <n v="51"/>
    <n v="7"/>
    <n v="51007"/>
    <s v="Premium"/>
    <s v="Lexus"/>
    <s v="IS-250"/>
    <n v="2.5"/>
    <n v="250"/>
    <n v="220.5"/>
    <n v="236"/>
    <n v="217"/>
    <m/>
    <n v="7.029478458049887E-2"/>
  </r>
  <r>
    <x v="338"/>
    <x v="5"/>
    <n v="61"/>
    <n v="6"/>
    <n v="61006"/>
    <s v="Sports"/>
    <s v="Mazda"/>
    <s v="MX-5"/>
    <n v="1.8"/>
    <n v="175"/>
    <n v="162.68"/>
    <n v="169"/>
    <n v="165"/>
    <m/>
    <n v="3.8849274649618841E-2"/>
  </r>
  <r>
    <x v="338"/>
    <x v="5"/>
    <n v="51"/>
    <n v="5"/>
    <n v="51005"/>
    <s v="Premium"/>
    <s v="Mercedes Benz"/>
    <s v="C200"/>
    <n v="2"/>
    <n v="240"/>
    <n v="235.2"/>
    <n v="249"/>
    <n v="261"/>
    <m/>
    <n v="5.8673469387755153E-2"/>
  </r>
  <r>
    <x v="339"/>
    <x v="5"/>
    <n v="61"/>
    <n v="4"/>
    <n v="61004"/>
    <s v="Sports"/>
    <s v="Subaru"/>
    <s v="Impreza"/>
    <n v="2"/>
    <n v="180"/>
    <n v="176.4"/>
    <n v="205"/>
    <n v="225"/>
    <m/>
    <n v="0.16213151927437638"/>
  </r>
  <r>
    <x v="339"/>
    <x v="5"/>
    <n v="61"/>
    <n v="7"/>
    <n v="61007"/>
    <s v="Sports"/>
    <s v="Honda"/>
    <s v="S2000"/>
    <n v="2"/>
    <n v="195"/>
    <n v="191.1"/>
    <n v="255"/>
    <n v="265"/>
    <m/>
    <n v="0.33437990580847726"/>
  </r>
  <r>
    <x v="339"/>
    <x v="5"/>
    <n v="41"/>
    <n v="5"/>
    <n v="41005"/>
    <s v="Standard"/>
    <s v="Honda"/>
    <s v="Jazz"/>
    <n v="1.4"/>
    <n v="140"/>
    <n v="137.19999999999999"/>
    <n v="203"/>
    <n v="182"/>
    <m/>
    <n v="0.47959183673469402"/>
  </r>
  <r>
    <x v="340"/>
    <x v="5"/>
    <n v="41"/>
    <n v="7"/>
    <n v="41007"/>
    <s v="Standard"/>
    <s v="Mazda"/>
    <s v="3"/>
    <n v="2"/>
    <n v="150"/>
    <n v="138.18"/>
    <n v="131"/>
    <n v="102"/>
    <m/>
    <n v="-5.1961210015921307E-2"/>
  </r>
  <r>
    <x v="340"/>
    <x v="5"/>
    <n v="51"/>
    <n v="5"/>
    <n v="51005"/>
    <s v="Premium"/>
    <s v="Mercedes Benz"/>
    <s v="C200"/>
    <n v="2"/>
    <n v="240"/>
    <n v="232.26"/>
    <n v="260"/>
    <n v="205"/>
    <m/>
    <n v="0.11943511581847933"/>
  </r>
  <r>
    <x v="341"/>
    <x v="5"/>
    <n v="61"/>
    <n v="5"/>
    <n v="61005"/>
    <s v="Sports"/>
    <s v="Mitsubishi"/>
    <s v="Lancer"/>
    <n v="2"/>
    <n v="180"/>
    <n v="180"/>
    <n v="160"/>
    <n v="174"/>
    <m/>
    <n v="-0.1111111111111111"/>
  </r>
  <r>
    <x v="342"/>
    <x v="5"/>
    <n v="61"/>
    <n v="5"/>
    <n v="61005"/>
    <s v="Sports"/>
    <s v="Mitsubishi"/>
    <s v="Lancer"/>
    <n v="2"/>
    <n v="180"/>
    <n v="176"/>
    <n v="202"/>
    <n v="191"/>
    <m/>
    <n v="0.14772727272727273"/>
  </r>
  <r>
    <x v="343"/>
    <x v="5"/>
    <n v="61"/>
    <n v="7"/>
    <n v="61007"/>
    <s v="Sports"/>
    <s v="Honda"/>
    <s v="S2000"/>
    <n v="2"/>
    <n v="195"/>
    <n v="187"/>
    <n v="201"/>
    <n v="237"/>
    <m/>
    <n v="7.4866310160427801E-2"/>
  </r>
  <r>
    <x v="344"/>
    <x v="5"/>
    <n v="51"/>
    <n v="7"/>
    <n v="51007"/>
    <s v="Premium"/>
    <s v="Lexus"/>
    <s v="IS-250"/>
    <n v="2.5"/>
    <n v="250"/>
    <n v="241.07999999999998"/>
    <n v="246"/>
    <n v="221"/>
    <m/>
    <n v="2.040816326530619E-2"/>
  </r>
  <r>
    <x v="344"/>
    <x v="5"/>
    <n v="51"/>
    <n v="5"/>
    <n v="51005"/>
    <s v="Premium"/>
    <s v="Mercedes Benz"/>
    <s v="C200"/>
    <n v="2"/>
    <n v="240"/>
    <n v="235.2"/>
    <n v="206"/>
    <n v="247"/>
    <m/>
    <n v="-0.12414965986394554"/>
  </r>
  <r>
    <x v="345"/>
    <x v="5"/>
    <n v="61"/>
    <n v="4"/>
    <n v="61004"/>
    <s v="Sports"/>
    <s v="Subaru"/>
    <s v="Impreza"/>
    <n v="2"/>
    <n v="180"/>
    <n v="169.54"/>
    <n v="153"/>
    <n v="162"/>
    <m/>
    <n v="-9.7558098383862174E-2"/>
  </r>
  <r>
    <x v="345"/>
    <x v="5"/>
    <n v="51"/>
    <n v="5"/>
    <n v="51005"/>
    <s v="Premium"/>
    <s v="Mercedes Benz"/>
    <s v="C200"/>
    <n v="2"/>
    <n v="240"/>
    <n v="235.2"/>
    <n v="201"/>
    <n v="225"/>
    <m/>
    <n v="-0.14540816326530609"/>
  </r>
  <r>
    <x v="346"/>
    <x v="5"/>
    <n v="51"/>
    <n v="7"/>
    <n v="51007"/>
    <s v="Premium"/>
    <s v="Lexus"/>
    <s v="IS-250"/>
    <n v="2.5"/>
    <n v="250"/>
    <n v="243"/>
    <n v="284"/>
    <n v="323"/>
    <m/>
    <n v="0.16872427983539096"/>
  </r>
  <r>
    <x v="347"/>
    <x v="5"/>
    <n v="61"/>
    <n v="7"/>
    <n v="61007"/>
    <s v="Sports"/>
    <s v="Honda"/>
    <s v="S2000"/>
    <n v="2"/>
    <n v="195"/>
    <n v="195"/>
    <n v="204"/>
    <n v="206"/>
    <m/>
    <n v="4.6153846153846156E-2"/>
  </r>
  <r>
    <x v="348"/>
    <x v="5"/>
    <n v="41"/>
    <n v="7"/>
    <n v="41007"/>
    <s v="Standard"/>
    <s v="Mazda"/>
    <s v="3"/>
    <n v="2"/>
    <n v="150"/>
    <n v="147"/>
    <n v="114"/>
    <n v="123"/>
    <m/>
    <n v="-0.22448979591836735"/>
  </r>
  <r>
    <x v="348"/>
    <x v="5"/>
    <n v="61"/>
    <n v="7"/>
    <n v="61007"/>
    <s v="Sports"/>
    <s v="Honda"/>
    <s v="S2000"/>
    <n v="2"/>
    <n v="195"/>
    <n v="191.1"/>
    <n v="237"/>
    <n v="218"/>
    <m/>
    <n v="0.24018838304552595"/>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r>
    <x v="349"/>
    <x v="6"/>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n v="500109"/>
    <s v="NSW"/>
    <n v="41"/>
    <n v="4"/>
    <n v="41004"/>
    <s v="Standard"/>
    <s v="Toyota"/>
    <s v="Corolla"/>
    <n v="1.4"/>
    <n v="140"/>
    <n v="134"/>
    <n v="158"/>
    <n v="167"/>
    <m/>
    <n v="0.17910447761194029"/>
    <x v="0"/>
    <n v="4.2857142857142858E-2"/>
  </r>
  <r>
    <n v="500110"/>
    <s v="NSW"/>
    <n v="41"/>
    <n v="4"/>
    <n v="41004"/>
    <s v="Standard"/>
    <s v="Toyota"/>
    <s v="Corolla"/>
    <n v="1.4"/>
    <n v="140"/>
    <n v="140"/>
    <n v="162"/>
    <n v="184"/>
    <m/>
    <n v="0.15714285714285714"/>
    <x v="0"/>
    <n v="0"/>
  </r>
  <r>
    <n v="500115"/>
    <s v="NSW"/>
    <n v="61"/>
    <n v="7"/>
    <n v="61007"/>
    <s v="Sports"/>
    <s v="Honda"/>
    <s v="S2000"/>
    <n v="2"/>
    <n v="195"/>
    <n v="191.1"/>
    <n v="173"/>
    <n v="131"/>
    <m/>
    <n v="-9.4714809000523259E-2"/>
    <x v="1"/>
    <n v="2.0000000000000028E-2"/>
  </r>
  <r>
    <n v="500115"/>
    <s v="NSW"/>
    <n v="41"/>
    <n v="7"/>
    <n v="41007"/>
    <s v="Standard"/>
    <s v="Mazda"/>
    <s v="3"/>
    <n v="2"/>
    <n v="150"/>
    <n v="147"/>
    <n v="196"/>
    <n v="158"/>
    <m/>
    <n v="0.33333333333333331"/>
    <x v="1"/>
    <n v="0.02"/>
  </r>
  <r>
    <n v="500115"/>
    <s v="NSW"/>
    <n v="51"/>
    <n v="5"/>
    <n v="51005"/>
    <s v="Premium"/>
    <s v="Mercedes Benz"/>
    <s v="C200"/>
    <n v="2"/>
    <n v="240"/>
    <n v="235.2"/>
    <n v="328"/>
    <n v="275"/>
    <m/>
    <n v="0.39455782312925175"/>
    <x v="0"/>
    <n v="2.0000000000000049E-2"/>
  </r>
  <r>
    <n v="500132"/>
    <s v="NSW"/>
    <n v="41"/>
    <n v="4"/>
    <n v="41004"/>
    <s v="Standard"/>
    <s v="Toyota"/>
    <s v="Corolla"/>
    <n v="1.4"/>
    <n v="140"/>
    <n v="140"/>
    <n v="187"/>
    <n v="222"/>
    <m/>
    <n v="0.33571428571428569"/>
    <x v="0"/>
    <n v="0"/>
  </r>
  <r>
    <n v="500137"/>
    <s v="NSW"/>
    <n v="61"/>
    <n v="4"/>
    <n v="61004"/>
    <s v="Sports"/>
    <s v="Subaru"/>
    <s v="Impreza"/>
    <n v="2"/>
    <n v="180"/>
    <n v="180"/>
    <n v="167"/>
    <n v="208"/>
    <m/>
    <n v="-7.2222222222222215E-2"/>
    <x v="0"/>
    <n v="0"/>
  </r>
  <r>
    <n v="500138"/>
    <s v="NSW"/>
    <n v="41"/>
    <n v="7"/>
    <n v="41007"/>
    <s v="Standard"/>
    <s v="Mazda"/>
    <s v="3"/>
    <n v="2"/>
    <n v="150"/>
    <n v="147"/>
    <n v="216"/>
    <n v="179"/>
    <m/>
    <n v="0.46938775510204084"/>
    <x v="1"/>
    <n v="0.02"/>
  </r>
  <r>
    <n v="500138"/>
    <s v="NSW"/>
    <n v="41"/>
    <n v="6"/>
    <n v="41006"/>
    <s v="Standard"/>
    <s v="Hyundai"/>
    <s v="i30"/>
    <n v="1.4"/>
    <n v="130"/>
    <n v="127.39999999999999"/>
    <n v="104"/>
    <n v="116"/>
    <m/>
    <n v="-0.18367346938775506"/>
    <x v="0"/>
    <n v="2.0000000000000066E-2"/>
  </r>
  <r>
    <n v="500138"/>
    <s v="NSW"/>
    <n v="51"/>
    <n v="4"/>
    <n v="51004"/>
    <s v="Premium"/>
    <s v="BMW"/>
    <s v="320i"/>
    <n v="2"/>
    <n v="240"/>
    <n v="235.2"/>
    <n v="218"/>
    <n v="209"/>
    <m/>
    <n v="-7.3129251700680228E-2"/>
    <x v="0"/>
    <n v="2.0000000000000049E-2"/>
  </r>
  <r>
    <n v="500140"/>
    <s v="NSW"/>
    <n v="41"/>
    <n v="7"/>
    <n v="41007"/>
    <s v="Standard"/>
    <s v="Mazda"/>
    <s v="3"/>
    <n v="2"/>
    <n v="150"/>
    <n v="142"/>
    <n v="195"/>
    <n v="175"/>
    <m/>
    <n v="0.37323943661971831"/>
    <x v="1"/>
    <n v="5.3333333333333337E-2"/>
  </r>
  <r>
    <n v="500141"/>
    <s v="NSW"/>
    <n v="61"/>
    <n v="5"/>
    <n v="61005"/>
    <s v="Sports"/>
    <s v="Mitsubishi"/>
    <s v="Lancer"/>
    <n v="2"/>
    <n v="180"/>
    <n v="171.5"/>
    <n v="232"/>
    <n v="185"/>
    <m/>
    <n v="0.35276967930029157"/>
    <x v="0"/>
    <n v="4.7222222222222221E-2"/>
  </r>
  <r>
    <n v="500141"/>
    <s v="NSW"/>
    <n v="41"/>
    <n v="7"/>
    <n v="41007"/>
    <s v="Standard"/>
    <s v="Mazda"/>
    <s v="3"/>
    <n v="2"/>
    <n v="150"/>
    <n v="147"/>
    <n v="153"/>
    <n v="142"/>
    <m/>
    <n v="4.0816326530612242E-2"/>
    <x v="1"/>
    <n v="0.02"/>
  </r>
  <r>
    <n v="500164"/>
    <s v="NSW"/>
    <n v="61"/>
    <n v="7"/>
    <n v="61007"/>
    <s v="Sports"/>
    <s v="Honda"/>
    <s v="S2000"/>
    <n v="2"/>
    <n v="195"/>
    <n v="195"/>
    <n v="255"/>
    <n v="285"/>
    <m/>
    <n v="0.30769230769230771"/>
    <x v="1"/>
    <n v="0"/>
  </r>
  <r>
    <n v="500179"/>
    <s v="NSW"/>
    <n v="41"/>
    <n v="5"/>
    <n v="41005"/>
    <s v="Standard"/>
    <s v="Honda"/>
    <s v="Jazz"/>
    <n v="1.4"/>
    <n v="140"/>
    <n v="139"/>
    <n v="168"/>
    <n v="171"/>
    <m/>
    <n v="0.20863309352517986"/>
    <x v="1"/>
    <n v="7.1428571428571426E-3"/>
  </r>
  <r>
    <n v="500189"/>
    <s v="NSW"/>
    <n v="61"/>
    <n v="7"/>
    <n v="61007"/>
    <s v="Sports"/>
    <s v="Honda"/>
    <s v="S2000"/>
    <n v="2"/>
    <n v="195"/>
    <n v="195"/>
    <n v="255"/>
    <n v="193"/>
    <m/>
    <n v="0.30769230769230771"/>
    <x v="1"/>
    <n v="0"/>
  </r>
  <r>
    <n v="500192"/>
    <s v="NSW"/>
    <n v="41"/>
    <n v="7"/>
    <n v="41007"/>
    <s v="Standard"/>
    <s v="Mazda"/>
    <s v="3"/>
    <n v="2"/>
    <n v="150"/>
    <n v="150"/>
    <n v="139"/>
    <n v="169"/>
    <m/>
    <n v="-7.3333333333333334E-2"/>
    <x v="1"/>
    <n v="0"/>
  </r>
  <r>
    <n v="500208"/>
    <s v="NSW"/>
    <n v="41"/>
    <n v="5"/>
    <n v="41005"/>
    <s v="Standard"/>
    <s v="Honda"/>
    <s v="Jazz"/>
    <n v="1.4"/>
    <n v="140"/>
    <n v="140"/>
    <n v="184"/>
    <n v="215"/>
    <m/>
    <n v="0.31428571428571428"/>
    <x v="1"/>
    <n v="0"/>
  </r>
  <r>
    <n v="500225"/>
    <s v="NSW"/>
    <n v="41"/>
    <n v="5"/>
    <n v="41005"/>
    <s v="Standard"/>
    <s v="Honda"/>
    <s v="Jazz"/>
    <n v="1.4"/>
    <n v="140"/>
    <n v="124.46"/>
    <n v="124"/>
    <n v="110"/>
    <m/>
    <n v="-3.6959665756065704E-3"/>
    <x v="1"/>
    <n v="0.11100000000000004"/>
  </r>
  <r>
    <n v="500225"/>
    <s v="NSW"/>
    <n v="61"/>
    <n v="4"/>
    <n v="61004"/>
    <s v="Sports"/>
    <s v="Subaru"/>
    <s v="Impreza"/>
    <n v="2"/>
    <n v="180"/>
    <n v="164.64"/>
    <n v="149"/>
    <n v="116"/>
    <m/>
    <n v="-9.4995140913508191E-2"/>
    <x v="0"/>
    <n v="8.5333333333333414E-2"/>
  </r>
  <r>
    <n v="500225"/>
    <s v="NSW"/>
    <n v="51"/>
    <n v="5"/>
    <n v="51005"/>
    <s v="Premium"/>
    <s v="Mercedes Benz"/>
    <s v="C200"/>
    <n v="2"/>
    <n v="240"/>
    <n v="221.48"/>
    <n v="309"/>
    <n v="244"/>
    <m/>
    <n v="0.3951598338450425"/>
    <x v="0"/>
    <n v="7.7166666666666703E-2"/>
  </r>
  <r>
    <n v="500225"/>
    <s v="NSW"/>
    <n v="51"/>
    <n v="6"/>
    <n v="51006"/>
    <s v="Premium"/>
    <s v="Audi"/>
    <s v="A4"/>
    <n v="2"/>
    <n v="230"/>
    <n v="221.48"/>
    <n v="169"/>
    <n v="141"/>
    <m/>
    <n v="-0.23695141773523565"/>
    <x v="0"/>
    <n v="3.7043478260869608E-2"/>
  </r>
  <r>
    <n v="500226"/>
    <s v="NSW"/>
    <n v="41"/>
    <n v="4"/>
    <n v="41004"/>
    <s v="Standard"/>
    <s v="Toyota"/>
    <s v="Corolla"/>
    <n v="1.4"/>
    <n v="140"/>
    <n v="139"/>
    <n v="154"/>
    <n v="178"/>
    <m/>
    <n v="0.1079136690647482"/>
    <x v="0"/>
    <n v="7.1428571428571426E-3"/>
  </r>
  <r>
    <n v="500234"/>
    <s v="NSW"/>
    <n v="51"/>
    <n v="4"/>
    <n v="51004"/>
    <s v="Premium"/>
    <s v="BMW"/>
    <s v="320i"/>
    <n v="2"/>
    <n v="240"/>
    <n v="235.2"/>
    <n v="261"/>
    <n v="214"/>
    <m/>
    <n v="0.10969387755102046"/>
    <x v="0"/>
    <n v="2.0000000000000049E-2"/>
  </r>
  <r>
    <n v="500234"/>
    <s v="NSW"/>
    <n v="51"/>
    <n v="7"/>
    <n v="51007"/>
    <s v="Premium"/>
    <s v="Lexus"/>
    <s v="IS-250"/>
    <n v="2.5"/>
    <n v="250"/>
    <n v="242.06"/>
    <n v="355"/>
    <n v="355"/>
    <m/>
    <n v="0.46657853424770718"/>
    <x v="0"/>
    <n v="3.175999999999999E-2"/>
  </r>
  <r>
    <n v="500242"/>
    <s v="NSW"/>
    <n v="51"/>
    <n v="6"/>
    <n v="51006"/>
    <s v="Premium"/>
    <s v="Audi"/>
    <s v="A4"/>
    <n v="2"/>
    <n v="230"/>
    <n v="225.4"/>
    <n v="331"/>
    <n v="347"/>
    <m/>
    <n v="0.46850044365572313"/>
    <x v="0"/>
    <n v="1.9999999999999976E-2"/>
  </r>
  <r>
    <n v="500242"/>
    <s v="NSW"/>
    <n v="41"/>
    <n v="4"/>
    <n v="41004"/>
    <s v="Standard"/>
    <s v="Toyota"/>
    <s v="Corolla"/>
    <n v="1.4"/>
    <n v="140"/>
    <n v="137.19999999999999"/>
    <n v="162"/>
    <n v="162"/>
    <m/>
    <n v="0.18075801749271148"/>
    <x v="0"/>
    <n v="2.000000000000008E-2"/>
  </r>
  <r>
    <n v="500253"/>
    <s v="NSW"/>
    <n v="41"/>
    <n v="4"/>
    <n v="41004"/>
    <s v="Standard"/>
    <s v="Toyota"/>
    <s v="Corolla"/>
    <n v="1.4"/>
    <n v="140"/>
    <n v="138"/>
    <n v="164"/>
    <n v="183"/>
    <m/>
    <n v="0.18840579710144928"/>
    <x v="0"/>
    <n v="1.4285714285714285E-2"/>
  </r>
  <r>
    <n v="500254"/>
    <s v="NSW"/>
    <n v="41"/>
    <n v="7"/>
    <n v="41007"/>
    <s v="Standard"/>
    <s v="Mazda"/>
    <s v="3"/>
    <n v="2"/>
    <n v="150"/>
    <n v="144.06"/>
    <n v="139"/>
    <n v="116"/>
    <m/>
    <n v="-3.5124253783145924E-2"/>
    <x v="1"/>
    <n v="3.9599999999999982E-2"/>
  </r>
  <r>
    <n v="500254"/>
    <s v="NSW"/>
    <n v="41"/>
    <n v="4"/>
    <n v="41004"/>
    <s v="Standard"/>
    <s v="Toyota"/>
    <s v="Corolla"/>
    <n v="1.4"/>
    <n v="140"/>
    <n v="129.35999999999999"/>
    <n v="161"/>
    <n v="183"/>
    <m/>
    <n v="0.24458874458874474"/>
    <x v="0"/>
    <n v="7.6000000000000109E-2"/>
  </r>
  <r>
    <n v="500277"/>
    <s v="NSW"/>
    <n v="41"/>
    <n v="4"/>
    <n v="41004"/>
    <s v="Standard"/>
    <s v="Toyota"/>
    <s v="Corolla"/>
    <n v="1.4"/>
    <n v="140"/>
    <n v="137.19999999999999"/>
    <n v="134"/>
    <n v="148"/>
    <m/>
    <n v="-2.3323615160349774E-2"/>
    <x v="0"/>
    <n v="2.000000000000008E-2"/>
  </r>
  <r>
    <n v="500277"/>
    <s v="NSW"/>
    <n v="51"/>
    <n v="6"/>
    <n v="51006"/>
    <s v="Premium"/>
    <s v="Audi"/>
    <s v="A4"/>
    <n v="2"/>
    <n v="230"/>
    <n v="225.4"/>
    <n v="248"/>
    <n v="260"/>
    <m/>
    <n v="0.10026619343389527"/>
    <x v="0"/>
    <n v="1.9999999999999976E-2"/>
  </r>
  <r>
    <n v="500281"/>
    <s v="NSW"/>
    <n v="51"/>
    <n v="5"/>
    <n v="51005"/>
    <s v="Premium"/>
    <s v="Mercedes Benz"/>
    <s v="C200"/>
    <n v="2"/>
    <n v="240"/>
    <n v="226.38"/>
    <n v="325"/>
    <n v="344"/>
    <m/>
    <n v="0.43563919074123159"/>
    <x v="0"/>
    <n v="5.6750000000000016E-2"/>
  </r>
  <r>
    <n v="500281"/>
    <s v="NSW"/>
    <n v="41"/>
    <n v="7"/>
    <n v="41007"/>
    <s v="Standard"/>
    <s v="Mazda"/>
    <s v="3"/>
    <n v="2"/>
    <n v="150"/>
    <n v="137.19999999999999"/>
    <n v="182"/>
    <n v="222"/>
    <m/>
    <n v="0.32653061224489804"/>
    <x v="1"/>
    <n v="8.5333333333333414E-2"/>
  </r>
  <r>
    <n v="500281"/>
    <s v="NSW"/>
    <n v="61"/>
    <n v="7"/>
    <n v="61007"/>
    <s v="Sports"/>
    <s v="Honda"/>
    <s v="S2000"/>
    <n v="2"/>
    <n v="195"/>
    <n v="173.46"/>
    <n v="162"/>
    <n v="126"/>
    <m/>
    <n v="-6.6067104808024954E-2"/>
    <x v="1"/>
    <n v="0.11046153846153842"/>
  </r>
  <r>
    <n v="500289"/>
    <s v="NSW"/>
    <n v="61"/>
    <n v="5"/>
    <n v="61005"/>
    <s v="Sports"/>
    <s v="Mitsubishi"/>
    <s v="Lancer"/>
    <n v="2"/>
    <n v="180"/>
    <n v="173.46"/>
    <n v="247"/>
    <n v="229"/>
    <m/>
    <n v="0.42395941427418421"/>
    <x v="0"/>
    <n v="3.6333333333333287E-2"/>
  </r>
  <r>
    <n v="500289"/>
    <s v="NSW"/>
    <n v="51"/>
    <n v="5"/>
    <n v="51005"/>
    <s v="Premium"/>
    <s v="Mercedes Benz"/>
    <s v="C200"/>
    <n v="2"/>
    <n v="240"/>
    <n v="235.2"/>
    <n v="280"/>
    <n v="246"/>
    <m/>
    <n v="0.19047619047619052"/>
    <x v="0"/>
    <n v="2.0000000000000049E-2"/>
  </r>
  <r>
    <n v="500290"/>
    <s v="NSW"/>
    <n v="61"/>
    <n v="5"/>
    <n v="61005"/>
    <s v="Sports"/>
    <s v="Mitsubishi"/>
    <s v="Lancer"/>
    <n v="2"/>
    <n v="180"/>
    <n v="180"/>
    <n v="244"/>
    <n v="248"/>
    <m/>
    <n v="0.35555555555555557"/>
    <x v="0"/>
    <n v="0"/>
  </r>
  <r>
    <n v="500293"/>
    <s v="NSW"/>
    <n v="61"/>
    <n v="7"/>
    <n v="61007"/>
    <s v="Sports"/>
    <s v="Honda"/>
    <s v="S2000"/>
    <n v="2"/>
    <n v="195"/>
    <n v="183.26"/>
    <n v="168"/>
    <n v="129"/>
    <m/>
    <n v="-8.3269671504965573E-2"/>
    <x v="1"/>
    <n v="6.0205128205128251E-2"/>
  </r>
  <r>
    <n v="500293"/>
    <s v="NSW"/>
    <n v="51"/>
    <n v="6"/>
    <n v="51006"/>
    <s v="Premium"/>
    <s v="Audi"/>
    <s v="A4"/>
    <n v="2"/>
    <n v="230"/>
    <n v="225.4"/>
    <n v="269"/>
    <n v="322"/>
    <m/>
    <n v="0.1934338952972493"/>
    <x v="0"/>
    <n v="1.9999999999999976E-2"/>
  </r>
  <r>
    <n v="500313"/>
    <s v="NSW"/>
    <n v="61"/>
    <n v="7"/>
    <n v="61007"/>
    <s v="Sports"/>
    <s v="Honda"/>
    <s v="S2000"/>
    <n v="2"/>
    <n v="195"/>
    <n v="166.6"/>
    <n v="232"/>
    <n v="250"/>
    <m/>
    <n v="0.39255702280912369"/>
    <x v="1"/>
    <n v="0.14564102564102566"/>
  </r>
  <r>
    <n v="500313"/>
    <s v="NSW"/>
    <n v="41"/>
    <n v="5"/>
    <n v="41005"/>
    <s v="Standard"/>
    <s v="Honda"/>
    <s v="Jazz"/>
    <n v="1.4"/>
    <n v="140"/>
    <n v="114.66"/>
    <n v="120"/>
    <n v="144"/>
    <m/>
    <n v="4.6572475143903745E-2"/>
    <x v="1"/>
    <n v="0.18100000000000002"/>
  </r>
  <r>
    <n v="500320"/>
    <s v="NSW"/>
    <n v="51"/>
    <n v="7"/>
    <n v="51007"/>
    <s v="Premium"/>
    <s v="Lexus"/>
    <s v="IS-250"/>
    <n v="2.5"/>
    <n v="250"/>
    <n v="249"/>
    <n v="241"/>
    <n v="209"/>
    <m/>
    <n v="-3.2128514056224897E-2"/>
    <x v="0"/>
    <n v="4.0000000000000001E-3"/>
  </r>
  <r>
    <n v="500327"/>
    <s v="NSW"/>
    <n v="51"/>
    <n v="4"/>
    <n v="51004"/>
    <s v="Premium"/>
    <s v="BMW"/>
    <s v="320i"/>
    <n v="2"/>
    <n v="240"/>
    <n v="235.2"/>
    <n v="300"/>
    <n v="345"/>
    <m/>
    <n v="0.27551020408163274"/>
    <x v="0"/>
    <n v="2.0000000000000049E-2"/>
  </r>
  <r>
    <n v="500327"/>
    <s v="NSW"/>
    <n v="51"/>
    <n v="6"/>
    <n v="51006"/>
    <s v="Premium"/>
    <s v="Audi"/>
    <s v="A4"/>
    <n v="2"/>
    <n v="230"/>
    <n v="225.4"/>
    <n v="172"/>
    <n v="192"/>
    <m/>
    <n v="-0.23691215616681457"/>
    <x v="0"/>
    <n v="1.9999999999999976E-2"/>
  </r>
  <r>
    <n v="500338"/>
    <s v="NSW"/>
    <n v="41"/>
    <n v="5"/>
    <n v="41005"/>
    <s v="Standard"/>
    <s v="Honda"/>
    <s v="Jazz"/>
    <n v="1.4"/>
    <n v="140"/>
    <n v="137.19999999999999"/>
    <n v="113"/>
    <n v="100"/>
    <m/>
    <n v="-0.1763848396501457"/>
    <x v="1"/>
    <n v="2.000000000000008E-2"/>
  </r>
  <r>
    <n v="500338"/>
    <s v="NSW"/>
    <n v="61"/>
    <n v="5"/>
    <n v="61005"/>
    <s v="Sports"/>
    <s v="Mitsubishi"/>
    <s v="Lancer"/>
    <n v="2"/>
    <n v="180"/>
    <n v="176.4"/>
    <n v="252"/>
    <n v="209"/>
    <m/>
    <n v="0.42857142857142855"/>
    <x v="0"/>
    <n v="1.9999999999999969E-2"/>
  </r>
  <r>
    <n v="500345"/>
    <s v="NSW"/>
    <n v="61"/>
    <n v="6"/>
    <n v="61006"/>
    <s v="Sports"/>
    <s v="Mazda"/>
    <s v="MX-5"/>
    <n v="1.8"/>
    <n v="175"/>
    <n v="165.62"/>
    <n v="211"/>
    <n v="236"/>
    <m/>
    <n v="0.27400072455017505"/>
    <x v="1"/>
    <n v="5.3599999999999974E-2"/>
  </r>
  <r>
    <n v="500345"/>
    <s v="NSW"/>
    <n v="61"/>
    <n v="7"/>
    <n v="61007"/>
    <s v="Sports"/>
    <s v="Honda"/>
    <s v="S2000"/>
    <n v="2"/>
    <n v="195"/>
    <n v="190.12"/>
    <n v="164"/>
    <n v="175"/>
    <m/>
    <n v="-0.13738691352829793"/>
    <x v="1"/>
    <n v="2.5025641025641001E-2"/>
  </r>
  <r>
    <n v="500354"/>
    <s v="NSW"/>
    <n v="61"/>
    <n v="5"/>
    <n v="61005"/>
    <s v="Sports"/>
    <s v="Mitsubishi"/>
    <s v="Lancer"/>
    <n v="2"/>
    <n v="180"/>
    <n v="155.82"/>
    <n v="143"/>
    <n v="158"/>
    <m/>
    <n v="-8.2274419201642884E-2"/>
    <x v="0"/>
    <n v="0.13433333333333336"/>
  </r>
  <r>
    <n v="500354"/>
    <s v="NSW"/>
    <n v="51"/>
    <n v="4"/>
    <n v="51004"/>
    <s v="Premium"/>
    <s v="BMW"/>
    <s v="320i"/>
    <n v="2"/>
    <n v="240"/>
    <n v="215.6"/>
    <n v="193"/>
    <n v="231"/>
    <m/>
    <n v="-0.10482374768089052"/>
    <x v="0"/>
    <n v="0.1016666666666667"/>
  </r>
  <r>
    <n v="500375"/>
    <s v="NSW"/>
    <n v="61"/>
    <n v="7"/>
    <n v="61007"/>
    <s v="Sports"/>
    <s v="Honda"/>
    <s v="S2000"/>
    <n v="2"/>
    <n v="195"/>
    <n v="190.12"/>
    <n v="238"/>
    <n v="228"/>
    <m/>
    <n v="0.25184094256259204"/>
    <x v="1"/>
    <n v="2.5025641025641001E-2"/>
  </r>
  <r>
    <n v="500375"/>
    <s v="NSW"/>
    <n v="51"/>
    <n v="6"/>
    <n v="51006"/>
    <s v="Premium"/>
    <s v="Audi"/>
    <s v="A4"/>
    <n v="2"/>
    <n v="230"/>
    <n v="225.4"/>
    <n v="315"/>
    <n v="315"/>
    <m/>
    <n v="0.39751552795031053"/>
    <x v="0"/>
    <n v="1.9999999999999976E-2"/>
  </r>
  <r>
    <n v="500384"/>
    <s v="NSW"/>
    <n v="51"/>
    <n v="5"/>
    <n v="51005"/>
    <s v="Premium"/>
    <s v="Mercedes Benz"/>
    <s v="C200"/>
    <n v="2"/>
    <n v="240"/>
    <n v="240"/>
    <n v="314"/>
    <n v="282"/>
    <m/>
    <n v="0.30833333333333335"/>
    <x v="0"/>
    <n v="0"/>
  </r>
  <r>
    <n v="500395"/>
    <s v="NSW"/>
    <n v="51"/>
    <n v="4"/>
    <n v="51004"/>
    <s v="Premium"/>
    <s v="BMW"/>
    <s v="320i"/>
    <n v="2"/>
    <n v="240"/>
    <n v="235.2"/>
    <n v="340"/>
    <n v="360"/>
    <m/>
    <n v="0.44557823129251706"/>
    <x v="0"/>
    <n v="2.0000000000000049E-2"/>
  </r>
  <r>
    <n v="500395"/>
    <s v="NSW"/>
    <n v="61"/>
    <n v="7"/>
    <n v="61007"/>
    <s v="Sports"/>
    <s v="Honda"/>
    <s v="S2000"/>
    <n v="2"/>
    <n v="195"/>
    <n v="184.24"/>
    <n v="163"/>
    <n v="122"/>
    <m/>
    <n v="-0.11528441163699527"/>
    <x v="1"/>
    <n v="5.5179487179487133E-2"/>
  </r>
  <r>
    <n v="500400"/>
    <s v="NSW"/>
    <n v="51"/>
    <n v="6"/>
    <n v="51006"/>
    <s v="Premium"/>
    <s v="Audi"/>
    <s v="A4"/>
    <n v="2"/>
    <n v="230"/>
    <n v="230"/>
    <n v="248"/>
    <n v="307"/>
    <m/>
    <n v="7.8260869565217397E-2"/>
    <x v="0"/>
    <n v="0"/>
  </r>
  <r>
    <n v="500409"/>
    <s v="NSW"/>
    <n v="41"/>
    <n v="5"/>
    <n v="41005"/>
    <s v="Standard"/>
    <s v="Honda"/>
    <s v="Jazz"/>
    <n v="1.4"/>
    <n v="140"/>
    <n v="135"/>
    <n v="159"/>
    <n v="154"/>
    <m/>
    <n v="0.17777777777777778"/>
    <x v="1"/>
    <n v="3.5714285714285712E-2"/>
  </r>
  <r>
    <n v="500410"/>
    <s v="NSW"/>
    <n v="51"/>
    <n v="7"/>
    <n v="51007"/>
    <s v="Premium"/>
    <s v="Lexus"/>
    <s v="IS-250"/>
    <n v="2.5"/>
    <n v="250"/>
    <n v="242.06"/>
    <n v="308"/>
    <n v="234"/>
    <m/>
    <n v="0.27241179872758819"/>
    <x v="0"/>
    <n v="3.175999999999999E-2"/>
  </r>
  <r>
    <n v="500410"/>
    <s v="NSW"/>
    <n v="51"/>
    <n v="6"/>
    <n v="51006"/>
    <s v="Premium"/>
    <s v="Audi"/>
    <s v="A4"/>
    <n v="2"/>
    <n v="230"/>
    <n v="222.46"/>
    <n v="272"/>
    <n v="233"/>
    <m/>
    <n v="0.22269171985975003"/>
    <x v="0"/>
    <n v="3.2782608695652138E-2"/>
  </r>
  <r>
    <n v="500411"/>
    <s v="NSW"/>
    <n v="61"/>
    <n v="5"/>
    <n v="61005"/>
    <s v="Sports"/>
    <s v="Mitsubishi"/>
    <s v="Lancer"/>
    <n v="2"/>
    <n v="180"/>
    <n v="180"/>
    <n v="207"/>
    <n v="173"/>
    <m/>
    <n v="0.15"/>
    <x v="0"/>
    <n v="0"/>
  </r>
  <r>
    <n v="500412"/>
    <s v="NSW"/>
    <n v="51"/>
    <n v="6"/>
    <n v="51006"/>
    <s v="Premium"/>
    <s v="Audi"/>
    <s v="A4"/>
    <n v="2"/>
    <n v="230"/>
    <n v="230"/>
    <n v="296"/>
    <n v="278"/>
    <m/>
    <n v="0.28695652173913044"/>
    <x v="0"/>
    <n v="0"/>
  </r>
  <r>
    <n v="500416"/>
    <s v="NSW"/>
    <n v="61"/>
    <n v="7"/>
    <n v="61007"/>
    <s v="Sports"/>
    <s v="Honda"/>
    <s v="S2000"/>
    <n v="2"/>
    <n v="195"/>
    <n v="192"/>
    <n v="203"/>
    <n v="186"/>
    <m/>
    <n v="5.7291666666666664E-2"/>
    <x v="1"/>
    <n v="1.5384615384615385E-2"/>
  </r>
  <r>
    <n v="500429"/>
    <s v="NSW"/>
    <n v="41"/>
    <n v="5"/>
    <n v="41005"/>
    <s v="Standard"/>
    <s v="Honda"/>
    <s v="Jazz"/>
    <n v="1.4"/>
    <n v="140"/>
    <n v="140"/>
    <n v="179"/>
    <n v="164"/>
    <m/>
    <n v="0.27857142857142858"/>
    <x v="1"/>
    <n v="0"/>
  </r>
  <r>
    <n v="500432"/>
    <s v="NSW"/>
    <n v="41"/>
    <n v="4"/>
    <n v="41004"/>
    <s v="Standard"/>
    <s v="Toyota"/>
    <s v="Corolla"/>
    <n v="1.4"/>
    <n v="140"/>
    <n v="136"/>
    <n v="180"/>
    <n v="174"/>
    <m/>
    <n v="0.3235294117647059"/>
    <x v="0"/>
    <n v="2.8571428571428571E-2"/>
  </r>
  <r>
    <n v="500434"/>
    <s v="NSW"/>
    <n v="41"/>
    <n v="5"/>
    <n v="41005"/>
    <s v="Standard"/>
    <s v="Honda"/>
    <s v="Jazz"/>
    <n v="1.4"/>
    <n v="140"/>
    <n v="136"/>
    <n v="180"/>
    <n v="171"/>
    <m/>
    <n v="0.3235294117647059"/>
    <x v="1"/>
    <n v="2.8571428571428571E-2"/>
  </r>
  <r>
    <n v="500441"/>
    <s v="NSW"/>
    <n v="61"/>
    <n v="5"/>
    <n v="61005"/>
    <s v="Sports"/>
    <s v="Mitsubishi"/>
    <s v="Lancer"/>
    <n v="2"/>
    <n v="180"/>
    <n v="180"/>
    <n v="219"/>
    <n v="232"/>
    <m/>
    <n v="0.21666666666666667"/>
    <x v="0"/>
    <n v="0"/>
  </r>
  <r>
    <n v="500443"/>
    <s v="NSW"/>
    <n v="51"/>
    <n v="4"/>
    <n v="51004"/>
    <s v="Premium"/>
    <s v="BMW"/>
    <s v="320i"/>
    <n v="2"/>
    <n v="240"/>
    <n v="234"/>
    <n v="266"/>
    <n v="329"/>
    <m/>
    <n v="0.13675213675213677"/>
    <x v="0"/>
    <n v="2.5000000000000001E-2"/>
  </r>
  <r>
    <n v="500445"/>
    <s v="NSW"/>
    <n v="41"/>
    <n v="4"/>
    <n v="41004"/>
    <s v="Standard"/>
    <s v="Toyota"/>
    <s v="Corolla"/>
    <n v="1.4"/>
    <n v="140"/>
    <n v="140"/>
    <n v="155"/>
    <n v="181"/>
    <m/>
    <n v="0.10714285714285714"/>
    <x v="0"/>
    <n v="0"/>
  </r>
  <r>
    <n v="500456"/>
    <s v="NSW"/>
    <n v="41"/>
    <n v="6"/>
    <n v="41006"/>
    <s v="Standard"/>
    <s v="Hyundai"/>
    <s v="i30"/>
    <n v="1.4"/>
    <n v="130"/>
    <n v="130"/>
    <n v="163"/>
    <n v="174"/>
    <m/>
    <n v="0.25384615384615383"/>
    <x v="0"/>
    <n v="0"/>
  </r>
  <r>
    <n v="500459"/>
    <s v="NSW"/>
    <n v="61"/>
    <n v="6"/>
    <n v="61006"/>
    <s v="Sports"/>
    <s v="Mazda"/>
    <s v="MX-5"/>
    <n v="1.8"/>
    <n v="175"/>
    <n v="171"/>
    <n v="157"/>
    <n v="163"/>
    <m/>
    <n v="-8.1871345029239762E-2"/>
    <x v="1"/>
    <n v="2.2857142857142857E-2"/>
  </r>
  <r>
    <n v="500460"/>
    <s v="NSW"/>
    <n v="41"/>
    <n v="4"/>
    <n v="41004"/>
    <s v="Standard"/>
    <s v="Toyota"/>
    <s v="Corolla"/>
    <n v="1.4"/>
    <n v="140"/>
    <n v="137"/>
    <n v="164"/>
    <n v="188"/>
    <m/>
    <n v="0.19708029197080293"/>
    <x v="0"/>
    <n v="2.1428571428571429E-2"/>
  </r>
  <r>
    <n v="500472"/>
    <s v="NSW"/>
    <n v="61"/>
    <n v="4"/>
    <n v="61004"/>
    <s v="Sports"/>
    <s v="Subaru"/>
    <s v="Impreza"/>
    <n v="2"/>
    <n v="180"/>
    <n v="178"/>
    <n v="163"/>
    <n v="187"/>
    <m/>
    <n v="-8.4269662921348312E-2"/>
    <x v="0"/>
    <n v="1.1111111111111112E-2"/>
  </r>
  <r>
    <n v="500482"/>
    <s v="NSW"/>
    <n v="51"/>
    <n v="6"/>
    <n v="51006"/>
    <s v="Premium"/>
    <s v="Audi"/>
    <s v="A4"/>
    <n v="2"/>
    <n v="230"/>
    <n v="230"/>
    <n v="292"/>
    <n v="268"/>
    <m/>
    <n v="0.26956521739130435"/>
    <x v="0"/>
    <n v="0"/>
  </r>
  <r>
    <n v="500490"/>
    <s v="NSW"/>
    <n v="41"/>
    <n v="4"/>
    <n v="41004"/>
    <s v="Standard"/>
    <s v="Toyota"/>
    <s v="Corolla"/>
    <n v="1.4"/>
    <n v="140"/>
    <n v="133"/>
    <n v="139"/>
    <n v="152"/>
    <m/>
    <n v="4.5112781954887216E-2"/>
    <x v="0"/>
    <n v="0.05"/>
  </r>
  <r>
    <n v="500521"/>
    <s v="NSW"/>
    <n v="41"/>
    <n v="5"/>
    <n v="41005"/>
    <s v="Standard"/>
    <s v="Honda"/>
    <s v="Jazz"/>
    <n v="1.4"/>
    <n v="140"/>
    <n v="137.19999999999999"/>
    <n v="120"/>
    <n v="109"/>
    <m/>
    <n v="-0.1253644314868804"/>
    <x v="1"/>
    <n v="2.000000000000008E-2"/>
  </r>
  <r>
    <n v="500521"/>
    <s v="NSW"/>
    <n v="51"/>
    <n v="7"/>
    <n v="51007"/>
    <s v="Premium"/>
    <s v="Lexus"/>
    <s v="IS-250"/>
    <n v="2.5"/>
    <n v="250"/>
    <n v="245"/>
    <n v="287"/>
    <n v="353"/>
    <m/>
    <n v="0.17142857142857143"/>
    <x v="0"/>
    <n v="0.02"/>
  </r>
  <r>
    <n v="500527"/>
    <s v="NSW"/>
    <n v="51"/>
    <n v="5"/>
    <n v="51005"/>
    <s v="Premium"/>
    <s v="Mercedes Benz"/>
    <s v="C200"/>
    <n v="2"/>
    <n v="240"/>
    <n v="227.35999999999999"/>
    <n v="229"/>
    <n v="176"/>
    <m/>
    <n v="7.2132301196341257E-3"/>
    <x v="0"/>
    <n v="5.266666666666673E-2"/>
  </r>
  <r>
    <n v="500527"/>
    <s v="NSW"/>
    <n v="41"/>
    <n v="7"/>
    <n v="41007"/>
    <s v="Standard"/>
    <s v="Mazda"/>
    <s v="3"/>
    <n v="2"/>
    <n v="150"/>
    <n v="145.04"/>
    <n v="153"/>
    <n v="159"/>
    <m/>
    <n v="5.4881412024269223E-2"/>
    <x v="1"/>
    <n v="3.3066666666666716E-2"/>
  </r>
  <r>
    <n v="500539"/>
    <s v="NSW"/>
    <n v="61"/>
    <n v="6"/>
    <n v="61006"/>
    <s v="Sports"/>
    <s v="Mazda"/>
    <s v="MX-5"/>
    <n v="1.8"/>
    <n v="175"/>
    <n v="176.4"/>
    <n v="196"/>
    <n v="197"/>
    <m/>
    <n v="0.11111111111111108"/>
    <x v="1"/>
    <n v="-8.0000000000000331E-3"/>
  </r>
  <r>
    <n v="500539"/>
    <s v="NSW"/>
    <n v="51"/>
    <n v="5"/>
    <n v="51005"/>
    <s v="Premium"/>
    <s v="Mercedes Benz"/>
    <s v="C200"/>
    <n v="2"/>
    <n v="240"/>
    <n v="235.2"/>
    <n v="230"/>
    <n v="246"/>
    <m/>
    <n v="-2.2108843537414918E-2"/>
    <x v="0"/>
    <n v="2.0000000000000049E-2"/>
  </r>
  <r>
    <n v="500539"/>
    <s v="NSW"/>
    <n v="61"/>
    <n v="5"/>
    <n v="61005"/>
    <s v="Sports"/>
    <s v="Mitsubishi"/>
    <s v="Lancer"/>
    <n v="2"/>
    <n v="180"/>
    <n v="167.57999999999998"/>
    <n v="212"/>
    <n v="226"/>
    <m/>
    <n v="0.26506743048096443"/>
    <x v="0"/>
    <n v="6.9000000000000089E-2"/>
  </r>
  <r>
    <n v="500539"/>
    <s v="NSW"/>
    <n v="61"/>
    <n v="7"/>
    <n v="61007"/>
    <s v="Sports"/>
    <s v="Honda"/>
    <s v="S2000"/>
    <n v="2"/>
    <n v="195"/>
    <n v="190.12"/>
    <n v="194"/>
    <n v="174"/>
    <m/>
    <n v="2.0408163265306097E-2"/>
    <x v="1"/>
    <n v="2.5025641025641001E-2"/>
  </r>
  <r>
    <n v="500541"/>
    <s v="NSW"/>
    <n v="41"/>
    <n v="4"/>
    <n v="41004"/>
    <s v="Standard"/>
    <s v="Toyota"/>
    <s v="Corolla"/>
    <n v="1.4"/>
    <n v="140"/>
    <n v="140"/>
    <n v="144"/>
    <n v="112"/>
    <m/>
    <n v="2.8571428571428571E-2"/>
    <x v="0"/>
    <n v="0"/>
  </r>
  <r>
    <n v="500557"/>
    <s v="NSW"/>
    <n v="51"/>
    <n v="4"/>
    <n v="51004"/>
    <s v="Premium"/>
    <s v="BMW"/>
    <s v="320i"/>
    <n v="2"/>
    <n v="240"/>
    <n v="233"/>
    <n v="251"/>
    <n v="208"/>
    <m/>
    <n v="7.7253218884120178E-2"/>
    <x v="0"/>
    <n v="2.9166666666666667E-2"/>
  </r>
  <r>
    <n v="500573"/>
    <s v="NSW"/>
    <n v="61"/>
    <n v="5"/>
    <n v="61005"/>
    <s v="Sports"/>
    <s v="Mitsubishi"/>
    <s v="Lancer"/>
    <n v="2"/>
    <n v="180"/>
    <n v="176.4"/>
    <n v="172"/>
    <n v="190"/>
    <m/>
    <n v="-2.4943310657596404E-2"/>
    <x v="0"/>
    <n v="1.9999999999999969E-2"/>
  </r>
  <r>
    <n v="500573"/>
    <s v="NSW"/>
    <n v="41"/>
    <n v="7"/>
    <n v="41007"/>
    <s v="Standard"/>
    <s v="Mazda"/>
    <s v="3"/>
    <n v="2"/>
    <n v="150"/>
    <n v="147"/>
    <n v="171"/>
    <n v="165"/>
    <m/>
    <n v="0.16326530612244897"/>
    <x v="1"/>
    <n v="0.02"/>
  </r>
  <r>
    <n v="500594"/>
    <s v="NSW"/>
    <n v="51"/>
    <n v="4"/>
    <n v="51004"/>
    <s v="Premium"/>
    <s v="BMW"/>
    <s v="320i"/>
    <n v="2"/>
    <n v="240"/>
    <n v="240"/>
    <n v="328"/>
    <n v="344"/>
    <m/>
    <n v="0.36666666666666664"/>
    <x v="0"/>
    <n v="0"/>
  </r>
  <r>
    <n v="500623"/>
    <s v="NSW"/>
    <n v="51"/>
    <n v="5"/>
    <n v="51005"/>
    <s v="Premium"/>
    <s v="Mercedes Benz"/>
    <s v="C200"/>
    <n v="2"/>
    <n v="240"/>
    <n v="240"/>
    <n v="230"/>
    <n v="202"/>
    <m/>
    <n v="-4.1666666666666664E-2"/>
    <x v="0"/>
    <n v="0"/>
  </r>
  <r>
    <n v="500640"/>
    <s v="NSW"/>
    <n v="41"/>
    <n v="5"/>
    <n v="41005"/>
    <s v="Standard"/>
    <s v="Honda"/>
    <s v="Jazz"/>
    <n v="1.4"/>
    <n v="140"/>
    <n v="137"/>
    <n v="145"/>
    <n v="166"/>
    <m/>
    <n v="5.8394160583941604E-2"/>
    <x v="1"/>
    <n v="2.1428571428571429E-2"/>
  </r>
  <r>
    <n v="500641"/>
    <s v="NSW"/>
    <n v="61"/>
    <n v="6"/>
    <n v="61006"/>
    <s v="Sports"/>
    <s v="Mazda"/>
    <s v="MX-5"/>
    <n v="1.8"/>
    <n v="175"/>
    <n v="174"/>
    <n v="189"/>
    <n v="170"/>
    <m/>
    <n v="8.6206896551724144E-2"/>
    <x v="1"/>
    <n v="5.7142857142857143E-3"/>
  </r>
  <r>
    <n v="500644"/>
    <s v="NSW"/>
    <n v="61"/>
    <n v="5"/>
    <n v="61005"/>
    <s v="Sports"/>
    <s v="Mitsubishi"/>
    <s v="Lancer"/>
    <n v="2"/>
    <n v="180"/>
    <n v="176.4"/>
    <n v="158"/>
    <n v="124"/>
    <m/>
    <n v="-0.10430839002267576"/>
    <x v="0"/>
    <n v="1.9999999999999969E-2"/>
  </r>
  <r>
    <n v="500644"/>
    <s v="NSW"/>
    <n v="51"/>
    <n v="5"/>
    <n v="51005"/>
    <s v="Premium"/>
    <s v="Mercedes Benz"/>
    <s v="C200"/>
    <n v="2"/>
    <n v="240"/>
    <n v="234.22"/>
    <n v="181"/>
    <n v="157"/>
    <m/>
    <n v="-0.22722226966100248"/>
    <x v="0"/>
    <n v="2.4083333333333339E-2"/>
  </r>
  <r>
    <n v="500644"/>
    <s v="NSW"/>
    <n v="51"/>
    <n v="6"/>
    <n v="51006"/>
    <s v="Premium"/>
    <s v="Audi"/>
    <s v="A4"/>
    <n v="2"/>
    <n v="230"/>
    <n v="215.6"/>
    <n v="193"/>
    <n v="160"/>
    <m/>
    <n v="-0.10482374768089052"/>
    <x v="0"/>
    <n v="6.2608695652173932E-2"/>
  </r>
  <r>
    <n v="500649"/>
    <s v="NSW"/>
    <n v="61"/>
    <n v="4"/>
    <n v="61004"/>
    <s v="Sports"/>
    <s v="Subaru"/>
    <s v="Impreza"/>
    <n v="2"/>
    <n v="180"/>
    <n v="180"/>
    <n v="158"/>
    <n v="142"/>
    <m/>
    <n v="-0.12222222222222222"/>
    <x v="0"/>
    <n v="0"/>
  </r>
  <r>
    <n v="500655"/>
    <s v="NSW"/>
    <n v="51"/>
    <n v="4"/>
    <n v="51004"/>
    <s v="Premium"/>
    <s v="BMW"/>
    <s v="320i"/>
    <n v="2"/>
    <n v="240"/>
    <n v="235.2"/>
    <n v="268"/>
    <n v="284"/>
    <m/>
    <n v="0.13945578231292521"/>
    <x v="0"/>
    <n v="2.0000000000000049E-2"/>
  </r>
  <r>
    <n v="500655"/>
    <s v="NSW"/>
    <n v="51"/>
    <n v="5"/>
    <n v="51005"/>
    <s v="Premium"/>
    <s v="Mercedes Benz"/>
    <s v="C200"/>
    <n v="2"/>
    <n v="240"/>
    <n v="235.2"/>
    <n v="244"/>
    <n v="300"/>
    <m/>
    <n v="3.7414965986394606E-2"/>
    <x v="0"/>
    <n v="2.0000000000000049E-2"/>
  </r>
  <r>
    <n v="500664"/>
    <s v="NSW"/>
    <n v="61"/>
    <n v="7"/>
    <n v="61007"/>
    <s v="Sports"/>
    <s v="Honda"/>
    <s v="S2000"/>
    <n v="2"/>
    <n v="195"/>
    <n v="192"/>
    <n v="257"/>
    <n v="203"/>
    <m/>
    <n v="0.33854166666666669"/>
    <x v="1"/>
    <n v="1.5384615384615385E-2"/>
  </r>
  <r>
    <n v="500676"/>
    <s v="NSW"/>
    <n v="41"/>
    <n v="7"/>
    <n v="41007"/>
    <s v="Standard"/>
    <s v="Mazda"/>
    <s v="3"/>
    <n v="2"/>
    <n v="150"/>
    <n v="147"/>
    <n v="174"/>
    <n v="179"/>
    <m/>
    <n v="0.18367346938775511"/>
    <x v="1"/>
    <n v="0.02"/>
  </r>
  <r>
    <n v="500680"/>
    <s v="NSW"/>
    <n v="51"/>
    <n v="5"/>
    <n v="51005"/>
    <s v="Premium"/>
    <s v="Mercedes Benz"/>
    <s v="C200"/>
    <n v="2"/>
    <n v="240"/>
    <n v="231"/>
    <n v="198"/>
    <n v="160"/>
    <m/>
    <n v="-0.14285714285714285"/>
    <x v="0"/>
    <n v="3.7499999999999999E-2"/>
  </r>
  <r>
    <n v="500682"/>
    <s v="NSW"/>
    <n v="61"/>
    <n v="7"/>
    <n v="61007"/>
    <s v="Sports"/>
    <s v="Honda"/>
    <s v="S2000"/>
    <n v="2"/>
    <n v="195"/>
    <n v="195"/>
    <n v="181"/>
    <n v="188"/>
    <m/>
    <n v="-7.179487179487179E-2"/>
    <x v="1"/>
    <n v="0"/>
  </r>
  <r>
    <n v="500685"/>
    <s v="NSW"/>
    <n v="51"/>
    <n v="7"/>
    <n v="51007"/>
    <s v="Premium"/>
    <s v="Lexus"/>
    <s v="IS-250"/>
    <n v="2.5"/>
    <n v="250"/>
    <n v="242"/>
    <n v="212"/>
    <n v="169"/>
    <m/>
    <n v="-0.12396694214876033"/>
    <x v="0"/>
    <n v="3.2000000000000001E-2"/>
  </r>
  <r>
    <n v="500703"/>
    <s v="NSW"/>
    <n v="41"/>
    <n v="4"/>
    <n v="41004"/>
    <s v="Standard"/>
    <s v="Toyota"/>
    <s v="Corolla"/>
    <n v="1.4"/>
    <n v="140"/>
    <n v="137.19999999999999"/>
    <n v="130"/>
    <n v="102"/>
    <m/>
    <n v="-5.2478134110787091E-2"/>
    <x v="0"/>
    <n v="2.000000000000008E-2"/>
  </r>
  <r>
    <n v="500703"/>
    <s v="NSW"/>
    <n v="41"/>
    <n v="5"/>
    <n v="41005"/>
    <s v="Standard"/>
    <s v="Honda"/>
    <s v="Jazz"/>
    <n v="1.4"/>
    <n v="140"/>
    <n v="137.19999999999999"/>
    <n v="123"/>
    <n v="115"/>
    <m/>
    <n v="-0.1034985422740524"/>
    <x v="1"/>
    <n v="2.000000000000008E-2"/>
  </r>
  <r>
    <n v="500703"/>
    <s v="NSW"/>
    <n v="51"/>
    <n v="6"/>
    <n v="51006"/>
    <s v="Premium"/>
    <s v="Audi"/>
    <s v="A4"/>
    <n v="2"/>
    <n v="230"/>
    <n v="225.4"/>
    <n v="200"/>
    <n v="170"/>
    <m/>
    <n v="-0.11268855368234253"/>
    <x v="0"/>
    <n v="1.9999999999999976E-2"/>
  </r>
  <r>
    <n v="500708"/>
    <s v="NSW"/>
    <n v="61"/>
    <n v="6"/>
    <n v="61006"/>
    <s v="Sports"/>
    <s v="Mazda"/>
    <s v="MX-5"/>
    <n v="1.8"/>
    <n v="175"/>
    <n v="175"/>
    <n v="150"/>
    <n v="172"/>
    <m/>
    <n v="-0.14285714285714285"/>
    <x v="1"/>
    <n v="0"/>
  </r>
  <r>
    <n v="500724"/>
    <s v="NSW"/>
    <n v="41"/>
    <n v="6"/>
    <n v="41006"/>
    <s v="Standard"/>
    <s v="Hyundai"/>
    <s v="i30"/>
    <n v="1.4"/>
    <n v="130"/>
    <n v="121"/>
    <n v="143"/>
    <n v="158"/>
    <m/>
    <n v="0.18181818181818182"/>
    <x v="0"/>
    <n v="6.9230769230769235E-2"/>
  </r>
  <r>
    <n v="500757"/>
    <s v="NSW"/>
    <n v="51"/>
    <n v="4"/>
    <n v="51004"/>
    <s v="Premium"/>
    <s v="BMW"/>
    <s v="320i"/>
    <n v="2"/>
    <n v="240"/>
    <n v="240"/>
    <n v="249"/>
    <n v="288"/>
    <m/>
    <n v="3.7499999999999999E-2"/>
    <x v="0"/>
    <n v="0"/>
  </r>
  <r>
    <n v="500771"/>
    <s v="NSW"/>
    <n v="61"/>
    <n v="7"/>
    <n v="61007"/>
    <s v="Sports"/>
    <s v="Honda"/>
    <s v="S2000"/>
    <n v="2"/>
    <n v="195"/>
    <n v="195"/>
    <n v="247"/>
    <n v="271"/>
    <m/>
    <n v="0.26666666666666666"/>
    <x v="1"/>
    <n v="0"/>
  </r>
  <r>
    <n v="500781"/>
    <s v="NSW"/>
    <n v="51"/>
    <n v="7"/>
    <n v="51007"/>
    <s v="Premium"/>
    <s v="Lexus"/>
    <s v="IS-250"/>
    <n v="2.5"/>
    <n v="250"/>
    <n v="234.22"/>
    <n v="317"/>
    <n v="329"/>
    <m/>
    <n v="0.35342840064896253"/>
    <x v="0"/>
    <n v="6.3120000000000009E-2"/>
  </r>
  <r>
    <n v="500781"/>
    <s v="NSW"/>
    <n v="51"/>
    <n v="6"/>
    <n v="51006"/>
    <s v="Premium"/>
    <s v="Audi"/>
    <s v="A4"/>
    <n v="2"/>
    <n v="230"/>
    <n v="217.56"/>
    <n v="239"/>
    <n v="184"/>
    <m/>
    <n v="9.8547527118955675E-2"/>
    <x v="0"/>
    <n v="5.4086956521739123E-2"/>
  </r>
  <r>
    <n v="500781"/>
    <s v="NSW"/>
    <n v="61"/>
    <n v="7"/>
    <n v="61007"/>
    <s v="Sports"/>
    <s v="Honda"/>
    <s v="S2000"/>
    <n v="2"/>
    <n v="195"/>
    <n v="183.26"/>
    <n v="265"/>
    <n v="222"/>
    <m/>
    <n v="0.44603295863800074"/>
    <x v="1"/>
    <n v="6.0205128205128251E-2"/>
  </r>
  <r>
    <n v="500800"/>
    <s v="NSW"/>
    <n v="51"/>
    <n v="5"/>
    <n v="51005"/>
    <s v="Premium"/>
    <s v="Mercedes Benz"/>
    <s v="C200"/>
    <n v="2"/>
    <n v="240"/>
    <n v="236"/>
    <n v="278"/>
    <n v="214"/>
    <m/>
    <n v="0.17796610169491525"/>
    <x v="0"/>
    <n v="1.6666666666666666E-2"/>
  </r>
  <r>
    <n v="500826"/>
    <s v="NSW"/>
    <n v="61"/>
    <n v="7"/>
    <n v="61007"/>
    <s v="Sports"/>
    <s v="Honda"/>
    <s v="S2000"/>
    <n v="2"/>
    <n v="195"/>
    <n v="186.2"/>
    <n v="212"/>
    <n v="218"/>
    <m/>
    <n v="0.13856068743286795"/>
    <x v="1"/>
    <n v="4.5128205128205187E-2"/>
  </r>
  <r>
    <n v="500826"/>
    <s v="NSW"/>
    <n v="41"/>
    <n v="7"/>
    <n v="41007"/>
    <s v="Standard"/>
    <s v="Mazda"/>
    <s v="3"/>
    <n v="2"/>
    <n v="150"/>
    <n v="142.1"/>
    <n v="210"/>
    <n v="157"/>
    <m/>
    <n v="0.47783251231527102"/>
    <x v="1"/>
    <n v="5.2666666666666702E-2"/>
  </r>
  <r>
    <n v="500826"/>
    <s v="NSW"/>
    <n v="61"/>
    <n v="4"/>
    <n v="61004"/>
    <s v="Sports"/>
    <s v="Subaru"/>
    <s v="Impreza"/>
    <n v="2"/>
    <n v="180"/>
    <n v="155.82"/>
    <n v="138"/>
    <n v="129"/>
    <m/>
    <n v="-0.11436272622256446"/>
    <x v="0"/>
    <n v="0.13433333333333336"/>
  </r>
  <r>
    <n v="500826"/>
    <s v="NSW"/>
    <n v="61"/>
    <n v="6"/>
    <n v="61006"/>
    <s v="Sports"/>
    <s v="Mazda"/>
    <s v="MX-5"/>
    <n v="1.8"/>
    <n v="175"/>
    <n v="171.5"/>
    <n v="197"/>
    <n v="181"/>
    <m/>
    <n v="0.14868804664723032"/>
    <x v="1"/>
    <n v="0.02"/>
  </r>
  <r>
    <n v="500839"/>
    <s v="NSW"/>
    <n v="41"/>
    <n v="4"/>
    <n v="41004"/>
    <s v="Standard"/>
    <s v="Toyota"/>
    <s v="Corolla"/>
    <n v="1.4"/>
    <n v="140"/>
    <n v="118.58"/>
    <n v="106"/>
    <n v="79"/>
    <m/>
    <n v="-0.10608871647832685"/>
    <x v="0"/>
    <n v="0.15300000000000002"/>
  </r>
  <r>
    <n v="500839"/>
    <s v="NSW"/>
    <n v="51"/>
    <n v="5"/>
    <n v="51005"/>
    <s v="Premium"/>
    <s v="Mercedes Benz"/>
    <s v="C200"/>
    <n v="2"/>
    <n v="240"/>
    <n v="225.4"/>
    <n v="246"/>
    <n v="270"/>
    <m/>
    <n v="9.1393078970718689E-2"/>
    <x v="0"/>
    <n v="6.0833333333333309E-2"/>
  </r>
  <r>
    <n v="500839"/>
    <s v="NSW"/>
    <n v="41"/>
    <n v="5"/>
    <n v="41005"/>
    <s v="Standard"/>
    <s v="Honda"/>
    <s v="Jazz"/>
    <n v="1.4"/>
    <n v="140"/>
    <n v="137.19999999999999"/>
    <n v="120"/>
    <n v="148"/>
    <m/>
    <n v="-0.1253644314868804"/>
    <x v="1"/>
    <n v="2.000000000000008E-2"/>
  </r>
  <r>
    <n v="500862"/>
    <s v="NSW"/>
    <n v="61"/>
    <n v="4"/>
    <n v="61004"/>
    <s v="Sports"/>
    <s v="Subaru"/>
    <s v="Impreza"/>
    <n v="2"/>
    <n v="180"/>
    <n v="180"/>
    <n v="162"/>
    <n v="173"/>
    <m/>
    <n v="-0.1"/>
    <x v="0"/>
    <n v="0"/>
  </r>
  <r>
    <n v="500874"/>
    <s v="NSW"/>
    <n v="51"/>
    <n v="7"/>
    <n v="51007"/>
    <s v="Premium"/>
    <s v="Lexus"/>
    <s v="IS-250"/>
    <n v="2.5"/>
    <n v="250"/>
    <n v="226.38"/>
    <n v="304"/>
    <n v="285"/>
    <m/>
    <n v="0.34287481226256739"/>
    <x v="0"/>
    <n v="9.4480000000000022E-2"/>
  </r>
  <r>
    <n v="500874"/>
    <s v="NSW"/>
    <n v="61"/>
    <n v="4"/>
    <n v="61004"/>
    <s v="Sports"/>
    <s v="Subaru"/>
    <s v="Impreza"/>
    <n v="2"/>
    <n v="180"/>
    <n v="171.5"/>
    <n v="208"/>
    <n v="191"/>
    <m/>
    <n v="0.21282798833819241"/>
    <x v="0"/>
    <n v="4.7222222222222221E-2"/>
  </r>
  <r>
    <n v="500874"/>
    <s v="NSW"/>
    <n v="51"/>
    <n v="5"/>
    <n v="51005"/>
    <s v="Premium"/>
    <s v="Mercedes Benz"/>
    <s v="C200"/>
    <n v="2"/>
    <n v="240"/>
    <n v="235.2"/>
    <n v="244"/>
    <n v="297"/>
    <m/>
    <n v="3.7414965986394606E-2"/>
    <x v="0"/>
    <n v="2.0000000000000049E-2"/>
  </r>
  <r>
    <n v="500874"/>
    <s v="NSW"/>
    <n v="41"/>
    <n v="7"/>
    <n v="41007"/>
    <s v="Standard"/>
    <s v="Mazda"/>
    <s v="3"/>
    <n v="2"/>
    <n v="150"/>
    <n v="147"/>
    <n v="150"/>
    <n v="174"/>
    <m/>
    <n v="2.0408163265306121E-2"/>
    <x v="1"/>
    <n v="0.02"/>
  </r>
  <r>
    <n v="500875"/>
    <s v="NSW"/>
    <n v="51"/>
    <n v="5"/>
    <n v="51005"/>
    <s v="Premium"/>
    <s v="Mercedes Benz"/>
    <s v="C200"/>
    <n v="2"/>
    <n v="240"/>
    <n v="233"/>
    <n v="228"/>
    <n v="280"/>
    <m/>
    <n v="-2.1459227467811159E-2"/>
    <x v="0"/>
    <n v="2.9166666666666667E-2"/>
  </r>
  <r>
    <n v="500881"/>
    <s v="NSW"/>
    <n v="51"/>
    <n v="4"/>
    <n v="51004"/>
    <s v="Premium"/>
    <s v="BMW"/>
    <s v="320i"/>
    <n v="2"/>
    <n v="240"/>
    <n v="235.2"/>
    <n v="338"/>
    <n v="408"/>
    <m/>
    <n v="0.43707482993197289"/>
    <x v="0"/>
    <n v="2.0000000000000049E-2"/>
  </r>
  <r>
    <n v="500881"/>
    <s v="NSW"/>
    <n v="51"/>
    <n v="7"/>
    <n v="51007"/>
    <s v="Premium"/>
    <s v="Lexus"/>
    <s v="IS-250"/>
    <n v="2.5"/>
    <n v="250"/>
    <n v="245"/>
    <n v="255"/>
    <n v="196"/>
    <m/>
    <n v="4.0816326530612242E-2"/>
    <x v="0"/>
    <n v="0.02"/>
  </r>
  <r>
    <n v="500900"/>
    <s v="NSW"/>
    <n v="61"/>
    <n v="7"/>
    <n v="61007"/>
    <s v="Sports"/>
    <s v="Honda"/>
    <s v="S2000"/>
    <n v="2"/>
    <n v="195"/>
    <n v="195"/>
    <n v="271"/>
    <n v="230"/>
    <m/>
    <n v="0.38974358974358975"/>
    <x v="1"/>
    <n v="0"/>
  </r>
  <r>
    <n v="500907"/>
    <s v="NSW"/>
    <n v="61"/>
    <n v="7"/>
    <n v="61007"/>
    <s v="Sports"/>
    <s v="Honda"/>
    <s v="S2000"/>
    <n v="2"/>
    <n v="195"/>
    <n v="195"/>
    <n v="165"/>
    <n v="136"/>
    <m/>
    <n v="-0.15384615384615385"/>
    <x v="1"/>
    <n v="0"/>
  </r>
  <r>
    <n v="500917"/>
    <s v="NSW"/>
    <n v="51"/>
    <n v="6"/>
    <n v="51006"/>
    <s v="Premium"/>
    <s v="Audi"/>
    <s v="A4"/>
    <n v="2"/>
    <n v="230"/>
    <n v="230"/>
    <n v="273"/>
    <n v="324"/>
    <m/>
    <n v="0.18695652173913044"/>
    <x v="0"/>
    <n v="0"/>
  </r>
  <r>
    <n v="500920"/>
    <s v="NSW"/>
    <n v="41"/>
    <n v="5"/>
    <n v="41005"/>
    <s v="Standard"/>
    <s v="Honda"/>
    <s v="Jazz"/>
    <n v="1.4"/>
    <n v="140"/>
    <n v="140"/>
    <n v="168"/>
    <n v="162"/>
    <m/>
    <n v="0.2"/>
    <x v="1"/>
    <n v="0"/>
  </r>
  <r>
    <n v="500924"/>
    <s v="NSW"/>
    <n v="41"/>
    <n v="7"/>
    <n v="41007"/>
    <s v="Standard"/>
    <s v="Mazda"/>
    <s v="3"/>
    <n v="2"/>
    <n v="150"/>
    <n v="150"/>
    <n v="171"/>
    <n v="159"/>
    <m/>
    <n v="0.14000000000000001"/>
    <x v="1"/>
    <n v="0"/>
  </r>
  <r>
    <n v="500932"/>
    <s v="NSW"/>
    <n v="61"/>
    <n v="7"/>
    <n v="61007"/>
    <s v="Sports"/>
    <s v="Honda"/>
    <s v="S2000"/>
    <n v="2"/>
    <n v="195"/>
    <n v="192"/>
    <n v="170"/>
    <n v="181"/>
    <m/>
    <n v="-0.11458333333333333"/>
    <x v="1"/>
    <n v="1.5384615384615385E-2"/>
  </r>
  <r>
    <n v="500936"/>
    <s v="NSW"/>
    <n v="41"/>
    <n v="7"/>
    <n v="41007"/>
    <s v="Standard"/>
    <s v="Mazda"/>
    <s v="3"/>
    <n v="2"/>
    <n v="150"/>
    <n v="144"/>
    <n v="187"/>
    <n v="192"/>
    <m/>
    <n v="0.2986111111111111"/>
    <x v="1"/>
    <n v="0.04"/>
  </r>
  <r>
    <n v="500940"/>
    <s v="NSW"/>
    <n v="51"/>
    <n v="7"/>
    <n v="51007"/>
    <s v="Premium"/>
    <s v="Lexus"/>
    <s v="IS-250"/>
    <n v="2.5"/>
    <n v="250"/>
    <n v="245"/>
    <n v="235"/>
    <n v="260"/>
    <m/>
    <n v="-4.0816326530612242E-2"/>
    <x v="0"/>
    <n v="0.02"/>
  </r>
  <r>
    <n v="500940"/>
    <s v="NSW"/>
    <n v="41"/>
    <n v="5"/>
    <n v="41005"/>
    <s v="Standard"/>
    <s v="Honda"/>
    <s v="Jazz"/>
    <n v="1.4"/>
    <n v="140"/>
    <n v="137.19999999999999"/>
    <n v="177"/>
    <n v="208"/>
    <m/>
    <n v="0.29008746355685144"/>
    <x v="1"/>
    <n v="2.000000000000008E-2"/>
  </r>
  <r>
    <n v="500947"/>
    <s v="NSW"/>
    <n v="51"/>
    <n v="7"/>
    <n v="51007"/>
    <s v="Premium"/>
    <s v="Lexus"/>
    <s v="IS-250"/>
    <n v="2.5"/>
    <n v="250"/>
    <n v="246"/>
    <n v="285"/>
    <n v="228"/>
    <m/>
    <n v="0.15853658536585366"/>
    <x v="0"/>
    <n v="1.6E-2"/>
  </r>
  <r>
    <n v="500949"/>
    <s v="NSW"/>
    <n v="41"/>
    <n v="7"/>
    <n v="41007"/>
    <s v="Standard"/>
    <s v="Mazda"/>
    <s v="3"/>
    <n v="2"/>
    <n v="150"/>
    <n v="147"/>
    <n v="153"/>
    <n v="142"/>
    <m/>
    <n v="4.0816326530612242E-2"/>
    <x v="1"/>
    <n v="0.02"/>
  </r>
  <r>
    <n v="500949"/>
    <s v="NSW"/>
    <n v="61"/>
    <n v="6"/>
    <n v="61006"/>
    <s v="Sports"/>
    <s v="Mazda"/>
    <s v="MX-5"/>
    <n v="1.8"/>
    <n v="175"/>
    <n v="168.56"/>
    <n v="178"/>
    <n v="188"/>
    <m/>
    <n v="5.6003796867584228E-2"/>
    <x v="1"/>
    <n v="3.6799999999999986E-2"/>
  </r>
  <r>
    <n v="500949"/>
    <s v="NSW"/>
    <n v="51"/>
    <n v="6"/>
    <n v="51006"/>
    <s v="Premium"/>
    <s v="Audi"/>
    <s v="A4"/>
    <n v="2"/>
    <n v="230"/>
    <n v="225.4"/>
    <n v="296"/>
    <n v="239"/>
    <m/>
    <n v="0.31322094055013305"/>
    <x v="0"/>
    <n v="1.9999999999999976E-2"/>
  </r>
  <r>
    <n v="500952"/>
    <s v="NSW"/>
    <n v="41"/>
    <n v="6"/>
    <n v="41006"/>
    <s v="Standard"/>
    <s v="Hyundai"/>
    <s v="i30"/>
    <n v="1.4"/>
    <n v="130"/>
    <n v="128"/>
    <n v="108"/>
    <n v="117"/>
    <m/>
    <n v="-0.15625"/>
    <x v="0"/>
    <n v="1.5384615384615385E-2"/>
  </r>
  <r>
    <n v="500964"/>
    <s v="NSW"/>
    <n v="41"/>
    <n v="5"/>
    <n v="41005"/>
    <s v="Standard"/>
    <s v="Honda"/>
    <s v="Jazz"/>
    <n v="1.4"/>
    <n v="140"/>
    <n v="137.19999999999999"/>
    <n v="176"/>
    <n v="160"/>
    <m/>
    <n v="0.28279883381924209"/>
    <x v="1"/>
    <n v="2.000000000000008E-2"/>
  </r>
  <r>
    <n v="500964"/>
    <s v="NSW"/>
    <n v="51"/>
    <n v="7"/>
    <n v="51007"/>
    <s v="Premium"/>
    <s v="Lexus"/>
    <s v="IS-250"/>
    <n v="2.5"/>
    <n v="250"/>
    <n v="244.01999999999998"/>
    <n v="301"/>
    <n v="285"/>
    <m/>
    <n v="0.23350545037292034"/>
    <x v="0"/>
    <n v="2.3920000000000073E-2"/>
  </r>
  <r>
    <n v="500964"/>
    <s v="NSW"/>
    <n v="41"/>
    <n v="7"/>
    <n v="41007"/>
    <s v="Standard"/>
    <s v="Mazda"/>
    <s v="3"/>
    <n v="2"/>
    <n v="150"/>
    <n v="147"/>
    <n v="117"/>
    <n v="133"/>
    <m/>
    <n v="-0.20408163265306123"/>
    <x v="1"/>
    <n v="0.02"/>
  </r>
  <r>
    <n v="500964"/>
    <s v="NSW"/>
    <n v="51"/>
    <n v="6"/>
    <n v="51006"/>
    <s v="Premium"/>
    <s v="Audi"/>
    <s v="A4"/>
    <n v="2"/>
    <n v="230"/>
    <n v="220.5"/>
    <n v="209"/>
    <n v="194"/>
    <m/>
    <n v="-5.2154195011337869E-2"/>
    <x v="0"/>
    <n v="4.1304347826086954E-2"/>
  </r>
  <r>
    <n v="500970"/>
    <s v="NSW"/>
    <n v="41"/>
    <n v="7"/>
    <n v="41007"/>
    <s v="Standard"/>
    <s v="Mazda"/>
    <s v="3"/>
    <n v="2"/>
    <n v="150"/>
    <n v="137.19999999999999"/>
    <n v="121"/>
    <n v="106"/>
    <m/>
    <n v="-0.11807580174927107"/>
    <x v="1"/>
    <n v="8.5333333333333414E-2"/>
  </r>
  <r>
    <n v="500970"/>
    <s v="NSW"/>
    <n v="51"/>
    <n v="4"/>
    <n v="51004"/>
    <s v="Premium"/>
    <s v="BMW"/>
    <s v="320i"/>
    <n v="2"/>
    <n v="240"/>
    <n v="235.2"/>
    <n v="204"/>
    <n v="226"/>
    <m/>
    <n v="-0.13265306122448975"/>
    <x v="0"/>
    <n v="2.0000000000000049E-2"/>
  </r>
  <r>
    <n v="500971"/>
    <s v="NSW"/>
    <n v="51"/>
    <n v="7"/>
    <n v="51007"/>
    <s v="Premium"/>
    <s v="Lexus"/>
    <s v="IS-250"/>
    <n v="2.5"/>
    <n v="250"/>
    <n v="250"/>
    <n v="237"/>
    <n v="201"/>
    <m/>
    <n v="-5.1999999999999998E-2"/>
    <x v="0"/>
    <n v="0"/>
  </r>
  <r>
    <n v="500985"/>
    <s v="NSW"/>
    <n v="51"/>
    <n v="6"/>
    <n v="51006"/>
    <s v="Premium"/>
    <s v="Audi"/>
    <s v="A4"/>
    <n v="2"/>
    <n v="230"/>
    <n v="203.84"/>
    <n v="189"/>
    <n v="200"/>
    <m/>
    <n v="-7.2802197802197821E-2"/>
    <x v="0"/>
    <n v="0.11373913043478259"/>
  </r>
  <r>
    <n v="500985"/>
    <s v="NSW"/>
    <n v="51"/>
    <n v="7"/>
    <n v="51007"/>
    <s v="Premium"/>
    <s v="Lexus"/>
    <s v="IS-250"/>
    <n v="2.5"/>
    <n v="250"/>
    <n v="225.4"/>
    <n v="218"/>
    <n v="170"/>
    <m/>
    <n v="-3.2830523513753353E-2"/>
    <x v="0"/>
    <n v="9.8399999999999974E-2"/>
  </r>
  <r>
    <n v="500992"/>
    <s v="NSW"/>
    <n v="61"/>
    <n v="4"/>
    <n v="61004"/>
    <s v="Sports"/>
    <s v="Subaru"/>
    <s v="Impreza"/>
    <n v="2"/>
    <n v="180"/>
    <n v="180"/>
    <n v="237"/>
    <n v="201"/>
    <m/>
    <n v="0.31666666666666665"/>
    <x v="0"/>
    <n v="0"/>
  </r>
  <r>
    <n v="500107"/>
    <s v="QLD"/>
    <n v="61"/>
    <n v="6"/>
    <n v="61006"/>
    <s v="Sports"/>
    <s v="Mazda"/>
    <s v="MX-5"/>
    <n v="1.8"/>
    <n v="175"/>
    <n v="171"/>
    <n v="153"/>
    <n v="189"/>
    <m/>
    <n v="-0.10526315789473684"/>
    <x v="1"/>
    <n v="2.2857142857142857E-2"/>
  </r>
  <r>
    <n v="500126"/>
    <s v="QLD"/>
    <n v="41"/>
    <n v="7"/>
    <n v="41007"/>
    <s v="Standard"/>
    <s v="Mazda"/>
    <s v="3"/>
    <n v="2"/>
    <n v="150"/>
    <n v="147"/>
    <n v="147"/>
    <n v="127"/>
    <m/>
    <n v="0"/>
    <x v="1"/>
    <n v="0.02"/>
  </r>
  <r>
    <n v="500126"/>
    <s v="QLD"/>
    <n v="41"/>
    <n v="4"/>
    <n v="41004"/>
    <s v="Standard"/>
    <s v="Toyota"/>
    <s v="Corolla"/>
    <n v="1.4"/>
    <n v="140"/>
    <n v="132.30000000000001"/>
    <n v="168"/>
    <n v="199"/>
    <m/>
    <n v="0.26984126984126972"/>
    <x v="0"/>
    <n v="5.4999999999999917E-2"/>
  </r>
  <r>
    <n v="500126"/>
    <s v="QLD"/>
    <n v="61"/>
    <n v="7"/>
    <n v="61007"/>
    <s v="Sports"/>
    <s v="Honda"/>
    <s v="S2000"/>
    <n v="2"/>
    <n v="195"/>
    <n v="191.1"/>
    <n v="235"/>
    <n v="265"/>
    <m/>
    <n v="0.22972265829408689"/>
    <x v="1"/>
    <n v="2.0000000000000028E-2"/>
  </r>
  <r>
    <n v="500139"/>
    <s v="QLD"/>
    <n v="61"/>
    <n v="6"/>
    <n v="61006"/>
    <s v="Sports"/>
    <s v="Mazda"/>
    <s v="MX-5"/>
    <n v="1.8"/>
    <n v="175"/>
    <n v="175"/>
    <n v="182"/>
    <n v="198"/>
    <m/>
    <n v="0.04"/>
    <x v="1"/>
    <n v="0"/>
  </r>
  <r>
    <n v="500144"/>
    <s v="QLD"/>
    <n v="61"/>
    <n v="4"/>
    <n v="61004"/>
    <s v="Sports"/>
    <s v="Subaru"/>
    <s v="Impreza"/>
    <n v="2"/>
    <n v="180"/>
    <n v="167.57999999999998"/>
    <n v="201"/>
    <n v="188"/>
    <m/>
    <n v="0.19942713927676345"/>
    <x v="0"/>
    <n v="6.9000000000000089E-2"/>
  </r>
  <r>
    <n v="500144"/>
    <s v="QLD"/>
    <n v="61"/>
    <n v="5"/>
    <n v="61005"/>
    <s v="Sports"/>
    <s v="Mitsubishi"/>
    <s v="Lancer"/>
    <n v="2"/>
    <n v="180"/>
    <n v="176.4"/>
    <n v="140"/>
    <n v="144"/>
    <m/>
    <n v="-0.20634920634920637"/>
    <x v="0"/>
    <n v="1.9999999999999969E-2"/>
  </r>
  <r>
    <n v="500144"/>
    <s v="QLD"/>
    <n v="51"/>
    <n v="5"/>
    <n v="51005"/>
    <s v="Premium"/>
    <s v="Mercedes Benz"/>
    <s v="C200"/>
    <n v="2"/>
    <n v="240"/>
    <n v="235.2"/>
    <n v="338"/>
    <n v="300"/>
    <m/>
    <n v="0.43707482993197289"/>
    <x v="0"/>
    <n v="2.0000000000000049E-2"/>
  </r>
  <r>
    <n v="500148"/>
    <s v="QLD"/>
    <n v="51"/>
    <n v="5"/>
    <n v="51005"/>
    <s v="Premium"/>
    <s v="Mercedes Benz"/>
    <s v="C200"/>
    <n v="2"/>
    <n v="240"/>
    <n v="235.2"/>
    <n v="283"/>
    <n v="283"/>
    <m/>
    <n v="0.20323129251700686"/>
    <x v="0"/>
    <n v="2.0000000000000049E-2"/>
  </r>
  <r>
    <n v="500148"/>
    <s v="QLD"/>
    <n v="51"/>
    <n v="6"/>
    <n v="51006"/>
    <s v="Premium"/>
    <s v="Audi"/>
    <s v="A4"/>
    <n v="2"/>
    <n v="230"/>
    <n v="225.4"/>
    <n v="177"/>
    <n v="162"/>
    <m/>
    <n v="-0.21472937000887313"/>
    <x v="0"/>
    <n v="1.9999999999999976E-2"/>
  </r>
  <r>
    <n v="500148"/>
    <s v="QLD"/>
    <n v="61"/>
    <n v="5"/>
    <n v="61005"/>
    <s v="Sports"/>
    <s v="Mitsubishi"/>
    <s v="Lancer"/>
    <n v="2"/>
    <n v="180"/>
    <n v="176.4"/>
    <n v="174"/>
    <n v="179"/>
    <m/>
    <n v="-1.3605442176870781E-2"/>
    <x v="0"/>
    <n v="1.9999999999999969E-2"/>
  </r>
  <r>
    <n v="500155"/>
    <s v="QLD"/>
    <n v="51"/>
    <n v="4"/>
    <n v="51004"/>
    <s v="Premium"/>
    <s v="BMW"/>
    <s v="320i"/>
    <n v="2"/>
    <n v="240"/>
    <n v="228.34"/>
    <n v="188"/>
    <n v="150"/>
    <m/>
    <n v="-0.1766663747043882"/>
    <x v="0"/>
    <n v="4.8583333333333319E-2"/>
  </r>
  <r>
    <n v="500155"/>
    <s v="QLD"/>
    <n v="41"/>
    <n v="6"/>
    <n v="41006"/>
    <s v="Standard"/>
    <s v="Hyundai"/>
    <s v="i30"/>
    <n v="1.4"/>
    <n v="130"/>
    <n v="121.52"/>
    <n v="132"/>
    <n v="149"/>
    <m/>
    <n v="8.6240947992100095E-2"/>
    <x v="0"/>
    <n v="6.5230769230769259E-2"/>
  </r>
  <r>
    <n v="500167"/>
    <s v="QLD"/>
    <n v="61"/>
    <n v="7"/>
    <n v="61007"/>
    <s v="Sports"/>
    <s v="Honda"/>
    <s v="S2000"/>
    <n v="2"/>
    <n v="195"/>
    <n v="168.56"/>
    <n v="158"/>
    <n v="183"/>
    <m/>
    <n v="-6.26483151400095E-2"/>
    <x v="1"/>
    <n v="0.13558974358974357"/>
  </r>
  <r>
    <n v="500167"/>
    <s v="QLD"/>
    <n v="41"/>
    <n v="7"/>
    <n v="41007"/>
    <s v="Standard"/>
    <s v="Mazda"/>
    <s v="3"/>
    <n v="2"/>
    <n v="150"/>
    <n v="134.26"/>
    <n v="120"/>
    <n v="132"/>
    <m/>
    <n v="-0.1062118277968121"/>
    <x v="1"/>
    <n v="0.10493333333333339"/>
  </r>
  <r>
    <n v="500167"/>
    <s v="QLD"/>
    <n v="51"/>
    <n v="6"/>
    <n v="51006"/>
    <s v="Premium"/>
    <s v="Audi"/>
    <s v="A4"/>
    <n v="2"/>
    <n v="230"/>
    <n v="210.7"/>
    <n v="184"/>
    <n v="160"/>
    <m/>
    <n v="-0.12672045562411005"/>
    <x v="0"/>
    <n v="8.3913043478260924E-2"/>
  </r>
  <r>
    <n v="500181"/>
    <s v="QLD"/>
    <n v="51"/>
    <n v="6"/>
    <n v="51006"/>
    <s v="Premium"/>
    <s v="Audi"/>
    <s v="A4"/>
    <n v="2"/>
    <n v="230"/>
    <n v="230"/>
    <n v="184"/>
    <n v="198"/>
    <m/>
    <n v="-0.2"/>
    <x v="0"/>
    <n v="0"/>
  </r>
  <r>
    <n v="500216"/>
    <s v="QLD"/>
    <n v="61"/>
    <n v="7"/>
    <n v="61007"/>
    <s v="Sports"/>
    <s v="Honda"/>
    <s v="S2000"/>
    <n v="2"/>
    <n v="195"/>
    <n v="188"/>
    <n v="184"/>
    <n v="143"/>
    <m/>
    <n v="-2.1276595744680851E-2"/>
    <x v="1"/>
    <n v="3.5897435897435895E-2"/>
  </r>
  <r>
    <n v="500227"/>
    <s v="QLD"/>
    <n v="41"/>
    <n v="6"/>
    <n v="41006"/>
    <s v="Standard"/>
    <s v="Hyundai"/>
    <s v="i30"/>
    <n v="1.4"/>
    <n v="130"/>
    <n v="130"/>
    <n v="105"/>
    <n v="97"/>
    <m/>
    <n v="-0.19230769230769232"/>
    <x v="0"/>
    <n v="0"/>
  </r>
  <r>
    <n v="500247"/>
    <s v="QLD"/>
    <n v="41"/>
    <n v="4"/>
    <n v="41004"/>
    <s v="Standard"/>
    <s v="Toyota"/>
    <s v="Corolla"/>
    <n v="1.4"/>
    <n v="140"/>
    <n v="140"/>
    <n v="169"/>
    <n v="152"/>
    <m/>
    <n v="0.20714285714285716"/>
    <x v="0"/>
    <n v="0"/>
  </r>
  <r>
    <n v="500271"/>
    <s v="QLD"/>
    <n v="51"/>
    <n v="5"/>
    <n v="51005"/>
    <s v="Premium"/>
    <s v="Mercedes Benz"/>
    <s v="C200"/>
    <n v="2"/>
    <n v="240"/>
    <n v="235.2"/>
    <n v="292"/>
    <n v="344"/>
    <m/>
    <n v="0.24149659863945586"/>
    <x v="0"/>
    <n v="2.0000000000000049E-2"/>
  </r>
  <r>
    <n v="500271"/>
    <s v="QLD"/>
    <n v="41"/>
    <n v="5"/>
    <n v="41005"/>
    <s v="Standard"/>
    <s v="Honda"/>
    <s v="Jazz"/>
    <n v="1.4"/>
    <n v="140"/>
    <n v="132.30000000000001"/>
    <n v="159"/>
    <n v="127"/>
    <m/>
    <n v="0.20181405895691601"/>
    <x v="1"/>
    <n v="5.4999999999999917E-2"/>
  </r>
  <r>
    <n v="500315"/>
    <s v="QLD"/>
    <n v="51"/>
    <n v="6"/>
    <n v="51006"/>
    <s v="Premium"/>
    <s v="Audi"/>
    <s v="A4"/>
    <n v="2"/>
    <n v="230"/>
    <n v="219.51999999999998"/>
    <n v="253"/>
    <n v="285"/>
    <m/>
    <n v="0.15251457725947531"/>
    <x v="0"/>
    <n v="4.5565217391304424E-2"/>
  </r>
  <r>
    <n v="500315"/>
    <s v="QLD"/>
    <n v="61"/>
    <n v="5"/>
    <n v="61005"/>
    <s v="Sports"/>
    <s v="Mitsubishi"/>
    <s v="Lancer"/>
    <n v="2"/>
    <n v="180"/>
    <n v="166.6"/>
    <n v="209"/>
    <n v="221"/>
    <m/>
    <n v="0.25450180072028816"/>
    <x v="0"/>
    <n v="7.444444444444448E-2"/>
  </r>
  <r>
    <n v="500319"/>
    <s v="QLD"/>
    <n v="61"/>
    <n v="4"/>
    <n v="61004"/>
    <s v="Sports"/>
    <s v="Subaru"/>
    <s v="Impreza"/>
    <n v="2"/>
    <n v="180"/>
    <n v="172"/>
    <n v="202"/>
    <n v="212"/>
    <m/>
    <n v="0.1744186046511628"/>
    <x v="0"/>
    <n v="4.4444444444444446E-2"/>
  </r>
  <r>
    <n v="500329"/>
    <s v="QLD"/>
    <n v="51"/>
    <n v="7"/>
    <n v="51007"/>
    <s v="Premium"/>
    <s v="Lexus"/>
    <s v="IS-250"/>
    <n v="2.5"/>
    <n v="250"/>
    <n v="250"/>
    <n v="192"/>
    <n v="213"/>
    <m/>
    <n v="-0.23200000000000001"/>
    <x v="0"/>
    <n v="0"/>
  </r>
  <r>
    <n v="500363"/>
    <s v="QLD"/>
    <n v="41"/>
    <n v="7"/>
    <n v="41007"/>
    <s v="Standard"/>
    <s v="Mazda"/>
    <s v="3"/>
    <n v="2"/>
    <n v="150"/>
    <n v="146"/>
    <n v="127"/>
    <n v="129"/>
    <m/>
    <n v="-0.13013698630136986"/>
    <x v="1"/>
    <n v="2.6666666666666668E-2"/>
  </r>
  <r>
    <n v="500387"/>
    <s v="QLD"/>
    <n v="51"/>
    <n v="5"/>
    <n v="51005"/>
    <s v="Premium"/>
    <s v="Mercedes Benz"/>
    <s v="C200"/>
    <n v="2"/>
    <n v="240"/>
    <n v="240"/>
    <n v="300"/>
    <n v="330"/>
    <m/>
    <n v="0.25"/>
    <x v="0"/>
    <n v="0"/>
  </r>
  <r>
    <n v="500388"/>
    <s v="QLD"/>
    <n v="41"/>
    <n v="6"/>
    <n v="41006"/>
    <s v="Standard"/>
    <s v="Hyundai"/>
    <s v="i30"/>
    <n v="1.4"/>
    <n v="130"/>
    <n v="126"/>
    <n v="103"/>
    <n v="105"/>
    <m/>
    <n v="-0.18253968253968253"/>
    <x v="0"/>
    <n v="3.0769230769230771E-2"/>
  </r>
  <r>
    <n v="500391"/>
    <s v="QLD"/>
    <n v="51"/>
    <n v="4"/>
    <n v="51004"/>
    <s v="Premium"/>
    <s v="BMW"/>
    <s v="320i"/>
    <n v="2"/>
    <n v="240"/>
    <n v="240"/>
    <n v="201"/>
    <n v="241"/>
    <m/>
    <n v="-0.16250000000000001"/>
    <x v="0"/>
    <n v="0"/>
  </r>
  <r>
    <n v="500427"/>
    <s v="QLD"/>
    <n v="61"/>
    <n v="5"/>
    <n v="61005"/>
    <s v="Sports"/>
    <s v="Mitsubishi"/>
    <s v="Lancer"/>
    <n v="2"/>
    <n v="180"/>
    <n v="180"/>
    <n v="151"/>
    <n v="187"/>
    <m/>
    <n v="-0.16111111111111112"/>
    <x v="0"/>
    <n v="0"/>
  </r>
  <r>
    <n v="500448"/>
    <s v="QLD"/>
    <n v="41"/>
    <n v="6"/>
    <n v="41006"/>
    <s v="Standard"/>
    <s v="Hyundai"/>
    <s v="i30"/>
    <n v="1.4"/>
    <n v="130"/>
    <n v="130"/>
    <n v="127"/>
    <n v="127"/>
    <m/>
    <n v="-2.3076923076923078E-2"/>
    <x v="0"/>
    <n v="0"/>
  </r>
  <r>
    <n v="500468"/>
    <s v="QLD"/>
    <n v="51"/>
    <n v="7"/>
    <n v="51007"/>
    <s v="Premium"/>
    <s v="Lexus"/>
    <s v="IS-250"/>
    <n v="2.5"/>
    <n v="250"/>
    <n v="250"/>
    <n v="192"/>
    <n v="168"/>
    <m/>
    <n v="-0.23200000000000001"/>
    <x v="0"/>
    <n v="0"/>
  </r>
  <r>
    <n v="500496"/>
    <s v="QLD"/>
    <n v="41"/>
    <n v="5"/>
    <n v="41005"/>
    <s v="Standard"/>
    <s v="Honda"/>
    <s v="Jazz"/>
    <n v="1.4"/>
    <n v="140"/>
    <n v="140"/>
    <n v="127"/>
    <n v="124"/>
    <m/>
    <n v="-9.285714285714286E-2"/>
    <x v="1"/>
    <n v="0"/>
  </r>
  <r>
    <n v="500510"/>
    <s v="QLD"/>
    <n v="41"/>
    <n v="5"/>
    <n v="41005"/>
    <s v="Standard"/>
    <s v="Honda"/>
    <s v="Jazz"/>
    <n v="1.4"/>
    <n v="140"/>
    <n v="130.34"/>
    <n v="126"/>
    <n v="110"/>
    <m/>
    <n v="-3.3297529538131067E-2"/>
    <x v="1"/>
    <n v="6.8999999999999978E-2"/>
  </r>
  <r>
    <n v="500510"/>
    <s v="QLD"/>
    <n v="61"/>
    <n v="7"/>
    <n v="61007"/>
    <s v="Sports"/>
    <s v="Honda"/>
    <s v="S2000"/>
    <n v="2"/>
    <n v="195"/>
    <n v="185.22"/>
    <n v="230"/>
    <n v="184"/>
    <m/>
    <n v="0.24176654788899687"/>
    <x v="1"/>
    <n v="5.015384615384616E-2"/>
  </r>
  <r>
    <n v="500516"/>
    <s v="QLD"/>
    <n v="41"/>
    <n v="7"/>
    <n v="41007"/>
    <s v="Standard"/>
    <s v="Mazda"/>
    <s v="3"/>
    <n v="2"/>
    <n v="150"/>
    <n v="150"/>
    <n v="135"/>
    <n v="152"/>
    <m/>
    <n v="-0.1"/>
    <x v="1"/>
    <n v="0"/>
  </r>
  <r>
    <n v="500535"/>
    <s v="QLD"/>
    <n v="61"/>
    <n v="4"/>
    <n v="61004"/>
    <s v="Sports"/>
    <s v="Subaru"/>
    <s v="Impreza"/>
    <n v="2"/>
    <n v="180"/>
    <n v="176.4"/>
    <n v="214"/>
    <n v="184"/>
    <m/>
    <n v="0.21315192743764169"/>
    <x v="0"/>
    <n v="1.9999999999999969E-2"/>
  </r>
  <r>
    <n v="500535"/>
    <s v="QLD"/>
    <n v="41"/>
    <n v="4"/>
    <n v="41004"/>
    <s v="Standard"/>
    <s v="Toyota"/>
    <s v="Corolla"/>
    <n v="1.4"/>
    <n v="140"/>
    <n v="137.19999999999999"/>
    <n v="165"/>
    <n v="140"/>
    <m/>
    <n v="0.20262390670553945"/>
    <x v="0"/>
    <n v="2.000000000000008E-2"/>
  </r>
  <r>
    <n v="500537"/>
    <s v="QLD"/>
    <n v="41"/>
    <n v="6"/>
    <n v="41006"/>
    <s v="Standard"/>
    <s v="Hyundai"/>
    <s v="i30"/>
    <n v="1.4"/>
    <n v="130"/>
    <n v="125"/>
    <n v="97"/>
    <n v="80"/>
    <m/>
    <n v="-0.224"/>
    <x v="0"/>
    <n v="3.8461538461538464E-2"/>
  </r>
  <r>
    <n v="500553"/>
    <s v="QLD"/>
    <n v="51"/>
    <n v="4"/>
    <n v="51004"/>
    <s v="Premium"/>
    <s v="BMW"/>
    <s v="320i"/>
    <n v="2"/>
    <n v="240"/>
    <n v="240"/>
    <n v="187"/>
    <n v="181"/>
    <m/>
    <n v="-0.22083333333333333"/>
    <x v="0"/>
    <n v="0"/>
  </r>
  <r>
    <n v="500558"/>
    <s v="QLD"/>
    <n v="51"/>
    <n v="5"/>
    <n v="51005"/>
    <s v="Premium"/>
    <s v="Mercedes Benz"/>
    <s v="C200"/>
    <n v="2"/>
    <n v="240"/>
    <n v="234.22"/>
    <n v="260"/>
    <n v="244"/>
    <m/>
    <n v="0.11006745794552131"/>
    <x v="0"/>
    <n v="2.4083333333333339E-2"/>
  </r>
  <r>
    <n v="500558"/>
    <s v="QLD"/>
    <n v="61"/>
    <n v="5"/>
    <n v="61005"/>
    <s v="Sports"/>
    <s v="Mitsubishi"/>
    <s v="Lancer"/>
    <n v="2"/>
    <n v="180"/>
    <n v="171.5"/>
    <n v="175"/>
    <n v="180"/>
    <m/>
    <n v="2.0408163265306121E-2"/>
    <x v="0"/>
    <n v="4.7222222222222221E-2"/>
  </r>
  <r>
    <n v="500571"/>
    <s v="QLD"/>
    <n v="41"/>
    <n v="7"/>
    <n v="41007"/>
    <s v="Standard"/>
    <s v="Mazda"/>
    <s v="3"/>
    <n v="2"/>
    <n v="150"/>
    <n v="122.5"/>
    <n v="107"/>
    <n v="83"/>
    <m/>
    <n v="-0.12653061224489795"/>
    <x v="1"/>
    <n v="0.18333333333333332"/>
  </r>
  <r>
    <n v="500571"/>
    <s v="QLD"/>
    <n v="61"/>
    <n v="7"/>
    <n v="61007"/>
    <s v="Sports"/>
    <s v="Honda"/>
    <s v="S2000"/>
    <n v="2"/>
    <n v="195"/>
    <n v="179.34"/>
    <n v="151"/>
    <n v="167"/>
    <m/>
    <n v="-0.15802386528381845"/>
    <x v="1"/>
    <n v="8.0307692307692288E-2"/>
  </r>
  <r>
    <n v="500571"/>
    <s v="QLD"/>
    <n v="51"/>
    <n v="7"/>
    <n v="51007"/>
    <s v="Premium"/>
    <s v="Lexus"/>
    <s v="IS-250"/>
    <n v="2.5"/>
    <n v="250"/>
    <n v="239.12"/>
    <n v="214"/>
    <n v="267"/>
    <m/>
    <n v="-0.10505185680829711"/>
    <x v="0"/>
    <n v="4.3519999999999982E-2"/>
  </r>
  <r>
    <n v="500582"/>
    <s v="QLD"/>
    <n v="61"/>
    <n v="6"/>
    <n v="61006"/>
    <s v="Sports"/>
    <s v="Mazda"/>
    <s v="MX-5"/>
    <n v="1.8"/>
    <n v="175"/>
    <n v="176.4"/>
    <n v="212"/>
    <n v="226"/>
    <m/>
    <n v="0.20181405895691606"/>
    <x v="1"/>
    <n v="-8.0000000000000331E-3"/>
  </r>
  <r>
    <n v="500582"/>
    <s v="QLD"/>
    <n v="61"/>
    <n v="4"/>
    <n v="61004"/>
    <s v="Sports"/>
    <s v="Subaru"/>
    <s v="Impreza"/>
    <n v="2"/>
    <n v="180"/>
    <n v="172.48"/>
    <n v="248"/>
    <n v="280"/>
    <m/>
    <n v="0.43784786641929507"/>
    <x v="0"/>
    <n v="4.1777777777777837E-2"/>
  </r>
  <r>
    <n v="500599"/>
    <s v="QLD"/>
    <n v="41"/>
    <n v="4"/>
    <n v="41004"/>
    <s v="Standard"/>
    <s v="Toyota"/>
    <s v="Corolla"/>
    <n v="1.4"/>
    <n v="140"/>
    <n v="133"/>
    <n v="136"/>
    <n v="107"/>
    <m/>
    <n v="2.2556390977443608E-2"/>
    <x v="0"/>
    <n v="0.05"/>
  </r>
  <r>
    <n v="500614"/>
    <s v="QLD"/>
    <n v="41"/>
    <n v="5"/>
    <n v="41005"/>
    <s v="Standard"/>
    <s v="Honda"/>
    <s v="Jazz"/>
    <n v="1.4"/>
    <n v="140"/>
    <n v="140"/>
    <n v="135"/>
    <n v="125"/>
    <m/>
    <n v="-3.5714285714285712E-2"/>
    <x v="1"/>
    <n v="0"/>
  </r>
  <r>
    <n v="500629"/>
    <s v="QLD"/>
    <n v="41"/>
    <n v="7"/>
    <n v="41007"/>
    <s v="Standard"/>
    <s v="Mazda"/>
    <s v="3"/>
    <n v="2"/>
    <n v="150"/>
    <n v="144.06"/>
    <n v="170"/>
    <n v="170"/>
    <m/>
    <n v="0.18006386227960569"/>
    <x v="1"/>
    <n v="3.9599999999999982E-2"/>
  </r>
  <r>
    <n v="500629"/>
    <s v="QLD"/>
    <n v="41"/>
    <n v="5"/>
    <n v="41005"/>
    <s v="Standard"/>
    <s v="Honda"/>
    <s v="Jazz"/>
    <n v="1.4"/>
    <n v="140"/>
    <n v="137.19999999999999"/>
    <n v="123"/>
    <n v="114"/>
    <m/>
    <n v="-0.1034985422740524"/>
    <x v="1"/>
    <n v="2.000000000000008E-2"/>
  </r>
  <r>
    <n v="500634"/>
    <s v="QLD"/>
    <n v="51"/>
    <n v="7"/>
    <n v="51007"/>
    <s v="Premium"/>
    <s v="Lexus"/>
    <s v="IS-250"/>
    <n v="2.5"/>
    <n v="250"/>
    <n v="240"/>
    <n v="259"/>
    <n v="204"/>
    <m/>
    <n v="7.9166666666666663E-2"/>
    <x v="0"/>
    <n v="0.04"/>
  </r>
  <r>
    <n v="500651"/>
    <s v="QLD"/>
    <n v="51"/>
    <n v="4"/>
    <n v="51004"/>
    <s v="Premium"/>
    <s v="BMW"/>
    <s v="320i"/>
    <n v="2"/>
    <n v="240"/>
    <n v="228.34"/>
    <n v="214"/>
    <n v="181"/>
    <m/>
    <n v="-6.280108609967594E-2"/>
    <x v="0"/>
    <n v="4.8583333333333319E-2"/>
  </r>
  <r>
    <n v="500651"/>
    <s v="QLD"/>
    <n v="61"/>
    <n v="7"/>
    <n v="61007"/>
    <s v="Sports"/>
    <s v="Honda"/>
    <s v="S2000"/>
    <n v="2"/>
    <n v="195"/>
    <n v="184.24"/>
    <n v="154"/>
    <n v="167"/>
    <m/>
    <n v="-0.16413373860182376"/>
    <x v="1"/>
    <n v="5.5179487179487133E-2"/>
  </r>
  <r>
    <n v="500654"/>
    <s v="QLD"/>
    <n v="61"/>
    <n v="4"/>
    <n v="61004"/>
    <s v="Sports"/>
    <s v="Subaru"/>
    <s v="Impreza"/>
    <n v="2"/>
    <n v="180"/>
    <n v="180"/>
    <n v="171"/>
    <n v="155"/>
    <m/>
    <n v="-0.05"/>
    <x v="0"/>
    <n v="0"/>
  </r>
  <r>
    <n v="500665"/>
    <s v="QLD"/>
    <n v="51"/>
    <n v="5"/>
    <n v="51005"/>
    <s v="Premium"/>
    <s v="Mercedes Benz"/>
    <s v="C200"/>
    <n v="2"/>
    <n v="240"/>
    <n v="240"/>
    <n v="230"/>
    <n v="193"/>
    <m/>
    <n v="-4.1666666666666664E-2"/>
    <x v="0"/>
    <n v="0"/>
  </r>
  <r>
    <n v="500688"/>
    <s v="QLD"/>
    <n v="41"/>
    <n v="5"/>
    <n v="41005"/>
    <s v="Standard"/>
    <s v="Honda"/>
    <s v="Jazz"/>
    <n v="1.4"/>
    <n v="140"/>
    <n v="131"/>
    <n v="153"/>
    <n v="168"/>
    <m/>
    <n v="0.16793893129770993"/>
    <x v="1"/>
    <n v="6.4285714285714279E-2"/>
  </r>
  <r>
    <n v="500697"/>
    <s v="QLD"/>
    <n v="51"/>
    <n v="7"/>
    <n v="51007"/>
    <s v="Premium"/>
    <s v="Lexus"/>
    <s v="IS-250"/>
    <n v="2.5"/>
    <n v="250"/>
    <n v="244"/>
    <n v="195"/>
    <n v="243"/>
    <m/>
    <n v="-0.20081967213114754"/>
    <x v="0"/>
    <n v="2.4E-2"/>
  </r>
  <r>
    <n v="500783"/>
    <s v="QLD"/>
    <n v="41"/>
    <n v="5"/>
    <n v="41005"/>
    <s v="Standard"/>
    <s v="Honda"/>
    <s v="Jazz"/>
    <n v="1.4"/>
    <n v="140"/>
    <n v="134"/>
    <n v="152"/>
    <n v="183"/>
    <m/>
    <n v="0.13432835820895522"/>
    <x v="1"/>
    <n v="4.2857142857142858E-2"/>
  </r>
  <r>
    <n v="500801"/>
    <s v="QLD"/>
    <n v="61"/>
    <n v="6"/>
    <n v="61006"/>
    <s v="Sports"/>
    <s v="Mazda"/>
    <s v="MX-5"/>
    <n v="1.8"/>
    <n v="175"/>
    <n v="175"/>
    <n v="178"/>
    <n v="160"/>
    <m/>
    <n v="1.7142857142857144E-2"/>
    <x v="1"/>
    <n v="0"/>
  </r>
  <r>
    <n v="500824"/>
    <s v="QLD"/>
    <n v="61"/>
    <n v="4"/>
    <n v="61004"/>
    <s v="Sports"/>
    <s v="Subaru"/>
    <s v="Impreza"/>
    <n v="2"/>
    <n v="180"/>
    <n v="176.4"/>
    <n v="147"/>
    <n v="120"/>
    <m/>
    <n v="-0.16666666666666669"/>
    <x v="0"/>
    <n v="1.9999999999999969E-2"/>
  </r>
  <r>
    <n v="500824"/>
    <s v="QLD"/>
    <n v="61"/>
    <n v="5"/>
    <n v="61005"/>
    <s v="Sports"/>
    <s v="Mitsubishi"/>
    <s v="Lancer"/>
    <n v="2"/>
    <n v="180"/>
    <n v="174.44"/>
    <n v="220"/>
    <n v="187"/>
    <m/>
    <n v="0.26117862875487274"/>
    <x v="0"/>
    <n v="3.0888888888888903E-2"/>
  </r>
  <r>
    <n v="500832"/>
    <s v="QLD"/>
    <n v="51"/>
    <n v="4"/>
    <n v="51004"/>
    <s v="Premium"/>
    <s v="BMW"/>
    <s v="320i"/>
    <n v="2"/>
    <n v="240"/>
    <n v="236"/>
    <n v="245"/>
    <n v="203"/>
    <m/>
    <n v="3.8135593220338986E-2"/>
    <x v="0"/>
    <n v="1.6666666666666666E-2"/>
  </r>
  <r>
    <n v="500836"/>
    <s v="QLD"/>
    <n v="51"/>
    <n v="7"/>
    <n v="51007"/>
    <s v="Premium"/>
    <s v="Lexus"/>
    <s v="IS-250"/>
    <n v="2.5"/>
    <n v="250"/>
    <n v="248"/>
    <n v="210"/>
    <n v="168"/>
    <m/>
    <n v="-0.15322580645161291"/>
    <x v="0"/>
    <n v="8.0000000000000002E-3"/>
  </r>
  <r>
    <n v="500844"/>
    <s v="QLD"/>
    <n v="51"/>
    <n v="7"/>
    <n v="51007"/>
    <s v="Premium"/>
    <s v="Lexus"/>
    <s v="IS-250"/>
    <n v="2.5"/>
    <n v="250"/>
    <n v="250"/>
    <n v="307"/>
    <n v="273"/>
    <m/>
    <n v="0.22800000000000001"/>
    <x v="0"/>
    <n v="0"/>
  </r>
  <r>
    <n v="500854"/>
    <s v="QLD"/>
    <n v="51"/>
    <n v="5"/>
    <n v="51005"/>
    <s v="Premium"/>
    <s v="Mercedes Benz"/>
    <s v="C200"/>
    <n v="2"/>
    <n v="240"/>
    <n v="233"/>
    <n v="228"/>
    <n v="243"/>
    <m/>
    <n v="-2.1459227467811159E-2"/>
    <x v="0"/>
    <n v="2.9166666666666667E-2"/>
  </r>
  <r>
    <n v="500876"/>
    <s v="QLD"/>
    <n v="41"/>
    <n v="6"/>
    <n v="41006"/>
    <s v="Standard"/>
    <s v="Hyundai"/>
    <s v="i30"/>
    <n v="1.4"/>
    <n v="130"/>
    <n v="118.58"/>
    <n v="148"/>
    <n v="165"/>
    <m/>
    <n v="0.24810254680384553"/>
    <x v="0"/>
    <n v="8.7846153846153865E-2"/>
  </r>
  <r>
    <n v="500876"/>
    <s v="QLD"/>
    <n v="61"/>
    <n v="6"/>
    <n v="61006"/>
    <s v="Sports"/>
    <s v="Mazda"/>
    <s v="MX-5"/>
    <n v="1.8"/>
    <n v="175"/>
    <n v="162.68"/>
    <n v="175"/>
    <n v="192"/>
    <m/>
    <n v="7.5731497418244365E-2"/>
    <x v="1"/>
    <n v="7.0399999999999963E-2"/>
  </r>
  <r>
    <n v="500880"/>
    <s v="QLD"/>
    <n v="61"/>
    <n v="7"/>
    <n v="61007"/>
    <s v="Sports"/>
    <s v="Honda"/>
    <s v="S2000"/>
    <n v="2"/>
    <n v="195"/>
    <n v="195"/>
    <n v="232"/>
    <n v="245"/>
    <m/>
    <n v="0.18974358974358974"/>
    <x v="1"/>
    <n v="0"/>
  </r>
  <r>
    <n v="500898"/>
    <s v="QLD"/>
    <n v="61"/>
    <n v="4"/>
    <n v="61004"/>
    <s v="Sports"/>
    <s v="Subaru"/>
    <s v="Impreza"/>
    <n v="2"/>
    <n v="180"/>
    <n v="176.4"/>
    <n v="219"/>
    <n v="271"/>
    <m/>
    <n v="0.24149659863945575"/>
    <x v="0"/>
    <n v="1.9999999999999969E-2"/>
  </r>
  <r>
    <n v="500898"/>
    <s v="QLD"/>
    <n v="51"/>
    <n v="6"/>
    <n v="51006"/>
    <s v="Premium"/>
    <s v="Audi"/>
    <s v="A4"/>
    <n v="2"/>
    <n v="230"/>
    <n v="225.4"/>
    <n v="216"/>
    <n v="205"/>
    <m/>
    <n v="-4.1703637976929928E-2"/>
    <x v="0"/>
    <n v="1.9999999999999976E-2"/>
  </r>
  <r>
    <n v="500927"/>
    <s v="QLD"/>
    <n v="61"/>
    <n v="7"/>
    <n v="61007"/>
    <s v="Sports"/>
    <s v="Honda"/>
    <s v="S2000"/>
    <n v="2"/>
    <n v="195"/>
    <n v="195"/>
    <n v="218"/>
    <n v="237"/>
    <m/>
    <n v="0.11794871794871795"/>
    <x v="1"/>
    <n v="0"/>
  </r>
  <r>
    <n v="500929"/>
    <s v="QLD"/>
    <n v="51"/>
    <n v="4"/>
    <n v="51004"/>
    <s v="Premium"/>
    <s v="BMW"/>
    <s v="320i"/>
    <n v="2"/>
    <n v="240"/>
    <n v="240"/>
    <n v="187"/>
    <n v="194"/>
    <m/>
    <n v="-0.22083333333333333"/>
    <x v="0"/>
    <n v="0"/>
  </r>
  <r>
    <n v="500976"/>
    <s v="QLD"/>
    <n v="61"/>
    <n v="4"/>
    <n v="61004"/>
    <s v="Sports"/>
    <s v="Subaru"/>
    <s v="Impreza"/>
    <n v="2"/>
    <n v="180"/>
    <n v="176.4"/>
    <n v="142"/>
    <n v="124"/>
    <m/>
    <n v="-0.19501133786848074"/>
    <x v="0"/>
    <n v="1.9999999999999969E-2"/>
  </r>
  <r>
    <n v="500976"/>
    <s v="QLD"/>
    <n v="51"/>
    <n v="4"/>
    <n v="51004"/>
    <s v="Premium"/>
    <s v="BMW"/>
    <s v="320i"/>
    <n v="2"/>
    <n v="240"/>
    <n v="227.35999999999999"/>
    <n v="331"/>
    <n v="350"/>
    <m/>
    <n v="0.45584095707248429"/>
    <x v="0"/>
    <n v="5.266666666666673E-2"/>
  </r>
  <r>
    <n v="500122"/>
    <s v="SA"/>
    <n v="61"/>
    <n v="5"/>
    <n v="61005"/>
    <s v="Sports"/>
    <s v="Mitsubishi"/>
    <s v="Lancer"/>
    <n v="2"/>
    <n v="180"/>
    <n v="176"/>
    <n v="172"/>
    <n v="172"/>
    <m/>
    <n v="-2.2727272727272728E-2"/>
    <x v="0"/>
    <n v="2.2222222222222223E-2"/>
  </r>
  <r>
    <n v="500260"/>
    <s v="SA"/>
    <n v="61"/>
    <n v="7"/>
    <n v="61007"/>
    <s v="Sports"/>
    <s v="Honda"/>
    <s v="S2000"/>
    <n v="2"/>
    <n v="195"/>
    <n v="185"/>
    <n v="201"/>
    <n v="160"/>
    <m/>
    <n v="8.6486486486486491E-2"/>
    <x v="1"/>
    <n v="5.128205128205128E-2"/>
  </r>
  <r>
    <n v="500335"/>
    <s v="SA"/>
    <n v="51"/>
    <n v="4"/>
    <n v="51004"/>
    <s v="Premium"/>
    <s v="BMW"/>
    <s v="320i"/>
    <n v="2"/>
    <n v="240"/>
    <n v="240"/>
    <n v="300"/>
    <n v="237"/>
    <m/>
    <n v="0.25"/>
    <x v="0"/>
    <n v="0"/>
  </r>
  <r>
    <n v="500352"/>
    <s v="SA"/>
    <n v="41"/>
    <n v="7"/>
    <n v="41007"/>
    <s v="Standard"/>
    <s v="Mazda"/>
    <s v="3"/>
    <n v="2"/>
    <n v="150"/>
    <n v="150"/>
    <n v="186"/>
    <n v="212"/>
    <m/>
    <n v="0.24"/>
    <x v="1"/>
    <n v="0"/>
  </r>
  <r>
    <n v="500398"/>
    <s v="SA"/>
    <n v="41"/>
    <n v="5"/>
    <n v="41005"/>
    <s v="Standard"/>
    <s v="Honda"/>
    <s v="Jazz"/>
    <n v="1.4"/>
    <n v="140"/>
    <n v="131"/>
    <n v="133"/>
    <n v="143"/>
    <m/>
    <n v="1.5267175572519083E-2"/>
    <x v="1"/>
    <n v="6.4285714285714279E-2"/>
  </r>
  <r>
    <n v="500450"/>
    <s v="SA"/>
    <n v="61"/>
    <n v="4"/>
    <n v="61004"/>
    <s v="Sports"/>
    <s v="Subaru"/>
    <s v="Impreza"/>
    <n v="2"/>
    <n v="180"/>
    <n v="173"/>
    <n v="204"/>
    <n v="226"/>
    <m/>
    <n v="0.1791907514450867"/>
    <x v="0"/>
    <n v="3.888888888888889E-2"/>
  </r>
  <r>
    <n v="500458"/>
    <s v="SA"/>
    <n v="51"/>
    <n v="6"/>
    <n v="51006"/>
    <s v="Premium"/>
    <s v="Audi"/>
    <s v="A4"/>
    <n v="2"/>
    <n v="230"/>
    <n v="230"/>
    <n v="269"/>
    <n v="269"/>
    <m/>
    <n v="0.16956521739130434"/>
    <x v="0"/>
    <n v="0"/>
  </r>
  <r>
    <n v="500475"/>
    <s v="SA"/>
    <n v="61"/>
    <n v="6"/>
    <n v="61006"/>
    <s v="Sports"/>
    <s v="Mazda"/>
    <s v="MX-5"/>
    <n v="1.8"/>
    <n v="175"/>
    <n v="175"/>
    <n v="190"/>
    <n v="165"/>
    <m/>
    <n v="8.5714285714285715E-2"/>
    <x v="1"/>
    <n v="0"/>
  </r>
  <r>
    <n v="500488"/>
    <s v="SA"/>
    <n v="61"/>
    <n v="4"/>
    <n v="61004"/>
    <s v="Sports"/>
    <s v="Subaru"/>
    <s v="Impreza"/>
    <n v="2"/>
    <n v="180"/>
    <n v="180"/>
    <n v="210"/>
    <n v="191"/>
    <m/>
    <n v="0.16666666666666666"/>
    <x v="0"/>
    <n v="0"/>
  </r>
  <r>
    <n v="500554"/>
    <s v="SA"/>
    <n v="41"/>
    <n v="6"/>
    <n v="41006"/>
    <s v="Standard"/>
    <s v="Hyundai"/>
    <s v="i30"/>
    <n v="1.4"/>
    <n v="130"/>
    <n v="129"/>
    <n v="96"/>
    <n v="94"/>
    <m/>
    <n v="-0.2558139534883721"/>
    <x v="0"/>
    <n v="7.6923076923076927E-3"/>
  </r>
  <r>
    <n v="500561"/>
    <s v="SA"/>
    <n v="41"/>
    <n v="4"/>
    <n v="41004"/>
    <s v="Standard"/>
    <s v="Toyota"/>
    <s v="Corolla"/>
    <n v="1.4"/>
    <n v="140"/>
    <n v="138"/>
    <n v="168"/>
    <n v="168"/>
    <m/>
    <n v="0.21739130434782608"/>
    <x v="0"/>
    <n v="1.4285714285714285E-2"/>
  </r>
  <r>
    <n v="500569"/>
    <s v="SA"/>
    <n v="41"/>
    <n v="6"/>
    <n v="41006"/>
    <s v="Standard"/>
    <s v="Hyundai"/>
    <s v="i30"/>
    <n v="1.4"/>
    <n v="130"/>
    <n v="128"/>
    <n v="122"/>
    <n v="150"/>
    <m/>
    <n v="-4.6875E-2"/>
    <x v="0"/>
    <n v="1.5384615384615385E-2"/>
  </r>
  <r>
    <n v="500570"/>
    <s v="SA"/>
    <n v="61"/>
    <n v="5"/>
    <n v="61005"/>
    <s v="Sports"/>
    <s v="Mitsubishi"/>
    <s v="Lancer"/>
    <n v="2"/>
    <n v="180"/>
    <n v="180"/>
    <n v="138"/>
    <n v="160"/>
    <m/>
    <n v="-0.23333333333333334"/>
    <x v="0"/>
    <n v="0"/>
  </r>
  <r>
    <n v="500575"/>
    <s v="SA"/>
    <n v="41"/>
    <n v="4"/>
    <n v="41004"/>
    <s v="Standard"/>
    <s v="Toyota"/>
    <s v="Corolla"/>
    <n v="1.4"/>
    <n v="140"/>
    <n v="140"/>
    <n v="148"/>
    <n v="140"/>
    <m/>
    <n v="5.7142857142857141E-2"/>
    <x v="0"/>
    <n v="0"/>
  </r>
  <r>
    <n v="500610"/>
    <s v="SA"/>
    <n v="61"/>
    <n v="5"/>
    <n v="61005"/>
    <s v="Sports"/>
    <s v="Mitsubishi"/>
    <s v="Lancer"/>
    <n v="2"/>
    <n v="180"/>
    <n v="171"/>
    <n v="189"/>
    <n v="160"/>
    <m/>
    <n v="0.10526315789473684"/>
    <x v="0"/>
    <n v="0.05"/>
  </r>
  <r>
    <n v="500616"/>
    <s v="SA"/>
    <n v="51"/>
    <n v="6"/>
    <n v="51006"/>
    <s v="Premium"/>
    <s v="Audi"/>
    <s v="A4"/>
    <n v="2"/>
    <n v="230"/>
    <n v="230"/>
    <n v="232"/>
    <n v="264"/>
    <m/>
    <n v="8.6956521739130436E-3"/>
    <x v="0"/>
    <n v="0"/>
  </r>
  <r>
    <n v="500681"/>
    <s v="SA"/>
    <n v="51"/>
    <n v="6"/>
    <n v="51006"/>
    <s v="Premium"/>
    <s v="Audi"/>
    <s v="A4"/>
    <n v="2"/>
    <n v="230"/>
    <n v="230"/>
    <n v="236"/>
    <n v="198"/>
    <m/>
    <n v="2.6086956521739129E-2"/>
    <x v="0"/>
    <n v="0"/>
  </r>
  <r>
    <n v="500746"/>
    <s v="SA"/>
    <n v="41"/>
    <n v="4"/>
    <n v="41004"/>
    <s v="Standard"/>
    <s v="Toyota"/>
    <s v="Corolla"/>
    <n v="1.4"/>
    <n v="140"/>
    <n v="136"/>
    <n v="107"/>
    <n v="113"/>
    <m/>
    <n v="-0.21323529411764705"/>
    <x v="0"/>
    <n v="2.8571428571428571E-2"/>
  </r>
  <r>
    <n v="500814"/>
    <s v="SA"/>
    <n v="61"/>
    <n v="5"/>
    <n v="61005"/>
    <s v="Sports"/>
    <s v="Mitsubishi"/>
    <s v="Lancer"/>
    <n v="2"/>
    <n v="180"/>
    <n v="180"/>
    <n v="207"/>
    <n v="200"/>
    <m/>
    <n v="0.15"/>
    <x v="0"/>
    <n v="0"/>
  </r>
  <r>
    <n v="500830"/>
    <s v="SA"/>
    <n v="51"/>
    <n v="4"/>
    <n v="51004"/>
    <s v="Premium"/>
    <s v="BMW"/>
    <s v="320i"/>
    <n v="2"/>
    <n v="240"/>
    <n v="238"/>
    <n v="247"/>
    <n v="212"/>
    <m/>
    <n v="3.7815126050420166E-2"/>
    <x v="0"/>
    <n v="8.3333333333333332E-3"/>
  </r>
  <r>
    <n v="500893"/>
    <s v="SA"/>
    <n v="61"/>
    <n v="7"/>
    <n v="61007"/>
    <s v="Sports"/>
    <s v="Honda"/>
    <s v="S2000"/>
    <n v="2"/>
    <n v="195"/>
    <n v="191"/>
    <n v="221"/>
    <n v="236"/>
    <m/>
    <n v="0.15706806282722513"/>
    <x v="1"/>
    <n v="2.0512820512820513E-2"/>
  </r>
  <r>
    <n v="500958"/>
    <s v="SA"/>
    <n v="51"/>
    <n v="4"/>
    <n v="51004"/>
    <s v="Premium"/>
    <s v="BMW"/>
    <s v="320i"/>
    <n v="2"/>
    <n v="240"/>
    <n v="238"/>
    <n v="211"/>
    <n v="259"/>
    <m/>
    <n v="-0.1134453781512605"/>
    <x v="0"/>
    <n v="8.3333333333333332E-3"/>
  </r>
  <r>
    <n v="500981"/>
    <s v="SA"/>
    <n v="51"/>
    <n v="5"/>
    <n v="51005"/>
    <s v="Premium"/>
    <s v="Mercedes Benz"/>
    <s v="C200"/>
    <n v="2"/>
    <n v="240"/>
    <n v="240"/>
    <n v="189"/>
    <n v="211"/>
    <m/>
    <n v="-0.21249999999999999"/>
    <x v="0"/>
    <n v="0"/>
  </r>
  <r>
    <n v="500104"/>
    <s v="TAS"/>
    <n v="61"/>
    <n v="4"/>
    <n v="61004"/>
    <s v="Sports"/>
    <s v="Subaru"/>
    <s v="Impreza"/>
    <n v="2"/>
    <n v="180"/>
    <n v="179"/>
    <n v="136"/>
    <n v="157"/>
    <m/>
    <n v="-0.24022346368715083"/>
    <x v="0"/>
    <n v="5.5555555555555558E-3"/>
  </r>
  <r>
    <n v="500223"/>
    <s v="TAS"/>
    <n v="41"/>
    <n v="5"/>
    <n v="41005"/>
    <s v="Standard"/>
    <s v="Honda"/>
    <s v="Jazz"/>
    <n v="1.4"/>
    <n v="140"/>
    <n v="137"/>
    <n v="116"/>
    <n v="91"/>
    <m/>
    <n v="-0.15328467153284672"/>
    <x v="1"/>
    <n v="2.1428571428571429E-2"/>
  </r>
  <r>
    <n v="500302"/>
    <s v="TAS"/>
    <n v="51"/>
    <n v="5"/>
    <n v="51005"/>
    <s v="Premium"/>
    <s v="Mercedes Benz"/>
    <s v="C200"/>
    <n v="2"/>
    <n v="240"/>
    <n v="240"/>
    <n v="280"/>
    <n v="235"/>
    <m/>
    <n v="0.16666666666666666"/>
    <x v="0"/>
    <n v="0"/>
  </r>
  <r>
    <n v="500378"/>
    <s v="TAS"/>
    <n v="51"/>
    <n v="6"/>
    <n v="51006"/>
    <s v="Premium"/>
    <s v="Audi"/>
    <s v="A4"/>
    <n v="2"/>
    <n v="230"/>
    <n v="230"/>
    <n v="266"/>
    <n v="215"/>
    <m/>
    <n v="0.15652173913043479"/>
    <x v="0"/>
    <n v="0"/>
  </r>
  <r>
    <n v="500396"/>
    <s v="TAS"/>
    <n v="51"/>
    <n v="5"/>
    <n v="51005"/>
    <s v="Premium"/>
    <s v="Mercedes Benz"/>
    <s v="C200"/>
    <n v="2"/>
    <n v="240"/>
    <n v="240"/>
    <n v="268"/>
    <n v="241"/>
    <m/>
    <n v="0.11666666666666667"/>
    <x v="0"/>
    <n v="0"/>
  </r>
  <r>
    <n v="500424"/>
    <s v="TAS"/>
    <n v="51"/>
    <n v="7"/>
    <n v="51007"/>
    <s v="Premium"/>
    <s v="Lexus"/>
    <s v="IS-250"/>
    <n v="2.5"/>
    <n v="250"/>
    <n v="240"/>
    <n v="259"/>
    <n v="297"/>
    <m/>
    <n v="7.9166666666666663E-2"/>
    <x v="0"/>
    <n v="0.04"/>
  </r>
  <r>
    <n v="500438"/>
    <s v="TAS"/>
    <n v="51"/>
    <n v="7"/>
    <n v="51007"/>
    <s v="Premium"/>
    <s v="Lexus"/>
    <s v="IS-250"/>
    <n v="2.5"/>
    <n v="250"/>
    <n v="241"/>
    <n v="301"/>
    <n v="328"/>
    <m/>
    <n v="0.24896265560165975"/>
    <x v="0"/>
    <n v="3.5999999999999997E-2"/>
  </r>
  <r>
    <n v="500442"/>
    <s v="TAS"/>
    <n v="61"/>
    <n v="4"/>
    <n v="61004"/>
    <s v="Sports"/>
    <s v="Subaru"/>
    <s v="Impreza"/>
    <n v="2"/>
    <n v="180"/>
    <n v="180"/>
    <n v="185"/>
    <n v="181"/>
    <m/>
    <n v="2.7777777777777776E-2"/>
    <x v="0"/>
    <n v="0"/>
  </r>
  <r>
    <n v="500523"/>
    <s v="TAS"/>
    <n v="61"/>
    <n v="6"/>
    <n v="61006"/>
    <s v="Sports"/>
    <s v="Mazda"/>
    <s v="MX-5"/>
    <n v="1.8"/>
    <n v="175"/>
    <n v="166"/>
    <n v="141"/>
    <n v="162"/>
    <m/>
    <n v="-0.15060240963855423"/>
    <x v="1"/>
    <n v="5.1428571428571428E-2"/>
  </r>
  <r>
    <n v="500555"/>
    <s v="TAS"/>
    <n v="61"/>
    <n v="4"/>
    <n v="61004"/>
    <s v="Sports"/>
    <s v="Subaru"/>
    <s v="Impreza"/>
    <n v="2"/>
    <n v="180"/>
    <n v="180"/>
    <n v="180"/>
    <n v="154"/>
    <m/>
    <n v="0"/>
    <x v="0"/>
    <n v="0"/>
  </r>
  <r>
    <n v="500596"/>
    <s v="TAS"/>
    <n v="41"/>
    <n v="6"/>
    <n v="41006"/>
    <s v="Standard"/>
    <s v="Hyundai"/>
    <s v="i30"/>
    <n v="1.4"/>
    <n v="130"/>
    <n v="121"/>
    <n v="137"/>
    <n v="109"/>
    <m/>
    <n v="0.13223140495867769"/>
    <x v="0"/>
    <n v="6.9230769230769235E-2"/>
  </r>
  <r>
    <n v="500603"/>
    <s v="TAS"/>
    <n v="41"/>
    <n v="4"/>
    <n v="41004"/>
    <s v="Standard"/>
    <s v="Toyota"/>
    <s v="Corolla"/>
    <n v="1.4"/>
    <n v="140"/>
    <n v="135"/>
    <n v="152"/>
    <n v="171"/>
    <m/>
    <n v="0.12592592592592591"/>
    <x v="0"/>
    <n v="3.5714285714285712E-2"/>
  </r>
  <r>
    <n v="500604"/>
    <s v="TAS"/>
    <n v="51"/>
    <n v="6"/>
    <n v="51006"/>
    <s v="Premium"/>
    <s v="Audi"/>
    <s v="A4"/>
    <n v="2"/>
    <n v="230"/>
    <n v="230"/>
    <n v="269"/>
    <n v="301"/>
    <m/>
    <n v="0.16956521739130434"/>
    <x v="0"/>
    <n v="0"/>
  </r>
  <r>
    <n v="500615"/>
    <s v="TAS"/>
    <n v="41"/>
    <n v="4"/>
    <n v="41004"/>
    <s v="Standard"/>
    <s v="Toyota"/>
    <s v="Corolla"/>
    <n v="1.4"/>
    <n v="140"/>
    <n v="140"/>
    <n v="109"/>
    <n v="119"/>
    <m/>
    <n v="-0.22142857142857142"/>
    <x v="0"/>
    <n v="0"/>
  </r>
  <r>
    <n v="500643"/>
    <s v="TAS"/>
    <n v="51"/>
    <n v="4"/>
    <n v="51004"/>
    <s v="Premium"/>
    <s v="BMW"/>
    <s v="320i"/>
    <n v="2"/>
    <n v="240"/>
    <n v="237"/>
    <n v="218"/>
    <n v="204"/>
    <m/>
    <n v="-8.0168776371308023E-2"/>
    <x v="0"/>
    <n v="1.2500000000000001E-2"/>
  </r>
  <r>
    <n v="500747"/>
    <s v="TAS"/>
    <n v="41"/>
    <n v="4"/>
    <n v="41004"/>
    <s v="Standard"/>
    <s v="Toyota"/>
    <s v="Corolla"/>
    <n v="1.4"/>
    <n v="140"/>
    <n v="140"/>
    <n v="114"/>
    <n v="86"/>
    <m/>
    <n v="-0.18571428571428572"/>
    <x v="0"/>
    <n v="0"/>
  </r>
  <r>
    <n v="500797"/>
    <s v="TAS"/>
    <n v="51"/>
    <n v="4"/>
    <n v="51004"/>
    <s v="Premium"/>
    <s v="BMW"/>
    <s v="320i"/>
    <n v="2"/>
    <n v="240"/>
    <n v="240"/>
    <n v="220"/>
    <n v="226"/>
    <m/>
    <n v="-8.3333333333333329E-2"/>
    <x v="0"/>
    <n v="0"/>
  </r>
  <r>
    <n v="500818"/>
    <s v="TAS"/>
    <n v="61"/>
    <n v="6"/>
    <n v="61006"/>
    <s v="Sports"/>
    <s v="Mazda"/>
    <s v="MX-5"/>
    <n v="1.8"/>
    <n v="175"/>
    <n v="168"/>
    <n v="166"/>
    <n v="152"/>
    <m/>
    <n v="-1.1904761904761904E-2"/>
    <x v="1"/>
    <n v="0.04"/>
  </r>
  <r>
    <n v="500852"/>
    <s v="TAS"/>
    <n v="61"/>
    <n v="4"/>
    <n v="61004"/>
    <s v="Sports"/>
    <s v="Subaru"/>
    <s v="Impreza"/>
    <n v="2"/>
    <n v="180"/>
    <n v="177"/>
    <n v="162"/>
    <n v="178"/>
    <m/>
    <n v="-8.4745762711864403E-2"/>
    <x v="0"/>
    <n v="1.6666666666666666E-2"/>
  </r>
  <r>
    <n v="500912"/>
    <s v="TAS"/>
    <n v="51"/>
    <n v="4"/>
    <n v="51004"/>
    <s v="Premium"/>
    <s v="BMW"/>
    <s v="320i"/>
    <n v="2"/>
    <n v="240"/>
    <n v="236"/>
    <n v="184"/>
    <n v="169"/>
    <m/>
    <n v="-0.22033898305084745"/>
    <x v="0"/>
    <n v="1.6666666666666666E-2"/>
  </r>
  <r>
    <n v="500919"/>
    <s v="TAS"/>
    <n v="61"/>
    <n v="4"/>
    <n v="61004"/>
    <s v="Sports"/>
    <s v="Subaru"/>
    <s v="Impreza"/>
    <n v="2"/>
    <n v="180"/>
    <n v="180"/>
    <n v="156"/>
    <n v="138"/>
    <m/>
    <n v="-0.13333333333333333"/>
    <x v="0"/>
    <n v="0"/>
  </r>
  <r>
    <n v="500974"/>
    <s v="TAS"/>
    <n v="41"/>
    <n v="6"/>
    <n v="41006"/>
    <s v="Standard"/>
    <s v="Hyundai"/>
    <s v="i30"/>
    <n v="1.4"/>
    <n v="130"/>
    <n v="130"/>
    <n v="113"/>
    <n v="131"/>
    <m/>
    <n v="-0.13076923076923078"/>
    <x v="0"/>
    <n v="0"/>
  </r>
  <r>
    <n v="500102"/>
    <s v="VIC"/>
    <n v="41"/>
    <n v="6"/>
    <n v="41006"/>
    <s v="Standard"/>
    <s v="Hyundai"/>
    <s v="i30"/>
    <n v="1.4"/>
    <n v="130"/>
    <n v="130"/>
    <n v="159"/>
    <n v="179"/>
    <m/>
    <n v="0.22307692307692309"/>
    <x v="0"/>
    <n v="0"/>
  </r>
  <r>
    <n v="500112"/>
    <s v="VIC"/>
    <n v="61"/>
    <n v="4"/>
    <n v="61004"/>
    <s v="Sports"/>
    <s v="Subaru"/>
    <s v="Impreza"/>
    <n v="2"/>
    <n v="180"/>
    <n v="180"/>
    <n v="246"/>
    <n v="277"/>
    <m/>
    <n v="0.36666666666666664"/>
    <x v="0"/>
    <n v="0"/>
  </r>
  <r>
    <n v="500118"/>
    <s v="VIC"/>
    <n v="41"/>
    <n v="7"/>
    <n v="41007"/>
    <s v="Standard"/>
    <s v="Mazda"/>
    <s v="3"/>
    <n v="2"/>
    <n v="150"/>
    <n v="148"/>
    <n v="156"/>
    <n v="159"/>
    <m/>
    <n v="5.4054054054054057E-2"/>
    <x v="1"/>
    <n v="1.3333333333333334E-2"/>
  </r>
  <r>
    <n v="500123"/>
    <s v="VIC"/>
    <n v="51"/>
    <n v="4"/>
    <n v="51004"/>
    <s v="Premium"/>
    <s v="BMW"/>
    <s v="320i"/>
    <n v="2"/>
    <n v="240"/>
    <n v="225.4"/>
    <n v="246"/>
    <n v="277"/>
    <m/>
    <n v="9.1393078970718689E-2"/>
    <x v="0"/>
    <n v="6.0833333333333309E-2"/>
  </r>
  <r>
    <n v="500123"/>
    <s v="VIC"/>
    <n v="51"/>
    <n v="5"/>
    <n v="51005"/>
    <s v="Premium"/>
    <s v="Mercedes Benz"/>
    <s v="C200"/>
    <n v="2"/>
    <n v="240"/>
    <n v="234.22"/>
    <n v="212"/>
    <n v="209"/>
    <m/>
    <n v="-9.4868072752113397E-2"/>
    <x v="0"/>
    <n v="2.4083333333333339E-2"/>
  </r>
  <r>
    <n v="500124"/>
    <s v="VIC"/>
    <n v="41"/>
    <n v="7"/>
    <n v="41007"/>
    <s v="Standard"/>
    <s v="Mazda"/>
    <s v="3"/>
    <n v="2"/>
    <n v="150"/>
    <n v="149"/>
    <n v="214"/>
    <n v="196"/>
    <m/>
    <n v="0.43624161073825501"/>
    <x v="1"/>
    <n v="6.6666666666666671E-3"/>
  </r>
  <r>
    <n v="500149"/>
    <s v="VIC"/>
    <n v="51"/>
    <n v="5"/>
    <n v="51005"/>
    <s v="Premium"/>
    <s v="Mercedes Benz"/>
    <s v="C200"/>
    <n v="2"/>
    <n v="240"/>
    <n v="237"/>
    <n v="234"/>
    <n v="283"/>
    <m/>
    <n v="-1.2658227848101266E-2"/>
    <x v="0"/>
    <n v="1.2500000000000001E-2"/>
  </r>
  <r>
    <n v="500158"/>
    <s v="VIC"/>
    <n v="61"/>
    <n v="5"/>
    <n v="61005"/>
    <s v="Sports"/>
    <s v="Mitsubishi"/>
    <s v="Lancer"/>
    <n v="2"/>
    <n v="180"/>
    <n v="179"/>
    <n v="239"/>
    <n v="282"/>
    <m/>
    <n v="0.33519553072625696"/>
    <x v="0"/>
    <n v="5.5555555555555558E-3"/>
  </r>
  <r>
    <n v="500183"/>
    <s v="VIC"/>
    <n v="41"/>
    <n v="5"/>
    <n v="41005"/>
    <s v="Standard"/>
    <s v="Honda"/>
    <s v="Jazz"/>
    <n v="1.4"/>
    <n v="140"/>
    <n v="140"/>
    <n v="203"/>
    <n v="184"/>
    <m/>
    <n v="0.45"/>
    <x v="1"/>
    <n v="0"/>
  </r>
  <r>
    <n v="500188"/>
    <s v="VIC"/>
    <n v="41"/>
    <n v="5"/>
    <n v="41005"/>
    <s v="Standard"/>
    <s v="Honda"/>
    <s v="Jazz"/>
    <n v="1.4"/>
    <n v="140"/>
    <n v="139"/>
    <n v="136"/>
    <n v="106"/>
    <m/>
    <n v="-2.1582733812949641E-2"/>
    <x v="1"/>
    <n v="7.1428571428571426E-3"/>
  </r>
  <r>
    <n v="500191"/>
    <s v="VIC"/>
    <n v="61"/>
    <n v="7"/>
    <n v="61007"/>
    <s v="Sports"/>
    <s v="Honda"/>
    <s v="S2000"/>
    <n v="2"/>
    <n v="195"/>
    <n v="189"/>
    <n v="206"/>
    <n v="170"/>
    <m/>
    <n v="8.9947089947089942E-2"/>
    <x v="1"/>
    <n v="3.0769230769230771E-2"/>
  </r>
  <r>
    <n v="500195"/>
    <s v="VIC"/>
    <n v="41"/>
    <n v="7"/>
    <n v="41007"/>
    <s v="Standard"/>
    <s v="Mazda"/>
    <s v="3"/>
    <n v="2"/>
    <n v="150"/>
    <n v="141.12"/>
    <n v="178"/>
    <n v="202"/>
    <m/>
    <n v="0.2613378684807256"/>
    <x v="1"/>
    <n v="5.9199999999999968E-2"/>
  </r>
  <r>
    <n v="500195"/>
    <s v="VIC"/>
    <n v="41"/>
    <n v="5"/>
    <n v="41005"/>
    <s v="Standard"/>
    <s v="Honda"/>
    <s v="Jazz"/>
    <n v="1.4"/>
    <n v="140"/>
    <n v="137.19999999999999"/>
    <n v="148"/>
    <n v="133"/>
    <m/>
    <n v="7.8717201166180847E-2"/>
    <x v="1"/>
    <n v="2.000000000000008E-2"/>
  </r>
  <r>
    <n v="500196"/>
    <s v="VIC"/>
    <n v="51"/>
    <n v="5"/>
    <n v="51005"/>
    <s v="Premium"/>
    <s v="Mercedes Benz"/>
    <s v="C200"/>
    <n v="2"/>
    <n v="240"/>
    <n v="230.29999999999998"/>
    <n v="244"/>
    <n v="229"/>
    <m/>
    <n v="5.948762483716899E-2"/>
    <x v="0"/>
    <n v="4.041666666666674E-2"/>
  </r>
  <r>
    <n v="500196"/>
    <s v="VIC"/>
    <n v="51"/>
    <n v="4"/>
    <n v="51004"/>
    <s v="Premium"/>
    <s v="BMW"/>
    <s v="320i"/>
    <n v="2"/>
    <n v="240"/>
    <n v="235.2"/>
    <n v="280"/>
    <n v="302"/>
    <m/>
    <n v="0.19047619047619052"/>
    <x v="0"/>
    <n v="2.0000000000000049E-2"/>
  </r>
  <r>
    <n v="500199"/>
    <s v="VIC"/>
    <n v="61"/>
    <n v="4"/>
    <n v="61004"/>
    <s v="Sports"/>
    <s v="Subaru"/>
    <s v="Impreza"/>
    <n v="2"/>
    <n v="180"/>
    <n v="180"/>
    <n v="181"/>
    <n v="162"/>
    <m/>
    <n v="5.5555555555555558E-3"/>
    <x v="0"/>
    <n v="0"/>
  </r>
  <r>
    <n v="500211"/>
    <s v="VIC"/>
    <n v="61"/>
    <n v="4"/>
    <n v="61004"/>
    <s v="Sports"/>
    <s v="Subaru"/>
    <s v="Impreza"/>
    <n v="2"/>
    <n v="180"/>
    <n v="168.56"/>
    <n v="240"/>
    <n v="204"/>
    <m/>
    <n v="0.42382534409112482"/>
    <x v="0"/>
    <n v="6.3555555555555546E-2"/>
  </r>
  <r>
    <n v="500211"/>
    <s v="VIC"/>
    <n v="51"/>
    <n v="6"/>
    <n v="51006"/>
    <s v="Premium"/>
    <s v="Audi"/>
    <s v="A4"/>
    <n v="2"/>
    <n v="230"/>
    <n v="225.4"/>
    <n v="179"/>
    <n v="164"/>
    <m/>
    <n v="-0.20585625554569656"/>
    <x v="0"/>
    <n v="1.9999999999999976E-2"/>
  </r>
  <r>
    <n v="500214"/>
    <s v="VIC"/>
    <n v="51"/>
    <n v="6"/>
    <n v="51006"/>
    <s v="Premium"/>
    <s v="Audi"/>
    <s v="A4"/>
    <n v="2"/>
    <n v="230"/>
    <n v="227"/>
    <n v="256"/>
    <n v="263"/>
    <m/>
    <n v="0.1277533039647577"/>
    <x v="0"/>
    <n v="1.3043478260869565E-2"/>
  </r>
  <r>
    <n v="500228"/>
    <s v="VIC"/>
    <n v="61"/>
    <n v="4"/>
    <n v="61004"/>
    <s v="Sports"/>
    <s v="Subaru"/>
    <s v="Impreza"/>
    <n v="2"/>
    <n v="180"/>
    <n v="173"/>
    <n v="219"/>
    <n v="181"/>
    <m/>
    <n v="0.26589595375722541"/>
    <x v="0"/>
    <n v="3.888888888888889E-2"/>
  </r>
  <r>
    <n v="500230"/>
    <s v="VIC"/>
    <n v="41"/>
    <n v="6"/>
    <n v="41006"/>
    <s v="Standard"/>
    <s v="Hyundai"/>
    <s v="i30"/>
    <n v="1.4"/>
    <n v="130"/>
    <n v="130"/>
    <n v="182"/>
    <n v="198"/>
    <m/>
    <n v="0.4"/>
    <x v="0"/>
    <n v="0"/>
  </r>
  <r>
    <n v="500237"/>
    <s v="VIC"/>
    <n v="51"/>
    <n v="4"/>
    <n v="51004"/>
    <s v="Premium"/>
    <s v="BMW"/>
    <s v="320i"/>
    <n v="2"/>
    <n v="240"/>
    <n v="235.2"/>
    <n v="192"/>
    <n v="174"/>
    <m/>
    <n v="-0.18367346938775506"/>
    <x v="0"/>
    <n v="2.0000000000000049E-2"/>
  </r>
  <r>
    <n v="500237"/>
    <s v="VIC"/>
    <n v="51"/>
    <n v="7"/>
    <n v="51007"/>
    <s v="Premium"/>
    <s v="Lexus"/>
    <s v="IS-250"/>
    <n v="2.5"/>
    <n v="250"/>
    <n v="220.5"/>
    <n v="229"/>
    <n v="212"/>
    <m/>
    <n v="3.8548752834467119E-2"/>
    <x v="0"/>
    <n v="0.11799999999999999"/>
  </r>
  <r>
    <n v="500237"/>
    <s v="VIC"/>
    <n v="51"/>
    <n v="6"/>
    <n v="51006"/>
    <s v="Premium"/>
    <s v="Audi"/>
    <s v="A4"/>
    <n v="2"/>
    <n v="230"/>
    <n v="219.51999999999998"/>
    <n v="248"/>
    <n v="248"/>
    <m/>
    <n v="0.12973760932944617"/>
    <x v="0"/>
    <n v="4.5565217391304424E-2"/>
  </r>
  <r>
    <n v="500243"/>
    <s v="VIC"/>
    <n v="61"/>
    <n v="7"/>
    <n v="61007"/>
    <s v="Sports"/>
    <s v="Honda"/>
    <s v="S2000"/>
    <n v="2"/>
    <n v="195"/>
    <n v="195"/>
    <n v="212"/>
    <n v="178"/>
    <m/>
    <n v="8.7179487179487175E-2"/>
    <x v="1"/>
    <n v="0"/>
  </r>
  <r>
    <n v="500251"/>
    <s v="VIC"/>
    <n v="41"/>
    <n v="6"/>
    <n v="41006"/>
    <s v="Standard"/>
    <s v="Hyundai"/>
    <s v="i30"/>
    <n v="1.4"/>
    <n v="130"/>
    <n v="127"/>
    <n v="158"/>
    <n v="188"/>
    <m/>
    <n v="0.24409448818897639"/>
    <x v="0"/>
    <n v="2.3076923076923078E-2"/>
  </r>
  <r>
    <n v="500259"/>
    <s v="VIC"/>
    <n v="61"/>
    <n v="6"/>
    <n v="61006"/>
    <s v="Sports"/>
    <s v="Mazda"/>
    <s v="MX-5"/>
    <n v="1.8"/>
    <n v="175"/>
    <n v="167.57999999999998"/>
    <n v="247"/>
    <n v="227"/>
    <m/>
    <n v="0.47392290249433122"/>
    <x v="1"/>
    <n v="4.240000000000009E-2"/>
  </r>
  <r>
    <n v="500259"/>
    <s v="VIC"/>
    <n v="61"/>
    <n v="5"/>
    <n v="61005"/>
    <s v="Sports"/>
    <s v="Mitsubishi"/>
    <s v="Lancer"/>
    <n v="2"/>
    <n v="180"/>
    <n v="168.56"/>
    <n v="197"/>
    <n v="173"/>
    <m/>
    <n v="0.16872330327479829"/>
    <x v="0"/>
    <n v="6.3555555555555546E-2"/>
  </r>
  <r>
    <n v="500261"/>
    <s v="VIC"/>
    <n v="61"/>
    <n v="5"/>
    <n v="61005"/>
    <s v="Sports"/>
    <s v="Mitsubishi"/>
    <s v="Lancer"/>
    <n v="2"/>
    <n v="180"/>
    <n v="180"/>
    <n v="203"/>
    <n v="233"/>
    <m/>
    <n v="0.12777777777777777"/>
    <x v="0"/>
    <n v="0"/>
  </r>
  <r>
    <n v="500274"/>
    <s v="VIC"/>
    <n v="51"/>
    <n v="4"/>
    <n v="51004"/>
    <s v="Premium"/>
    <s v="BMW"/>
    <s v="320i"/>
    <n v="2"/>
    <n v="240"/>
    <n v="240"/>
    <n v="213"/>
    <n v="185"/>
    <m/>
    <n v="-0.1125"/>
    <x v="0"/>
    <n v="0"/>
  </r>
  <r>
    <n v="500276"/>
    <s v="VIC"/>
    <n v="41"/>
    <n v="5"/>
    <n v="41005"/>
    <s v="Standard"/>
    <s v="Honda"/>
    <s v="Jazz"/>
    <n v="1.4"/>
    <n v="140"/>
    <n v="127.39999999999999"/>
    <n v="156"/>
    <n v="123"/>
    <m/>
    <n v="0.22448979591836743"/>
    <x v="1"/>
    <n v="9.0000000000000066E-2"/>
  </r>
  <r>
    <n v="500276"/>
    <s v="VIC"/>
    <n v="51"/>
    <n v="6"/>
    <n v="51006"/>
    <s v="Premium"/>
    <s v="Audi"/>
    <s v="A4"/>
    <n v="2"/>
    <n v="230"/>
    <n v="225.4"/>
    <n v="200"/>
    <n v="158"/>
    <m/>
    <n v="-0.11268855368234253"/>
    <x v="0"/>
    <n v="1.9999999999999976E-2"/>
  </r>
  <r>
    <n v="500283"/>
    <s v="VIC"/>
    <n v="61"/>
    <n v="4"/>
    <n v="61004"/>
    <s v="Sports"/>
    <s v="Subaru"/>
    <s v="Impreza"/>
    <n v="2"/>
    <n v="180"/>
    <n v="178"/>
    <n v="202"/>
    <n v="234"/>
    <m/>
    <n v="0.1348314606741573"/>
    <x v="0"/>
    <n v="1.1111111111111112E-2"/>
  </r>
  <r>
    <n v="500284"/>
    <s v="VIC"/>
    <n v="61"/>
    <n v="6"/>
    <n v="61006"/>
    <s v="Sports"/>
    <s v="Mazda"/>
    <s v="MX-5"/>
    <n v="1.8"/>
    <n v="175"/>
    <n v="166"/>
    <n v="180"/>
    <n v="203"/>
    <m/>
    <n v="8.4337349397590355E-2"/>
    <x v="1"/>
    <n v="5.1428571428571428E-2"/>
  </r>
  <r>
    <n v="500296"/>
    <s v="VIC"/>
    <n v="41"/>
    <n v="5"/>
    <n v="41005"/>
    <s v="Standard"/>
    <s v="Honda"/>
    <s v="Jazz"/>
    <n v="1.4"/>
    <n v="140"/>
    <n v="140"/>
    <n v="166"/>
    <n v="146"/>
    <m/>
    <n v="0.18571428571428572"/>
    <x v="1"/>
    <n v="0"/>
  </r>
  <r>
    <n v="500356"/>
    <s v="VIC"/>
    <n v="61"/>
    <n v="7"/>
    <n v="61007"/>
    <s v="Sports"/>
    <s v="Honda"/>
    <s v="S2000"/>
    <n v="2"/>
    <n v="195"/>
    <n v="195"/>
    <n v="200"/>
    <n v="214"/>
    <m/>
    <n v="2.564102564102564E-2"/>
    <x v="1"/>
    <n v="0"/>
  </r>
  <r>
    <n v="500357"/>
    <s v="VIC"/>
    <n v="61"/>
    <n v="6"/>
    <n v="61006"/>
    <s v="Sports"/>
    <s v="Mazda"/>
    <s v="MX-5"/>
    <n v="1.8"/>
    <n v="175"/>
    <n v="170.52"/>
    <n v="234"/>
    <n v="175"/>
    <m/>
    <n v="0.37227304714989434"/>
    <x v="1"/>
    <n v="2.5599999999999942E-2"/>
  </r>
  <r>
    <n v="500357"/>
    <s v="VIC"/>
    <n v="61"/>
    <n v="5"/>
    <n v="61005"/>
    <s v="Sports"/>
    <s v="Mitsubishi"/>
    <s v="Lancer"/>
    <n v="2"/>
    <n v="180"/>
    <n v="169.54"/>
    <n v="214"/>
    <n v="160"/>
    <m/>
    <n v="0.26223899964610126"/>
    <x v="0"/>
    <n v="5.8111111111111155E-2"/>
  </r>
  <r>
    <n v="500358"/>
    <s v="VIC"/>
    <n v="61"/>
    <n v="5"/>
    <n v="61005"/>
    <s v="Sports"/>
    <s v="Mitsubishi"/>
    <s v="Lancer"/>
    <n v="2"/>
    <n v="180"/>
    <n v="171"/>
    <n v="200"/>
    <n v="172"/>
    <m/>
    <n v="0.16959064327485379"/>
    <x v="0"/>
    <n v="0.05"/>
  </r>
  <r>
    <n v="500359"/>
    <s v="VIC"/>
    <n v="51"/>
    <n v="6"/>
    <n v="51006"/>
    <s v="Premium"/>
    <s v="Audi"/>
    <s v="A4"/>
    <n v="2"/>
    <n v="230"/>
    <n v="230"/>
    <n v="299"/>
    <n v="269"/>
    <m/>
    <n v="0.3"/>
    <x v="0"/>
    <n v="0"/>
  </r>
  <r>
    <n v="500366"/>
    <s v="VIC"/>
    <n v="51"/>
    <n v="7"/>
    <n v="51007"/>
    <s v="Premium"/>
    <s v="Lexus"/>
    <s v="IS-250"/>
    <n v="2.5"/>
    <n v="250"/>
    <n v="250"/>
    <n v="280"/>
    <n v="302"/>
    <m/>
    <n v="0.12"/>
    <x v="0"/>
    <n v="0"/>
  </r>
  <r>
    <n v="500401"/>
    <s v="VIC"/>
    <n v="61"/>
    <n v="5"/>
    <n v="61005"/>
    <s v="Sports"/>
    <s v="Mitsubishi"/>
    <s v="Lancer"/>
    <n v="2"/>
    <n v="180"/>
    <n v="174"/>
    <n v="234"/>
    <n v="217"/>
    <m/>
    <n v="0.34482758620689657"/>
    <x v="0"/>
    <n v="3.3333333333333333E-2"/>
  </r>
  <r>
    <n v="500403"/>
    <s v="VIC"/>
    <n v="61"/>
    <n v="5"/>
    <n v="61005"/>
    <s v="Sports"/>
    <s v="Mitsubishi"/>
    <s v="Lancer"/>
    <n v="2"/>
    <n v="180"/>
    <n v="171.5"/>
    <n v="183"/>
    <n v="190"/>
    <m/>
    <n v="6.7055393586005832E-2"/>
    <x v="0"/>
    <n v="4.7222222222222221E-2"/>
  </r>
  <r>
    <n v="500403"/>
    <s v="VIC"/>
    <n v="41"/>
    <n v="4"/>
    <n v="41004"/>
    <s v="Standard"/>
    <s v="Toyota"/>
    <s v="Corolla"/>
    <n v="1.4"/>
    <n v="140"/>
    <n v="132.30000000000001"/>
    <n v="157"/>
    <n v="122"/>
    <m/>
    <n v="0.18669690098261515"/>
    <x v="0"/>
    <n v="5.4999999999999917E-2"/>
  </r>
  <r>
    <n v="500406"/>
    <s v="VIC"/>
    <n v="41"/>
    <n v="6"/>
    <n v="41006"/>
    <s v="Standard"/>
    <s v="Hyundai"/>
    <s v="i30"/>
    <n v="1.4"/>
    <n v="130"/>
    <n v="130"/>
    <n v="172"/>
    <n v="184"/>
    <m/>
    <n v="0.32307692307692309"/>
    <x v="0"/>
    <n v="0"/>
  </r>
  <r>
    <n v="500407"/>
    <s v="VIC"/>
    <n v="41"/>
    <n v="6"/>
    <n v="41006"/>
    <s v="Standard"/>
    <s v="Hyundai"/>
    <s v="i30"/>
    <n v="1.4"/>
    <n v="130"/>
    <n v="126"/>
    <n v="112"/>
    <n v="117"/>
    <m/>
    <n v="-0.1111111111111111"/>
    <x v="0"/>
    <n v="3.0769230769230771E-2"/>
  </r>
  <r>
    <n v="500408"/>
    <s v="VIC"/>
    <n v="61"/>
    <n v="7"/>
    <n v="61007"/>
    <s v="Sports"/>
    <s v="Honda"/>
    <s v="S2000"/>
    <n v="2"/>
    <n v="195"/>
    <n v="191.1"/>
    <n v="237"/>
    <n v="182"/>
    <m/>
    <n v="0.24018838304552595"/>
    <x v="1"/>
    <n v="2.0000000000000028E-2"/>
  </r>
  <r>
    <n v="500408"/>
    <s v="VIC"/>
    <n v="51"/>
    <n v="6"/>
    <n v="51006"/>
    <s v="Premium"/>
    <s v="Audi"/>
    <s v="A4"/>
    <n v="2"/>
    <n v="230"/>
    <n v="223.44"/>
    <n v="253"/>
    <n v="199"/>
    <m/>
    <n v="0.13229502327246689"/>
    <x v="0"/>
    <n v="2.8521739130434792E-2"/>
  </r>
  <r>
    <n v="500414"/>
    <s v="VIC"/>
    <n v="51"/>
    <n v="5"/>
    <n v="51005"/>
    <s v="Premium"/>
    <s v="Mercedes Benz"/>
    <s v="C200"/>
    <n v="2"/>
    <n v="240"/>
    <n v="232"/>
    <n v="243"/>
    <n v="277"/>
    <m/>
    <n v="4.7413793103448273E-2"/>
    <x v="0"/>
    <n v="3.3333333333333333E-2"/>
  </r>
  <r>
    <n v="500421"/>
    <s v="VIC"/>
    <n v="51"/>
    <n v="7"/>
    <n v="51007"/>
    <s v="Premium"/>
    <s v="Lexus"/>
    <s v="IS-250"/>
    <n v="2.5"/>
    <n v="250"/>
    <n v="250"/>
    <n v="272"/>
    <n v="288"/>
    <m/>
    <n v="8.7999999999999995E-2"/>
    <x v="0"/>
    <n v="0"/>
  </r>
  <r>
    <n v="500422"/>
    <s v="VIC"/>
    <n v="51"/>
    <n v="5"/>
    <n v="51005"/>
    <s v="Premium"/>
    <s v="Mercedes Benz"/>
    <s v="C200"/>
    <n v="2"/>
    <n v="240"/>
    <n v="233"/>
    <n v="314"/>
    <n v="273"/>
    <m/>
    <n v="0.34763948497854075"/>
    <x v="0"/>
    <n v="2.9166666666666667E-2"/>
  </r>
  <r>
    <n v="500428"/>
    <s v="VIC"/>
    <n v="61"/>
    <n v="7"/>
    <n v="61007"/>
    <s v="Sports"/>
    <s v="Honda"/>
    <s v="S2000"/>
    <n v="2"/>
    <n v="195"/>
    <n v="188.16"/>
    <n v="211"/>
    <n v="244"/>
    <m/>
    <n v="0.12138605442176872"/>
    <x v="1"/>
    <n v="3.5076923076923096E-2"/>
  </r>
  <r>
    <n v="500428"/>
    <s v="VIC"/>
    <n v="61"/>
    <n v="6"/>
    <n v="61006"/>
    <s v="Sports"/>
    <s v="Mazda"/>
    <s v="MX-5"/>
    <n v="1.8"/>
    <n v="175"/>
    <n v="191.1"/>
    <n v="187"/>
    <n v="143"/>
    <m/>
    <n v="-2.1454735740449996E-2"/>
    <x v="1"/>
    <n v="-9.1999999999999971E-2"/>
  </r>
  <r>
    <n v="500430"/>
    <s v="VIC"/>
    <n v="41"/>
    <n v="4"/>
    <n v="41004"/>
    <s v="Standard"/>
    <s v="Toyota"/>
    <s v="Corolla"/>
    <n v="1.4"/>
    <n v="140"/>
    <n v="128.38"/>
    <n v="98"/>
    <n v="87"/>
    <m/>
    <n v="-0.23664122137404578"/>
    <x v="0"/>
    <n v="8.3000000000000032E-2"/>
  </r>
  <r>
    <n v="500430"/>
    <s v="VIC"/>
    <n v="51"/>
    <n v="4"/>
    <n v="51004"/>
    <s v="Premium"/>
    <s v="BMW"/>
    <s v="320i"/>
    <n v="2"/>
    <n v="240"/>
    <n v="234.22"/>
    <n v="239"/>
    <n v="203"/>
    <m/>
    <n v="2.0408163265306128E-2"/>
    <x v="0"/>
    <n v="2.4083333333333339E-2"/>
  </r>
  <r>
    <n v="500433"/>
    <s v="VIC"/>
    <n v="61"/>
    <n v="4"/>
    <n v="61004"/>
    <s v="Sports"/>
    <s v="Subaru"/>
    <s v="Impreza"/>
    <n v="2"/>
    <n v="180"/>
    <n v="176.4"/>
    <n v="212"/>
    <n v="207"/>
    <m/>
    <n v="0.20181405895691606"/>
    <x v="0"/>
    <n v="1.9999999999999969E-2"/>
  </r>
  <r>
    <n v="500433"/>
    <s v="VIC"/>
    <n v="51"/>
    <n v="5"/>
    <n v="51005"/>
    <s v="Premium"/>
    <s v="Mercedes Benz"/>
    <s v="C200"/>
    <n v="2"/>
    <n v="240"/>
    <n v="235.2"/>
    <n v="242"/>
    <n v="290"/>
    <m/>
    <n v="2.891156462585039E-2"/>
    <x v="0"/>
    <n v="2.0000000000000049E-2"/>
  </r>
  <r>
    <n v="500436"/>
    <s v="VIC"/>
    <n v="51"/>
    <n v="6"/>
    <n v="51006"/>
    <s v="Premium"/>
    <s v="Audi"/>
    <s v="A4"/>
    <n v="2"/>
    <n v="230"/>
    <n v="214.62"/>
    <n v="223"/>
    <n v="260"/>
    <m/>
    <n v="3.9045755288416716E-2"/>
    <x v="0"/>
    <n v="6.6869565217391291E-2"/>
  </r>
  <r>
    <n v="500436"/>
    <s v="VIC"/>
    <n v="41"/>
    <n v="5"/>
    <n v="41005"/>
    <s v="Standard"/>
    <s v="Honda"/>
    <s v="Jazz"/>
    <n v="1.4"/>
    <n v="140"/>
    <n v="126.42"/>
    <n v="153"/>
    <n v="148"/>
    <m/>
    <n v="0.21025154247745609"/>
    <x v="1"/>
    <n v="9.6999999999999989E-2"/>
  </r>
  <r>
    <n v="500436"/>
    <s v="VIC"/>
    <n v="41"/>
    <n v="4"/>
    <n v="41004"/>
    <s v="Standard"/>
    <s v="Toyota"/>
    <s v="Corolla"/>
    <n v="1.4"/>
    <n v="140"/>
    <n v="128.38"/>
    <n v="178"/>
    <n v="202"/>
    <m/>
    <n v="0.38650880199408011"/>
    <x v="0"/>
    <n v="8.3000000000000032E-2"/>
  </r>
  <r>
    <n v="500457"/>
    <s v="VIC"/>
    <n v="61"/>
    <n v="6"/>
    <n v="61006"/>
    <s v="Sports"/>
    <s v="Mazda"/>
    <s v="MX-5"/>
    <n v="1.8"/>
    <n v="175"/>
    <n v="171.5"/>
    <n v="155"/>
    <n v="148"/>
    <m/>
    <n v="-9.6209912536443148E-2"/>
    <x v="1"/>
    <n v="0.02"/>
  </r>
  <r>
    <n v="500457"/>
    <s v="VIC"/>
    <n v="51"/>
    <n v="4"/>
    <n v="51004"/>
    <s v="Premium"/>
    <s v="BMW"/>
    <s v="320i"/>
    <n v="2"/>
    <n v="240"/>
    <n v="227.35999999999999"/>
    <n v="213"/>
    <n v="166"/>
    <m/>
    <n v="-6.3159746657283536E-2"/>
    <x v="0"/>
    <n v="5.266666666666673E-2"/>
  </r>
  <r>
    <n v="500463"/>
    <s v="VIC"/>
    <n v="61"/>
    <n v="6"/>
    <n v="61006"/>
    <s v="Sports"/>
    <s v="Mazda"/>
    <s v="MX-5"/>
    <n v="1.8"/>
    <n v="175"/>
    <n v="173"/>
    <n v="237"/>
    <n v="222"/>
    <m/>
    <n v="0.36994219653179189"/>
    <x v="1"/>
    <n v="1.1428571428571429E-2"/>
  </r>
  <r>
    <n v="500467"/>
    <s v="VIC"/>
    <n v="51"/>
    <n v="5"/>
    <n v="51005"/>
    <s v="Premium"/>
    <s v="Mercedes Benz"/>
    <s v="C200"/>
    <n v="2"/>
    <n v="240"/>
    <n v="234.22"/>
    <n v="298"/>
    <n v="241"/>
    <m/>
    <n v="0.27230808641448212"/>
    <x v="0"/>
    <n v="2.4083333333333339E-2"/>
  </r>
  <r>
    <n v="500467"/>
    <s v="VIC"/>
    <n v="41"/>
    <n v="6"/>
    <n v="41006"/>
    <s v="Standard"/>
    <s v="Hyundai"/>
    <s v="i30"/>
    <n v="1.4"/>
    <n v="130"/>
    <n v="127.39999999999999"/>
    <n v="126"/>
    <n v="95"/>
    <m/>
    <n v="-1.0989010989010922E-2"/>
    <x v="0"/>
    <n v="2.0000000000000066E-2"/>
  </r>
  <r>
    <n v="500492"/>
    <s v="VIC"/>
    <n v="41"/>
    <n v="7"/>
    <n v="41007"/>
    <s v="Standard"/>
    <s v="Mazda"/>
    <s v="3"/>
    <n v="2"/>
    <n v="150"/>
    <n v="147"/>
    <n v="187"/>
    <n v="211"/>
    <m/>
    <n v="0.27210884353741499"/>
    <x v="1"/>
    <n v="0.02"/>
  </r>
  <r>
    <n v="500492"/>
    <s v="VIC"/>
    <n v="41"/>
    <n v="4"/>
    <n v="41004"/>
    <s v="Standard"/>
    <s v="Toyota"/>
    <s v="Corolla"/>
    <n v="1.4"/>
    <n v="140"/>
    <n v="137.19999999999999"/>
    <n v="137"/>
    <n v="115"/>
    <m/>
    <n v="-1.4577259475217832E-3"/>
    <x v="0"/>
    <n v="2.000000000000008E-2"/>
  </r>
  <r>
    <n v="500492"/>
    <s v="VIC"/>
    <n v="51"/>
    <n v="5"/>
    <n v="51005"/>
    <s v="Premium"/>
    <s v="Mercedes Benz"/>
    <s v="C200"/>
    <n v="2"/>
    <n v="240"/>
    <n v="235.2"/>
    <n v="230"/>
    <n v="225"/>
    <m/>
    <n v="-2.2108843537414918E-2"/>
    <x v="0"/>
    <n v="2.0000000000000049E-2"/>
  </r>
  <r>
    <n v="500492"/>
    <s v="VIC"/>
    <n v="41"/>
    <n v="5"/>
    <n v="41005"/>
    <s v="Standard"/>
    <s v="Honda"/>
    <s v="Jazz"/>
    <n v="1.4"/>
    <n v="140"/>
    <n v="133.28"/>
    <n v="133"/>
    <n v="117"/>
    <m/>
    <n v="-2.1008403361344624E-3"/>
    <x v="1"/>
    <n v="4.7999999999999994E-2"/>
  </r>
  <r>
    <n v="500493"/>
    <s v="VIC"/>
    <n v="51"/>
    <n v="5"/>
    <n v="51005"/>
    <s v="Premium"/>
    <s v="Mercedes Benz"/>
    <s v="C200"/>
    <n v="2"/>
    <n v="240"/>
    <n v="233"/>
    <n v="274"/>
    <n v="309"/>
    <m/>
    <n v="0.17596566523605151"/>
    <x v="0"/>
    <n v="2.9166666666666667E-2"/>
  </r>
  <r>
    <n v="500502"/>
    <s v="VIC"/>
    <n v="61"/>
    <n v="6"/>
    <n v="61006"/>
    <s v="Sports"/>
    <s v="Mazda"/>
    <s v="MX-5"/>
    <n v="1.8"/>
    <n v="175"/>
    <n v="175"/>
    <n v="190"/>
    <n v="201"/>
    <m/>
    <n v="8.5714285714285715E-2"/>
    <x v="1"/>
    <n v="0"/>
  </r>
  <r>
    <n v="500520"/>
    <s v="VIC"/>
    <n v="61"/>
    <n v="5"/>
    <n v="61005"/>
    <s v="Sports"/>
    <s v="Mitsubishi"/>
    <s v="Lancer"/>
    <n v="2"/>
    <n v="180"/>
    <n v="176.4"/>
    <n v="208"/>
    <n v="253"/>
    <m/>
    <n v="0.17913832199546481"/>
    <x v="0"/>
    <n v="1.9999999999999969E-2"/>
  </r>
  <r>
    <n v="500520"/>
    <s v="VIC"/>
    <n v="51"/>
    <n v="7"/>
    <n v="51007"/>
    <s v="Premium"/>
    <s v="Lexus"/>
    <s v="IS-250"/>
    <n v="2.5"/>
    <n v="250"/>
    <n v="245"/>
    <n v="285"/>
    <n v="304"/>
    <m/>
    <n v="0.16326530612244897"/>
    <x v="0"/>
    <n v="0.02"/>
  </r>
  <r>
    <n v="500522"/>
    <s v="VIC"/>
    <n v="61"/>
    <n v="4"/>
    <n v="61004"/>
    <s v="Sports"/>
    <s v="Subaru"/>
    <s v="Impreza"/>
    <n v="2"/>
    <n v="180"/>
    <n v="180"/>
    <n v="248"/>
    <n v="267"/>
    <m/>
    <n v="0.37777777777777777"/>
    <x v="0"/>
    <n v="0"/>
  </r>
  <r>
    <n v="500532"/>
    <s v="VIC"/>
    <n v="51"/>
    <n v="4"/>
    <n v="51004"/>
    <s v="Premium"/>
    <s v="BMW"/>
    <s v="320i"/>
    <n v="2"/>
    <n v="240"/>
    <n v="240"/>
    <n v="307"/>
    <n v="267"/>
    <m/>
    <n v="0.27916666666666667"/>
    <x v="0"/>
    <n v="0"/>
  </r>
  <r>
    <n v="500544"/>
    <s v="VIC"/>
    <n v="61"/>
    <n v="5"/>
    <n v="61005"/>
    <s v="Sports"/>
    <s v="Mitsubishi"/>
    <s v="Lancer"/>
    <n v="2"/>
    <n v="180"/>
    <n v="176.4"/>
    <n v="181"/>
    <n v="146"/>
    <m/>
    <n v="2.60770975056689E-2"/>
    <x v="0"/>
    <n v="1.9999999999999969E-2"/>
  </r>
  <r>
    <n v="500544"/>
    <s v="VIC"/>
    <n v="61"/>
    <n v="4"/>
    <n v="61004"/>
    <s v="Sports"/>
    <s v="Subaru"/>
    <s v="Impreza"/>
    <n v="2"/>
    <n v="180"/>
    <n v="176.4"/>
    <n v="223"/>
    <n v="258"/>
    <m/>
    <n v="0.26417233560090697"/>
    <x v="0"/>
    <n v="1.9999999999999969E-2"/>
  </r>
  <r>
    <n v="500584"/>
    <s v="VIC"/>
    <n v="61"/>
    <n v="7"/>
    <n v="61007"/>
    <s v="Sports"/>
    <s v="Honda"/>
    <s v="S2000"/>
    <n v="2"/>
    <n v="195"/>
    <n v="192"/>
    <n v="209"/>
    <n v="254"/>
    <m/>
    <n v="8.8541666666666671E-2"/>
    <x v="1"/>
    <n v="1.5384615384615385E-2"/>
  </r>
  <r>
    <n v="500589"/>
    <s v="VIC"/>
    <n v="61"/>
    <n v="4"/>
    <n v="61004"/>
    <s v="Sports"/>
    <s v="Subaru"/>
    <s v="Impreza"/>
    <n v="2"/>
    <n v="180"/>
    <n v="178"/>
    <n v="201"/>
    <n v="180"/>
    <m/>
    <n v="0.12921348314606743"/>
    <x v="0"/>
    <n v="1.1111111111111112E-2"/>
  </r>
  <r>
    <n v="500600"/>
    <s v="VIC"/>
    <n v="41"/>
    <n v="6"/>
    <n v="41006"/>
    <s v="Standard"/>
    <s v="Hyundai"/>
    <s v="i30"/>
    <n v="1.4"/>
    <n v="130"/>
    <n v="128"/>
    <n v="116"/>
    <n v="122"/>
    <m/>
    <n v="-9.375E-2"/>
    <x v="0"/>
    <n v="1.5384615384615385E-2"/>
  </r>
  <r>
    <n v="500611"/>
    <s v="VIC"/>
    <n v="61"/>
    <n v="7"/>
    <n v="61007"/>
    <s v="Sports"/>
    <s v="Honda"/>
    <s v="S2000"/>
    <n v="2"/>
    <n v="195"/>
    <n v="189"/>
    <n v="268"/>
    <n v="268"/>
    <m/>
    <n v="0.41798941798941797"/>
    <x v="1"/>
    <n v="3.0769230769230771E-2"/>
  </r>
  <r>
    <n v="500617"/>
    <s v="VIC"/>
    <n v="51"/>
    <n v="5"/>
    <n v="51005"/>
    <s v="Premium"/>
    <s v="Mercedes Benz"/>
    <s v="C200"/>
    <n v="2"/>
    <n v="240"/>
    <n v="240"/>
    <n v="324"/>
    <n v="317"/>
    <m/>
    <n v="0.35"/>
    <x v="0"/>
    <n v="0"/>
  </r>
  <r>
    <n v="500626"/>
    <s v="VIC"/>
    <n v="51"/>
    <n v="4"/>
    <n v="51004"/>
    <s v="Premium"/>
    <s v="BMW"/>
    <s v="320i"/>
    <n v="2"/>
    <n v="240"/>
    <n v="240"/>
    <n v="237"/>
    <n v="284"/>
    <m/>
    <n v="-1.2500000000000001E-2"/>
    <x v="0"/>
    <n v="0"/>
  </r>
  <r>
    <n v="500636"/>
    <s v="VIC"/>
    <n v="41"/>
    <n v="7"/>
    <n v="41007"/>
    <s v="Standard"/>
    <s v="Mazda"/>
    <s v="3"/>
    <n v="2"/>
    <n v="150"/>
    <n v="150"/>
    <n v="192"/>
    <n v="203"/>
    <m/>
    <n v="0.28000000000000003"/>
    <x v="1"/>
    <n v="0"/>
  </r>
  <r>
    <n v="500645"/>
    <s v="VIC"/>
    <n v="41"/>
    <n v="6"/>
    <n v="41006"/>
    <s v="Standard"/>
    <s v="Hyundai"/>
    <s v="i30"/>
    <n v="1.4"/>
    <n v="130"/>
    <n v="130"/>
    <n v="172"/>
    <n v="146"/>
    <m/>
    <n v="0.32307692307692309"/>
    <x v="0"/>
    <n v="0"/>
  </r>
  <r>
    <n v="500650"/>
    <s v="VIC"/>
    <n v="41"/>
    <n v="6"/>
    <n v="41006"/>
    <s v="Standard"/>
    <s v="Hyundai"/>
    <s v="i30"/>
    <n v="1.4"/>
    <n v="130"/>
    <n v="111.72"/>
    <n v="132"/>
    <n v="114"/>
    <m/>
    <n v="0.18152524167561762"/>
    <x v="0"/>
    <n v="0.14061538461538461"/>
  </r>
  <r>
    <n v="500650"/>
    <s v="VIC"/>
    <n v="61"/>
    <n v="7"/>
    <n v="61007"/>
    <s v="Sports"/>
    <s v="Honda"/>
    <s v="S2000"/>
    <n v="2"/>
    <n v="195"/>
    <n v="185.22"/>
    <n v="243"/>
    <n v="194"/>
    <m/>
    <n v="0.31195335276967928"/>
    <x v="1"/>
    <n v="5.015384615384616E-2"/>
  </r>
  <r>
    <n v="500650"/>
    <s v="VIC"/>
    <n v="51"/>
    <n v="7"/>
    <n v="51007"/>
    <s v="Premium"/>
    <s v="Lexus"/>
    <s v="IS-250"/>
    <n v="2.5"/>
    <n v="250"/>
    <n v="226.38"/>
    <n v="330"/>
    <n v="412"/>
    <m/>
    <n v="0.45772594752186591"/>
    <x v="0"/>
    <n v="9.4480000000000022E-2"/>
  </r>
  <r>
    <n v="500659"/>
    <s v="VIC"/>
    <n v="61"/>
    <n v="4"/>
    <n v="61004"/>
    <s v="Sports"/>
    <s v="Subaru"/>
    <s v="Impreza"/>
    <n v="2"/>
    <n v="180"/>
    <n v="166.6"/>
    <n v="244"/>
    <n v="183"/>
    <m/>
    <n v="0.46458583433373352"/>
    <x v="0"/>
    <n v="7.444444444444448E-2"/>
  </r>
  <r>
    <n v="500659"/>
    <s v="VIC"/>
    <n v="51"/>
    <n v="5"/>
    <n v="51005"/>
    <s v="Premium"/>
    <s v="Mercedes Benz"/>
    <s v="C200"/>
    <n v="2"/>
    <n v="240"/>
    <n v="226.38"/>
    <n v="228"/>
    <n v="180"/>
    <m/>
    <n v="7.1561091969255435E-3"/>
    <x v="0"/>
    <n v="5.6750000000000016E-2"/>
  </r>
  <r>
    <n v="500659"/>
    <s v="VIC"/>
    <n v="61"/>
    <n v="7"/>
    <n v="61007"/>
    <s v="Sports"/>
    <s v="Honda"/>
    <s v="S2000"/>
    <n v="2"/>
    <n v="195"/>
    <n v="191.1"/>
    <n v="249"/>
    <n v="221"/>
    <m/>
    <n v="0.30298273155416017"/>
    <x v="1"/>
    <n v="2.0000000000000028E-2"/>
  </r>
  <r>
    <n v="500663"/>
    <s v="VIC"/>
    <n v="61"/>
    <n v="6"/>
    <n v="61006"/>
    <s v="Sports"/>
    <s v="Mazda"/>
    <s v="MX-5"/>
    <n v="1.8"/>
    <n v="175"/>
    <n v="170.52"/>
    <n v="219"/>
    <n v="205"/>
    <m/>
    <n v="0.28430682617874731"/>
    <x v="1"/>
    <n v="2.5599999999999942E-2"/>
  </r>
  <r>
    <n v="500663"/>
    <s v="VIC"/>
    <n v="51"/>
    <n v="5"/>
    <n v="51005"/>
    <s v="Premium"/>
    <s v="Mercedes Benz"/>
    <s v="C200"/>
    <n v="2"/>
    <n v="240"/>
    <n v="235.2"/>
    <n v="271"/>
    <n v="336"/>
    <m/>
    <n v="0.15221088435374155"/>
    <x v="0"/>
    <n v="2.0000000000000049E-2"/>
  </r>
  <r>
    <n v="500670"/>
    <s v="VIC"/>
    <n v="51"/>
    <n v="4"/>
    <n v="51004"/>
    <s v="Premium"/>
    <s v="BMW"/>
    <s v="320i"/>
    <n v="2"/>
    <n v="240"/>
    <n v="216.57999999999998"/>
    <n v="282"/>
    <n v="219"/>
    <m/>
    <n v="0.30205928525256265"/>
    <x v="0"/>
    <n v="9.7583333333333397E-2"/>
  </r>
  <r>
    <n v="500670"/>
    <s v="VIC"/>
    <n v="51"/>
    <n v="5"/>
    <n v="51005"/>
    <s v="Premium"/>
    <s v="Mercedes Benz"/>
    <s v="C200"/>
    <n v="2"/>
    <n v="240"/>
    <n v="226.38"/>
    <n v="210"/>
    <n v="247"/>
    <m/>
    <n v="-7.2356215213358055E-2"/>
    <x v="0"/>
    <n v="5.6750000000000016E-2"/>
  </r>
  <r>
    <n v="500678"/>
    <s v="VIC"/>
    <n v="41"/>
    <n v="6"/>
    <n v="41006"/>
    <s v="Standard"/>
    <s v="Hyundai"/>
    <s v="i30"/>
    <n v="1.4"/>
    <n v="130"/>
    <n v="120.53999999999999"/>
    <n v="105"/>
    <n v="89"/>
    <m/>
    <n v="-0.12891986062717764"/>
    <x v="0"/>
    <n v="7.2769230769230836E-2"/>
  </r>
  <r>
    <n v="500678"/>
    <s v="VIC"/>
    <n v="61"/>
    <n v="7"/>
    <n v="61007"/>
    <s v="Sports"/>
    <s v="Honda"/>
    <s v="S2000"/>
    <n v="2"/>
    <n v="195"/>
    <n v="191.1"/>
    <n v="202"/>
    <n v="199"/>
    <m/>
    <n v="5.7038199895342784E-2"/>
    <x v="1"/>
    <n v="2.0000000000000028E-2"/>
  </r>
  <r>
    <n v="500689"/>
    <s v="VIC"/>
    <n v="51"/>
    <n v="6"/>
    <n v="51006"/>
    <s v="Premium"/>
    <s v="Audi"/>
    <s v="A4"/>
    <n v="2"/>
    <n v="230"/>
    <n v="230"/>
    <n v="218"/>
    <n v="270"/>
    <m/>
    <n v="-5.2173913043478258E-2"/>
    <x v="0"/>
    <n v="0"/>
  </r>
  <r>
    <n v="500695"/>
    <s v="VIC"/>
    <n v="41"/>
    <n v="7"/>
    <n v="41007"/>
    <s v="Standard"/>
    <s v="Mazda"/>
    <s v="3"/>
    <n v="2"/>
    <n v="150"/>
    <n v="150"/>
    <n v="135"/>
    <n v="120"/>
    <m/>
    <n v="-0.1"/>
    <x v="1"/>
    <n v="0"/>
  </r>
  <r>
    <n v="500702"/>
    <s v="VIC"/>
    <n v="61"/>
    <n v="4"/>
    <n v="61004"/>
    <s v="Sports"/>
    <s v="Subaru"/>
    <s v="Impreza"/>
    <n v="2"/>
    <n v="180"/>
    <n v="180"/>
    <n v="232"/>
    <n v="283"/>
    <m/>
    <n v="0.28888888888888886"/>
    <x v="0"/>
    <n v="0"/>
  </r>
  <r>
    <n v="500710"/>
    <s v="VIC"/>
    <n v="61"/>
    <n v="6"/>
    <n v="61006"/>
    <s v="Sports"/>
    <s v="Mazda"/>
    <s v="MX-5"/>
    <n v="1.8"/>
    <n v="175"/>
    <n v="163.66"/>
    <n v="190"/>
    <n v="144"/>
    <m/>
    <n v="0.16094341928388123"/>
    <x v="1"/>
    <n v="6.4800000000000024E-2"/>
  </r>
  <r>
    <n v="500710"/>
    <s v="VIC"/>
    <n v="41"/>
    <n v="6"/>
    <n v="41006"/>
    <s v="Standard"/>
    <s v="Hyundai"/>
    <s v="i30"/>
    <n v="1.4"/>
    <n v="130"/>
    <n v="103.88"/>
    <n v="104"/>
    <n v="112"/>
    <m/>
    <n v="1.1551790527532205E-3"/>
    <x v="0"/>
    <n v="0.20092307692307695"/>
  </r>
  <r>
    <n v="500710"/>
    <s v="VIC"/>
    <n v="41"/>
    <n v="7"/>
    <n v="41007"/>
    <s v="Standard"/>
    <s v="Mazda"/>
    <s v="3"/>
    <n v="2"/>
    <n v="150"/>
    <n v="125.44"/>
    <n v="121"/>
    <n v="113"/>
    <m/>
    <n v="-3.5395408163265286E-2"/>
    <x v="1"/>
    <n v="0.16373333333333334"/>
  </r>
  <r>
    <n v="500722"/>
    <s v="VIC"/>
    <n v="51"/>
    <n v="4"/>
    <n v="51004"/>
    <s v="Premium"/>
    <s v="BMW"/>
    <s v="320i"/>
    <n v="2"/>
    <n v="240"/>
    <n v="218.54"/>
    <n v="269"/>
    <n v="204"/>
    <m/>
    <n v="0.23089594582227516"/>
    <x v="0"/>
    <n v="8.94166666666667E-2"/>
  </r>
  <r>
    <n v="500722"/>
    <s v="VIC"/>
    <n v="51"/>
    <n v="7"/>
    <n v="51007"/>
    <s v="Premium"/>
    <s v="Lexus"/>
    <s v="IS-250"/>
    <n v="2.5"/>
    <n v="250"/>
    <n v="236.18"/>
    <n v="274"/>
    <n v="290"/>
    <m/>
    <n v="0.16013210263358452"/>
    <x v="0"/>
    <n v="5.5279999999999975E-2"/>
  </r>
  <r>
    <n v="500750"/>
    <s v="VIC"/>
    <n v="41"/>
    <n v="6"/>
    <n v="41006"/>
    <s v="Standard"/>
    <s v="Hyundai"/>
    <s v="i30"/>
    <n v="1.4"/>
    <n v="130"/>
    <n v="130"/>
    <n v="126"/>
    <n v="122"/>
    <m/>
    <n v="-3.0769230769230771E-2"/>
    <x v="0"/>
    <n v="0"/>
  </r>
  <r>
    <n v="500754"/>
    <s v="VIC"/>
    <n v="51"/>
    <n v="6"/>
    <n v="51006"/>
    <s v="Premium"/>
    <s v="Audi"/>
    <s v="A4"/>
    <n v="2"/>
    <n v="230"/>
    <n v="228"/>
    <n v="278"/>
    <n v="344"/>
    <m/>
    <n v="0.21929824561403508"/>
    <x v="0"/>
    <n v="8.6956521739130436E-3"/>
  </r>
  <r>
    <n v="500764"/>
    <s v="VIC"/>
    <n v="51"/>
    <n v="4"/>
    <n v="51004"/>
    <s v="Premium"/>
    <s v="BMW"/>
    <s v="320i"/>
    <n v="2"/>
    <n v="240"/>
    <n v="225.4"/>
    <n v="253"/>
    <n v="288"/>
    <m/>
    <n v="0.1224489795918367"/>
    <x v="0"/>
    <n v="6.0833333333333309E-2"/>
  </r>
  <r>
    <n v="500764"/>
    <s v="VIC"/>
    <n v="41"/>
    <n v="5"/>
    <n v="41005"/>
    <s v="Standard"/>
    <s v="Honda"/>
    <s v="Jazz"/>
    <n v="1.4"/>
    <n v="140"/>
    <n v="128.38"/>
    <n v="127"/>
    <n v="95"/>
    <m/>
    <n v="-1.0749337903100136E-2"/>
    <x v="1"/>
    <n v="8.3000000000000032E-2"/>
  </r>
  <r>
    <n v="500764"/>
    <s v="VIC"/>
    <n v="51"/>
    <n v="6"/>
    <n v="51006"/>
    <s v="Premium"/>
    <s v="Audi"/>
    <s v="A4"/>
    <n v="2"/>
    <n v="230"/>
    <n v="225.4"/>
    <n v="333"/>
    <n v="409"/>
    <m/>
    <n v="0.4773735581188997"/>
    <x v="0"/>
    <n v="1.9999999999999976E-2"/>
  </r>
  <r>
    <n v="500767"/>
    <s v="VIC"/>
    <n v="61"/>
    <n v="5"/>
    <n v="61005"/>
    <s v="Sports"/>
    <s v="Mitsubishi"/>
    <s v="Lancer"/>
    <n v="2"/>
    <n v="180"/>
    <n v="175"/>
    <n v="176"/>
    <n v="202"/>
    <m/>
    <n v="5.7142857142857143E-3"/>
    <x v="0"/>
    <n v="2.7777777777777776E-2"/>
  </r>
  <r>
    <n v="500770"/>
    <s v="VIC"/>
    <n v="51"/>
    <n v="7"/>
    <n v="51007"/>
    <s v="Premium"/>
    <s v="Lexus"/>
    <s v="IS-250"/>
    <n v="2.5"/>
    <n v="250"/>
    <n v="250"/>
    <n v="250"/>
    <n v="220"/>
    <m/>
    <n v="0"/>
    <x v="0"/>
    <n v="0"/>
  </r>
  <r>
    <n v="500776"/>
    <s v="VIC"/>
    <n v="41"/>
    <n v="5"/>
    <n v="41005"/>
    <s v="Standard"/>
    <s v="Honda"/>
    <s v="Jazz"/>
    <n v="1.4"/>
    <n v="140"/>
    <n v="131.32"/>
    <n v="120"/>
    <n v="104"/>
    <m/>
    <n v="-8.6201644837039251E-2"/>
    <x v="1"/>
    <n v="6.2000000000000048E-2"/>
  </r>
  <r>
    <n v="500776"/>
    <s v="VIC"/>
    <n v="41"/>
    <n v="7"/>
    <n v="41007"/>
    <s v="Standard"/>
    <s v="Mazda"/>
    <s v="3"/>
    <n v="2"/>
    <n v="150"/>
    <n v="147"/>
    <n v="153"/>
    <n v="131"/>
    <m/>
    <n v="4.0816326530612242E-2"/>
    <x v="1"/>
    <n v="0.02"/>
  </r>
  <r>
    <n v="500776"/>
    <s v="VIC"/>
    <n v="51"/>
    <n v="4"/>
    <n v="51004"/>
    <s v="Premium"/>
    <s v="BMW"/>
    <s v="320i"/>
    <n v="2"/>
    <n v="240"/>
    <n v="230.29999999999998"/>
    <n v="256"/>
    <n v="314"/>
    <m/>
    <n v="0.1115935735996527"/>
    <x v="0"/>
    <n v="4.041666666666674E-2"/>
  </r>
  <r>
    <n v="500798"/>
    <s v="VIC"/>
    <n v="51"/>
    <n v="4"/>
    <n v="51004"/>
    <s v="Premium"/>
    <s v="BMW"/>
    <s v="320i"/>
    <n v="2"/>
    <n v="240"/>
    <n v="240"/>
    <n v="254"/>
    <n v="218"/>
    <m/>
    <n v="5.8333333333333334E-2"/>
    <x v="0"/>
    <n v="0"/>
  </r>
  <r>
    <n v="500815"/>
    <s v="VIC"/>
    <n v="51"/>
    <n v="5"/>
    <n v="51005"/>
    <s v="Premium"/>
    <s v="Mercedes Benz"/>
    <s v="C200"/>
    <n v="2"/>
    <n v="240"/>
    <n v="240"/>
    <n v="244"/>
    <n v="202"/>
    <m/>
    <n v="1.6666666666666666E-2"/>
    <x v="0"/>
    <n v="0"/>
  </r>
  <r>
    <n v="500829"/>
    <s v="VIC"/>
    <n v="41"/>
    <n v="7"/>
    <n v="41007"/>
    <s v="Standard"/>
    <s v="Mazda"/>
    <s v="3"/>
    <n v="2"/>
    <n v="150"/>
    <n v="140"/>
    <n v="152"/>
    <n v="142"/>
    <m/>
    <n v="8.5714285714285715E-2"/>
    <x v="1"/>
    <n v="6.6666666666666666E-2"/>
  </r>
  <r>
    <n v="500840"/>
    <s v="VIC"/>
    <n v="51"/>
    <n v="5"/>
    <n v="51005"/>
    <s v="Premium"/>
    <s v="Mercedes Benz"/>
    <s v="C200"/>
    <n v="2"/>
    <n v="240"/>
    <n v="240"/>
    <n v="204"/>
    <n v="246"/>
    <m/>
    <n v="-0.15"/>
    <x v="0"/>
    <n v="0"/>
  </r>
  <r>
    <n v="500843"/>
    <s v="VIC"/>
    <n v="61"/>
    <n v="6"/>
    <n v="61006"/>
    <s v="Sports"/>
    <s v="Mazda"/>
    <s v="MX-5"/>
    <n v="1.8"/>
    <n v="175"/>
    <n v="161.69999999999999"/>
    <n v="198"/>
    <n v="198"/>
    <m/>
    <n v="0.22448979591836743"/>
    <x v="1"/>
    <n v="7.6000000000000068E-2"/>
  </r>
  <r>
    <n v="500843"/>
    <s v="VIC"/>
    <n v="41"/>
    <n v="5"/>
    <n v="41005"/>
    <s v="Standard"/>
    <s v="Honda"/>
    <s v="Jazz"/>
    <n v="1.4"/>
    <n v="140"/>
    <n v="114.66"/>
    <n v="124"/>
    <n v="145"/>
    <m/>
    <n v="8.14582243153672E-2"/>
    <x v="1"/>
    <n v="0.18100000000000002"/>
  </r>
  <r>
    <n v="500843"/>
    <s v="VIC"/>
    <n v="51"/>
    <n v="7"/>
    <n v="51007"/>
    <s v="Premium"/>
    <s v="Lexus"/>
    <s v="IS-250"/>
    <n v="2.5"/>
    <n v="250"/>
    <n v="238.14"/>
    <n v="281"/>
    <n v="258"/>
    <m/>
    <n v="0.1799781641051483"/>
    <x v="0"/>
    <n v="4.7440000000000052E-2"/>
  </r>
  <r>
    <n v="500843"/>
    <s v="VIC"/>
    <n v="51"/>
    <n v="5"/>
    <n v="51005"/>
    <s v="Premium"/>
    <s v="Mercedes Benz"/>
    <s v="C200"/>
    <n v="2"/>
    <n v="240"/>
    <n v="228.34"/>
    <n v="253"/>
    <n v="278"/>
    <m/>
    <n v="0.10799684680739247"/>
    <x v="0"/>
    <n v="4.8583333333333319E-2"/>
  </r>
  <r>
    <n v="500853"/>
    <s v="VIC"/>
    <n v="51"/>
    <n v="6"/>
    <n v="51006"/>
    <s v="Premium"/>
    <s v="Audi"/>
    <s v="A4"/>
    <n v="2"/>
    <n v="230"/>
    <n v="230"/>
    <n v="308"/>
    <n v="246"/>
    <m/>
    <n v="0.33913043478260868"/>
    <x v="0"/>
    <n v="0"/>
  </r>
  <r>
    <n v="500859"/>
    <s v="VIC"/>
    <n v="41"/>
    <n v="4"/>
    <n v="41004"/>
    <s v="Standard"/>
    <s v="Toyota"/>
    <s v="Corolla"/>
    <n v="1.4"/>
    <n v="140"/>
    <n v="136"/>
    <n v="130"/>
    <n v="105"/>
    <m/>
    <n v="-4.4117647058823532E-2"/>
    <x v="0"/>
    <n v="2.8571428571428571E-2"/>
  </r>
  <r>
    <n v="500868"/>
    <s v="VIC"/>
    <n v="41"/>
    <n v="7"/>
    <n v="41007"/>
    <s v="Standard"/>
    <s v="Mazda"/>
    <s v="3"/>
    <n v="2"/>
    <n v="150"/>
    <n v="147"/>
    <n v="196"/>
    <n v="194"/>
    <m/>
    <n v="0.33333333333333331"/>
    <x v="1"/>
    <n v="0.02"/>
  </r>
  <r>
    <n v="500868"/>
    <s v="VIC"/>
    <n v="41"/>
    <n v="4"/>
    <n v="41004"/>
    <s v="Standard"/>
    <s v="Toyota"/>
    <s v="Corolla"/>
    <n v="1.4"/>
    <n v="140"/>
    <n v="137.19999999999999"/>
    <n v="165"/>
    <n v="179"/>
    <m/>
    <n v="0.20262390670553945"/>
    <x v="0"/>
    <n v="2.000000000000008E-2"/>
  </r>
  <r>
    <n v="500869"/>
    <s v="VIC"/>
    <n v="41"/>
    <n v="7"/>
    <n v="41007"/>
    <s v="Standard"/>
    <s v="Mazda"/>
    <s v="3"/>
    <n v="2"/>
    <n v="150"/>
    <n v="150"/>
    <n v="132"/>
    <n v="130"/>
    <m/>
    <n v="-0.12"/>
    <x v="1"/>
    <n v="0"/>
  </r>
  <r>
    <n v="500884"/>
    <s v="VIC"/>
    <n v="41"/>
    <n v="6"/>
    <n v="41006"/>
    <s v="Standard"/>
    <s v="Hyundai"/>
    <s v="i30"/>
    <n v="1.4"/>
    <n v="130"/>
    <n v="130"/>
    <n v="174"/>
    <n v="172"/>
    <m/>
    <n v="0.33846153846153848"/>
    <x v="0"/>
    <n v="0"/>
  </r>
  <r>
    <n v="500910"/>
    <s v="VIC"/>
    <n v="61"/>
    <n v="5"/>
    <n v="61005"/>
    <s v="Sports"/>
    <s v="Mitsubishi"/>
    <s v="Lancer"/>
    <n v="2"/>
    <n v="180"/>
    <n v="171"/>
    <n v="172"/>
    <n v="194"/>
    <m/>
    <n v="5.8479532163742687E-3"/>
    <x v="0"/>
    <n v="0.05"/>
  </r>
  <r>
    <n v="500916"/>
    <s v="VIC"/>
    <n v="41"/>
    <n v="6"/>
    <n v="41006"/>
    <s v="Standard"/>
    <s v="Hyundai"/>
    <s v="i30"/>
    <n v="1.4"/>
    <n v="130"/>
    <n v="127"/>
    <n v="135"/>
    <n v="105"/>
    <m/>
    <n v="6.2992125984251968E-2"/>
    <x v="0"/>
    <n v="2.3076923076923078E-2"/>
  </r>
  <r>
    <n v="500931"/>
    <s v="VIC"/>
    <n v="51"/>
    <n v="4"/>
    <n v="51004"/>
    <s v="Premium"/>
    <s v="BMW"/>
    <s v="320i"/>
    <n v="2"/>
    <n v="240"/>
    <n v="229.32"/>
    <n v="245"/>
    <n v="222"/>
    <m/>
    <n v="6.8376068376068411E-2"/>
    <x v="0"/>
    <n v="4.4500000000000026E-2"/>
  </r>
  <r>
    <n v="500931"/>
    <s v="VIC"/>
    <n v="41"/>
    <n v="7"/>
    <n v="41007"/>
    <s v="Standard"/>
    <s v="Mazda"/>
    <s v="3"/>
    <n v="2"/>
    <n v="150"/>
    <n v="141.12"/>
    <n v="135"/>
    <n v="118"/>
    <m/>
    <n v="-4.3367346938775544E-2"/>
    <x v="1"/>
    <n v="5.9199999999999968E-2"/>
  </r>
  <r>
    <n v="500931"/>
    <s v="VIC"/>
    <n v="41"/>
    <n v="6"/>
    <n v="41006"/>
    <s v="Standard"/>
    <s v="Hyundai"/>
    <s v="i30"/>
    <n v="1.4"/>
    <n v="130"/>
    <n v="111.72"/>
    <n v="119"/>
    <n v="130"/>
    <m/>
    <n v="6.5162907268170436E-2"/>
    <x v="0"/>
    <n v="0.14061538461538461"/>
  </r>
  <r>
    <n v="500944"/>
    <s v="VIC"/>
    <n v="61"/>
    <n v="4"/>
    <n v="61004"/>
    <s v="Sports"/>
    <s v="Subaru"/>
    <s v="Impreza"/>
    <n v="2"/>
    <n v="180"/>
    <n v="180"/>
    <n v="178"/>
    <n v="206"/>
    <m/>
    <n v="-1.1111111111111112E-2"/>
    <x v="0"/>
    <n v="0"/>
  </r>
  <r>
    <n v="500948"/>
    <s v="VIC"/>
    <n v="41"/>
    <n v="7"/>
    <n v="41007"/>
    <s v="Standard"/>
    <s v="Mazda"/>
    <s v="3"/>
    <n v="2"/>
    <n v="150"/>
    <n v="148"/>
    <n v="162"/>
    <n v="168"/>
    <m/>
    <n v="9.45945945945946E-2"/>
    <x v="1"/>
    <n v="1.3333333333333334E-2"/>
  </r>
  <r>
    <n v="500956"/>
    <s v="VIC"/>
    <n v="61"/>
    <n v="5"/>
    <n v="61005"/>
    <s v="Sports"/>
    <s v="Mitsubishi"/>
    <s v="Lancer"/>
    <n v="2"/>
    <n v="180"/>
    <n v="180"/>
    <n v="205"/>
    <n v="194"/>
    <m/>
    <n v="0.1388888888888889"/>
    <x v="0"/>
    <n v="0"/>
  </r>
  <r>
    <n v="500979"/>
    <s v="VIC"/>
    <n v="41"/>
    <n v="7"/>
    <n v="41007"/>
    <s v="Standard"/>
    <s v="Mazda"/>
    <s v="3"/>
    <n v="2"/>
    <n v="150"/>
    <n v="150"/>
    <n v="184"/>
    <n v="171"/>
    <m/>
    <n v="0.22666666666666666"/>
    <x v="1"/>
    <n v="0"/>
  </r>
  <r>
    <n v="500105"/>
    <s v="WA"/>
    <n v="61"/>
    <n v="7"/>
    <n v="61007"/>
    <s v="Sports"/>
    <s v="Honda"/>
    <s v="S2000"/>
    <n v="2"/>
    <n v="195"/>
    <n v="195"/>
    <n v="198"/>
    <n v="221"/>
    <m/>
    <n v="1.5384615384615385E-2"/>
    <x v="1"/>
    <n v="0"/>
  </r>
  <r>
    <n v="500108"/>
    <s v="WA"/>
    <n v="61"/>
    <n v="4"/>
    <n v="61004"/>
    <s v="Sports"/>
    <s v="Subaru"/>
    <s v="Impreza"/>
    <n v="2"/>
    <n v="180"/>
    <n v="180"/>
    <n v="217"/>
    <n v="264"/>
    <m/>
    <n v="0.20555555555555555"/>
    <x v="0"/>
    <n v="0"/>
  </r>
  <r>
    <n v="500114"/>
    <s v="WA"/>
    <n v="51"/>
    <n v="7"/>
    <n v="51007"/>
    <s v="Premium"/>
    <s v="Lexus"/>
    <s v="IS-250"/>
    <n v="2.5"/>
    <n v="250"/>
    <n v="250"/>
    <n v="310"/>
    <n v="260"/>
    <m/>
    <n v="0.24"/>
    <x v="0"/>
    <n v="0"/>
  </r>
  <r>
    <n v="500116"/>
    <s v="WA"/>
    <n v="51"/>
    <n v="4"/>
    <n v="51004"/>
    <s v="Premium"/>
    <s v="BMW"/>
    <s v="320i"/>
    <n v="2"/>
    <n v="240"/>
    <n v="240"/>
    <n v="208"/>
    <n v="162"/>
    <m/>
    <n v="-0.13333333333333333"/>
    <x v="0"/>
    <n v="0"/>
  </r>
  <r>
    <n v="500133"/>
    <s v="WA"/>
    <n v="41"/>
    <n v="5"/>
    <n v="41005"/>
    <s v="Standard"/>
    <s v="Honda"/>
    <s v="Jazz"/>
    <n v="1.4"/>
    <n v="140"/>
    <n v="131"/>
    <n v="125"/>
    <n v="117"/>
    <m/>
    <n v="-4.5801526717557252E-2"/>
    <x v="1"/>
    <n v="6.4285714285714279E-2"/>
  </r>
  <r>
    <n v="500160"/>
    <s v="WA"/>
    <n v="61"/>
    <n v="7"/>
    <n v="61007"/>
    <s v="Sports"/>
    <s v="Honda"/>
    <s v="S2000"/>
    <n v="2"/>
    <n v="195"/>
    <n v="191.1"/>
    <n v="157"/>
    <n v="186"/>
    <m/>
    <n v="-0.17844060701203557"/>
    <x v="1"/>
    <n v="2.0000000000000028E-2"/>
  </r>
  <r>
    <n v="500160"/>
    <s v="WA"/>
    <n v="41"/>
    <n v="7"/>
    <n v="41007"/>
    <s v="Standard"/>
    <s v="Mazda"/>
    <s v="3"/>
    <n v="2"/>
    <n v="150"/>
    <n v="137.19999999999999"/>
    <n v="131"/>
    <n v="103"/>
    <m/>
    <n v="-4.5189504373177765E-2"/>
    <x v="1"/>
    <n v="8.5333333333333414E-2"/>
  </r>
  <r>
    <n v="500166"/>
    <s v="WA"/>
    <n v="41"/>
    <n v="4"/>
    <n v="41004"/>
    <s v="Standard"/>
    <s v="Toyota"/>
    <s v="Corolla"/>
    <n v="1.4"/>
    <n v="140"/>
    <n v="140"/>
    <n v="163"/>
    <n v="193"/>
    <m/>
    <n v="0.16428571428571428"/>
    <x v="0"/>
    <n v="0"/>
  </r>
  <r>
    <n v="500190"/>
    <s v="WA"/>
    <n v="51"/>
    <n v="6"/>
    <n v="51006"/>
    <s v="Premium"/>
    <s v="Audi"/>
    <s v="A4"/>
    <n v="2"/>
    <n v="230"/>
    <n v="218.54"/>
    <n v="274"/>
    <n v="257"/>
    <m/>
    <n v="0.25377505262194566"/>
    <x v="0"/>
    <n v="4.9826086956521777E-2"/>
  </r>
  <r>
    <n v="500190"/>
    <s v="WA"/>
    <n v="51"/>
    <n v="4"/>
    <n v="51004"/>
    <s v="Premium"/>
    <s v="BMW"/>
    <s v="320i"/>
    <n v="2"/>
    <n v="240"/>
    <n v="218.54"/>
    <n v="231"/>
    <n v="196"/>
    <m/>
    <n v="5.7014734144779027E-2"/>
    <x v="0"/>
    <n v="8.94166666666667E-2"/>
  </r>
  <r>
    <n v="500190"/>
    <s v="WA"/>
    <n v="51"/>
    <n v="7"/>
    <n v="51007"/>
    <s v="Premium"/>
    <s v="Lexus"/>
    <s v="IS-250"/>
    <n v="2.5"/>
    <n v="250"/>
    <n v="221.48"/>
    <n v="194"/>
    <n v="166"/>
    <m/>
    <n v="-0.1240744085244717"/>
    <x v="0"/>
    <n v="0.11408000000000004"/>
  </r>
  <r>
    <n v="500190"/>
    <s v="WA"/>
    <n v="61"/>
    <n v="6"/>
    <n v="61006"/>
    <s v="Sports"/>
    <s v="Mazda"/>
    <s v="MX-5"/>
    <n v="1.8"/>
    <n v="175"/>
    <n v="149.94"/>
    <n v="128"/>
    <n v="154"/>
    <m/>
    <n v="-0.14632519674536479"/>
    <x v="1"/>
    <n v="0.14320000000000002"/>
  </r>
  <r>
    <n v="500204"/>
    <s v="WA"/>
    <n v="61"/>
    <n v="5"/>
    <n v="61005"/>
    <s v="Sports"/>
    <s v="Mitsubishi"/>
    <s v="Lancer"/>
    <n v="2"/>
    <n v="180"/>
    <n v="178"/>
    <n v="176"/>
    <n v="211"/>
    <m/>
    <n v="-1.1235955056179775E-2"/>
    <x v="0"/>
    <n v="1.1111111111111112E-2"/>
  </r>
  <r>
    <n v="500218"/>
    <s v="WA"/>
    <n v="51"/>
    <n v="7"/>
    <n v="51007"/>
    <s v="Premium"/>
    <s v="Lexus"/>
    <s v="IS-250"/>
    <n v="2.5"/>
    <n v="250"/>
    <n v="249"/>
    <n v="283"/>
    <n v="291"/>
    <m/>
    <n v="0.13654618473895583"/>
    <x v="0"/>
    <n v="4.0000000000000001E-3"/>
  </r>
  <r>
    <n v="500229"/>
    <s v="WA"/>
    <n v="41"/>
    <n v="5"/>
    <n v="41005"/>
    <s v="Standard"/>
    <s v="Honda"/>
    <s v="Jazz"/>
    <n v="1.4"/>
    <n v="140"/>
    <n v="137.19999999999999"/>
    <n v="133"/>
    <n v="106"/>
    <m/>
    <n v="-3.0612244897959103E-2"/>
    <x v="1"/>
    <n v="2.000000000000008E-2"/>
  </r>
  <r>
    <n v="500229"/>
    <s v="WA"/>
    <n v="51"/>
    <n v="4"/>
    <n v="51004"/>
    <s v="Premium"/>
    <s v="BMW"/>
    <s v="320i"/>
    <n v="2"/>
    <n v="240"/>
    <n v="235.2"/>
    <n v="244"/>
    <n v="253"/>
    <m/>
    <n v="3.7414965986394606E-2"/>
    <x v="0"/>
    <n v="2.0000000000000049E-2"/>
  </r>
  <r>
    <n v="500229"/>
    <s v="WA"/>
    <n v="51"/>
    <n v="6"/>
    <n v="51006"/>
    <s v="Premium"/>
    <s v="Audi"/>
    <s v="A4"/>
    <n v="2"/>
    <n v="230"/>
    <n v="223.44"/>
    <n v="175"/>
    <n v="192"/>
    <m/>
    <n v="-0.21679197994987467"/>
    <x v="0"/>
    <n v="2.8521739130434792E-2"/>
  </r>
  <r>
    <n v="500257"/>
    <s v="WA"/>
    <n v="41"/>
    <n v="6"/>
    <n v="41006"/>
    <s v="Standard"/>
    <s v="Hyundai"/>
    <s v="i30"/>
    <n v="1.4"/>
    <n v="130"/>
    <n v="127"/>
    <n v="111"/>
    <n v="135"/>
    <m/>
    <n v="-0.12598425196850394"/>
    <x v="0"/>
    <n v="2.3076923076923078E-2"/>
  </r>
  <r>
    <n v="500264"/>
    <s v="WA"/>
    <n v="51"/>
    <n v="7"/>
    <n v="51007"/>
    <s v="Premium"/>
    <s v="Lexus"/>
    <s v="IS-250"/>
    <n v="2.5"/>
    <n v="250"/>
    <n v="250"/>
    <n v="207"/>
    <n v="163"/>
    <m/>
    <n v="-0.17199999999999999"/>
    <x v="0"/>
    <n v="0"/>
  </r>
  <r>
    <n v="500269"/>
    <s v="WA"/>
    <n v="41"/>
    <n v="5"/>
    <n v="41005"/>
    <s v="Standard"/>
    <s v="Honda"/>
    <s v="Jazz"/>
    <n v="1.4"/>
    <n v="140"/>
    <n v="135"/>
    <n v="167"/>
    <n v="133"/>
    <m/>
    <n v="0.23703703703703705"/>
    <x v="1"/>
    <n v="3.5714285714285712E-2"/>
  </r>
  <r>
    <n v="500307"/>
    <s v="WA"/>
    <n v="41"/>
    <n v="7"/>
    <n v="41007"/>
    <s v="Standard"/>
    <s v="Mazda"/>
    <s v="3"/>
    <n v="2"/>
    <n v="150"/>
    <n v="150"/>
    <n v="165"/>
    <n v="148"/>
    <m/>
    <n v="0.1"/>
    <x v="1"/>
    <n v="0"/>
  </r>
  <r>
    <n v="500336"/>
    <s v="WA"/>
    <n v="41"/>
    <n v="5"/>
    <n v="41005"/>
    <s v="Standard"/>
    <s v="Honda"/>
    <s v="Jazz"/>
    <n v="1.4"/>
    <n v="140"/>
    <n v="114.66"/>
    <n v="121"/>
    <n v="145"/>
    <m/>
    <n v="5.5293912436769614E-2"/>
    <x v="1"/>
    <n v="0.18100000000000002"/>
  </r>
  <r>
    <n v="500336"/>
    <s v="WA"/>
    <n v="41"/>
    <n v="7"/>
    <n v="41007"/>
    <s v="Standard"/>
    <s v="Mazda"/>
    <s v="3"/>
    <n v="2"/>
    <n v="150"/>
    <n v="131.32"/>
    <n v="155"/>
    <n v="124"/>
    <m/>
    <n v="0.1803228754188243"/>
    <x v="1"/>
    <n v="0.12453333333333338"/>
  </r>
  <r>
    <n v="500392"/>
    <s v="WA"/>
    <n v="41"/>
    <n v="5"/>
    <n v="41005"/>
    <s v="Standard"/>
    <s v="Honda"/>
    <s v="Jazz"/>
    <n v="1.4"/>
    <n v="140"/>
    <n v="134.26"/>
    <n v="143"/>
    <n v="117"/>
    <m/>
    <n v="6.5097571875465582E-2"/>
    <x v="1"/>
    <n v="4.1000000000000064E-2"/>
  </r>
  <r>
    <n v="500392"/>
    <s v="WA"/>
    <n v="51"/>
    <n v="6"/>
    <n v="51006"/>
    <s v="Premium"/>
    <s v="Audi"/>
    <s v="A4"/>
    <n v="2"/>
    <n v="230"/>
    <n v="218.54"/>
    <n v="254"/>
    <n v="269"/>
    <m/>
    <n v="0.16225862542326353"/>
    <x v="0"/>
    <n v="4.9826086956521777E-2"/>
  </r>
  <r>
    <n v="500394"/>
    <s v="WA"/>
    <n v="41"/>
    <n v="6"/>
    <n v="41006"/>
    <s v="Standard"/>
    <s v="Hyundai"/>
    <s v="i30"/>
    <n v="1.4"/>
    <n v="130"/>
    <n v="130"/>
    <n v="105"/>
    <n v="117"/>
    <m/>
    <n v="-0.19230769230769232"/>
    <x v="0"/>
    <n v="0"/>
  </r>
  <r>
    <n v="500399"/>
    <s v="WA"/>
    <n v="61"/>
    <n v="5"/>
    <n v="61005"/>
    <s v="Sports"/>
    <s v="Mitsubishi"/>
    <s v="Lancer"/>
    <n v="2"/>
    <n v="180"/>
    <n v="167.57999999999998"/>
    <n v="167"/>
    <n v="170"/>
    <m/>
    <n v="-3.4610335362214115E-3"/>
    <x v="0"/>
    <n v="6.9000000000000089E-2"/>
  </r>
  <r>
    <n v="500399"/>
    <s v="WA"/>
    <n v="51"/>
    <n v="5"/>
    <n v="51005"/>
    <s v="Premium"/>
    <s v="Mercedes Benz"/>
    <s v="C200"/>
    <n v="2"/>
    <n v="240"/>
    <n v="224.42"/>
    <n v="176"/>
    <n v="172"/>
    <m/>
    <n v="-0.21575617146421883"/>
    <x v="0"/>
    <n v="6.491666666666672E-2"/>
  </r>
  <r>
    <n v="500466"/>
    <s v="WA"/>
    <n v="51"/>
    <n v="6"/>
    <n v="51006"/>
    <s v="Premium"/>
    <s v="Audi"/>
    <s v="A4"/>
    <n v="2"/>
    <n v="230"/>
    <n v="229"/>
    <n v="267"/>
    <n v="296"/>
    <m/>
    <n v="0.16593886462882096"/>
    <x v="0"/>
    <n v="4.3478260869565218E-3"/>
  </r>
  <r>
    <n v="500473"/>
    <s v="WA"/>
    <n v="51"/>
    <n v="7"/>
    <n v="51007"/>
    <s v="Premium"/>
    <s v="Lexus"/>
    <s v="IS-250"/>
    <n v="2.5"/>
    <n v="250"/>
    <n v="244.01999999999998"/>
    <n v="281"/>
    <n v="269"/>
    <m/>
    <n v="0.15154495533153028"/>
    <x v="0"/>
    <n v="2.3920000000000073E-2"/>
  </r>
  <r>
    <n v="500473"/>
    <s v="WA"/>
    <n v="41"/>
    <n v="6"/>
    <n v="41006"/>
    <s v="Standard"/>
    <s v="Hyundai"/>
    <s v="i30"/>
    <n v="1.4"/>
    <n v="130"/>
    <n v="120.53999999999999"/>
    <n v="135"/>
    <n v="132"/>
    <m/>
    <n v="0.11996017919362874"/>
    <x v="0"/>
    <n v="7.2769230769230836E-2"/>
  </r>
  <r>
    <n v="500477"/>
    <s v="WA"/>
    <n v="61"/>
    <n v="4"/>
    <n v="61004"/>
    <s v="Sports"/>
    <s v="Subaru"/>
    <s v="Impreza"/>
    <n v="2"/>
    <n v="180"/>
    <n v="176.4"/>
    <n v="223"/>
    <n v="171"/>
    <m/>
    <n v="0.26417233560090697"/>
    <x v="0"/>
    <n v="1.9999999999999969E-2"/>
  </r>
  <r>
    <n v="500477"/>
    <s v="WA"/>
    <n v="61"/>
    <n v="6"/>
    <n v="61006"/>
    <s v="Sports"/>
    <s v="Mazda"/>
    <s v="MX-5"/>
    <n v="1.8"/>
    <n v="175"/>
    <n v="170.52"/>
    <n v="212"/>
    <n v="248"/>
    <m/>
    <n v="0.24325592305887864"/>
    <x v="1"/>
    <n v="2.5599999999999942E-2"/>
  </r>
  <r>
    <n v="500487"/>
    <s v="WA"/>
    <n v="61"/>
    <n v="6"/>
    <n v="61006"/>
    <s v="Sports"/>
    <s v="Mazda"/>
    <s v="MX-5"/>
    <n v="1.8"/>
    <n v="175"/>
    <n v="175"/>
    <n v="189"/>
    <n v="192"/>
    <m/>
    <n v="0.08"/>
    <x v="1"/>
    <n v="0"/>
  </r>
  <r>
    <n v="500518"/>
    <s v="WA"/>
    <n v="61"/>
    <n v="5"/>
    <n v="61005"/>
    <s v="Sports"/>
    <s v="Mitsubishi"/>
    <s v="Lancer"/>
    <n v="2"/>
    <n v="180"/>
    <n v="164.64"/>
    <n v="179"/>
    <n v="136"/>
    <m/>
    <n v="8.7220602526725061E-2"/>
    <x v="0"/>
    <n v="8.5333333333333414E-2"/>
  </r>
  <r>
    <n v="500518"/>
    <s v="WA"/>
    <n v="61"/>
    <n v="6"/>
    <n v="61006"/>
    <s v="Sports"/>
    <s v="Mazda"/>
    <s v="MX-5"/>
    <n v="1.8"/>
    <n v="175"/>
    <n v="170.52"/>
    <n v="189"/>
    <n v="145"/>
    <m/>
    <n v="0.10837438423645314"/>
    <x v="1"/>
    <n v="2.5599999999999942E-2"/>
  </r>
  <r>
    <n v="500536"/>
    <s v="WA"/>
    <n v="41"/>
    <n v="6"/>
    <n v="41006"/>
    <s v="Standard"/>
    <s v="Hyundai"/>
    <s v="i30"/>
    <n v="1.4"/>
    <n v="130"/>
    <n v="124"/>
    <n v="109"/>
    <n v="132"/>
    <m/>
    <n v="-0.12096774193548387"/>
    <x v="0"/>
    <n v="4.6153846153846156E-2"/>
  </r>
  <r>
    <n v="500548"/>
    <s v="WA"/>
    <n v="61"/>
    <n v="6"/>
    <n v="61006"/>
    <s v="Sports"/>
    <s v="Mazda"/>
    <s v="MX-5"/>
    <n v="1.8"/>
    <n v="175"/>
    <n v="154.84"/>
    <n v="184"/>
    <n v="226"/>
    <m/>
    <n v="0.18832343063807799"/>
    <x v="1"/>
    <n v="0.11519999999999998"/>
  </r>
  <r>
    <n v="500548"/>
    <s v="WA"/>
    <n v="51"/>
    <n v="5"/>
    <n v="51005"/>
    <s v="Premium"/>
    <s v="Mercedes Benz"/>
    <s v="C200"/>
    <n v="2"/>
    <n v="240"/>
    <n v="214.62"/>
    <n v="258"/>
    <n v="309"/>
    <m/>
    <n v="0.20212468549063459"/>
    <x v="0"/>
    <n v="0.10574999999999998"/>
  </r>
  <r>
    <n v="500548"/>
    <s v="WA"/>
    <n v="51"/>
    <n v="7"/>
    <n v="51007"/>
    <s v="Premium"/>
    <s v="Lexus"/>
    <s v="IS-250"/>
    <n v="2.5"/>
    <n v="250"/>
    <n v="239.12"/>
    <n v="275"/>
    <n v="255"/>
    <m/>
    <n v="0.15005018400802941"/>
    <x v="0"/>
    <n v="4.3519999999999982E-2"/>
  </r>
  <r>
    <n v="500551"/>
    <s v="WA"/>
    <n v="51"/>
    <n v="7"/>
    <n v="51007"/>
    <s v="Premium"/>
    <s v="Lexus"/>
    <s v="IS-250"/>
    <n v="2.5"/>
    <n v="250"/>
    <n v="250"/>
    <n v="305"/>
    <n v="247"/>
    <m/>
    <n v="0.22"/>
    <x v="0"/>
    <n v="0"/>
  </r>
  <r>
    <n v="500562"/>
    <s v="WA"/>
    <n v="41"/>
    <n v="4"/>
    <n v="41004"/>
    <s v="Standard"/>
    <s v="Toyota"/>
    <s v="Corolla"/>
    <n v="1.4"/>
    <n v="140"/>
    <n v="137.19999999999999"/>
    <n v="144"/>
    <n v="125"/>
    <m/>
    <n v="4.9562682215743524E-2"/>
    <x v="0"/>
    <n v="2.000000000000008E-2"/>
  </r>
  <r>
    <n v="500562"/>
    <s v="WA"/>
    <n v="61"/>
    <n v="7"/>
    <n v="61007"/>
    <s v="Sports"/>
    <s v="Honda"/>
    <s v="S2000"/>
    <n v="2"/>
    <n v="195"/>
    <n v="167.57999999999998"/>
    <n v="136"/>
    <n v="137"/>
    <m/>
    <n v="-0.18844730874806054"/>
    <x v="1"/>
    <n v="0.1406153846153847"/>
  </r>
  <r>
    <n v="500562"/>
    <s v="WA"/>
    <n v="51"/>
    <n v="5"/>
    <n v="51005"/>
    <s v="Premium"/>
    <s v="Mercedes Benz"/>
    <s v="C200"/>
    <n v="2"/>
    <n v="240"/>
    <n v="215.6"/>
    <n v="187"/>
    <n v="185"/>
    <m/>
    <n v="-0.13265306122448978"/>
    <x v="0"/>
    <n v="0.1016666666666667"/>
  </r>
  <r>
    <n v="500566"/>
    <s v="WA"/>
    <n v="41"/>
    <n v="6"/>
    <n v="41006"/>
    <s v="Standard"/>
    <s v="Hyundai"/>
    <s v="i30"/>
    <n v="1.4"/>
    <n v="130"/>
    <n v="130"/>
    <n v="107"/>
    <n v="116"/>
    <m/>
    <n v="-0.17692307692307693"/>
    <x v="0"/>
    <n v="0"/>
  </r>
  <r>
    <n v="500576"/>
    <s v="WA"/>
    <n v="61"/>
    <n v="6"/>
    <n v="61006"/>
    <s v="Sports"/>
    <s v="Mazda"/>
    <s v="MX-5"/>
    <n v="1.8"/>
    <n v="175"/>
    <n v="168"/>
    <n v="161"/>
    <n v="157"/>
    <m/>
    <n v="-4.1666666666666664E-2"/>
    <x v="1"/>
    <n v="0.04"/>
  </r>
  <r>
    <n v="500581"/>
    <s v="WA"/>
    <n v="61"/>
    <n v="7"/>
    <n v="61007"/>
    <s v="Sports"/>
    <s v="Honda"/>
    <s v="S2000"/>
    <n v="2"/>
    <n v="195"/>
    <n v="195"/>
    <n v="179"/>
    <n v="191"/>
    <m/>
    <n v="-8.2051282051282051E-2"/>
    <x v="1"/>
    <n v="0"/>
  </r>
  <r>
    <n v="500588"/>
    <s v="WA"/>
    <n v="41"/>
    <n v="7"/>
    <n v="41007"/>
    <s v="Standard"/>
    <s v="Mazda"/>
    <s v="3"/>
    <n v="2"/>
    <n v="150"/>
    <n v="140"/>
    <n v="175"/>
    <n v="150"/>
    <m/>
    <n v="0.25"/>
    <x v="1"/>
    <n v="6.6666666666666666E-2"/>
  </r>
  <r>
    <n v="500620"/>
    <s v="WA"/>
    <n v="51"/>
    <n v="6"/>
    <n v="51006"/>
    <s v="Premium"/>
    <s v="Audi"/>
    <s v="A4"/>
    <n v="2"/>
    <n v="230"/>
    <n v="224"/>
    <n v="172"/>
    <n v="154"/>
    <m/>
    <n v="-0.23214285714285715"/>
    <x v="0"/>
    <n v="2.6086956521739129E-2"/>
  </r>
  <r>
    <n v="500624"/>
    <s v="WA"/>
    <n v="41"/>
    <n v="4"/>
    <n v="41004"/>
    <s v="Standard"/>
    <s v="Toyota"/>
    <s v="Corolla"/>
    <n v="1.4"/>
    <n v="140"/>
    <n v="137.19999999999999"/>
    <n v="169"/>
    <n v="133"/>
    <m/>
    <n v="0.23177842565597678"/>
    <x v="0"/>
    <n v="2.000000000000008E-2"/>
  </r>
  <r>
    <n v="500624"/>
    <s v="WA"/>
    <n v="41"/>
    <n v="6"/>
    <n v="41006"/>
    <s v="Standard"/>
    <s v="Hyundai"/>
    <s v="i30"/>
    <n v="1.4"/>
    <n v="130"/>
    <n v="127.39999999999999"/>
    <n v="162"/>
    <n v="168"/>
    <m/>
    <n v="0.27158555729984307"/>
    <x v="0"/>
    <n v="2.0000000000000066E-2"/>
  </r>
  <r>
    <n v="500631"/>
    <s v="WA"/>
    <n v="61"/>
    <n v="6"/>
    <n v="61006"/>
    <s v="Sports"/>
    <s v="Mazda"/>
    <s v="MX-5"/>
    <n v="1.8"/>
    <n v="175"/>
    <n v="175"/>
    <n v="192"/>
    <n v="203"/>
    <m/>
    <n v="9.7142857142857142E-2"/>
    <x v="1"/>
    <n v="0"/>
  </r>
  <r>
    <n v="500647"/>
    <s v="WA"/>
    <n v="51"/>
    <n v="4"/>
    <n v="51004"/>
    <s v="Premium"/>
    <s v="BMW"/>
    <s v="320i"/>
    <n v="2"/>
    <n v="240"/>
    <n v="235.2"/>
    <n v="261"/>
    <n v="216"/>
    <m/>
    <n v="0.10969387755102046"/>
    <x v="0"/>
    <n v="2.0000000000000049E-2"/>
  </r>
  <r>
    <n v="500647"/>
    <s v="WA"/>
    <n v="41"/>
    <n v="4"/>
    <n v="41004"/>
    <s v="Standard"/>
    <s v="Toyota"/>
    <s v="Corolla"/>
    <n v="1.4"/>
    <n v="140"/>
    <n v="136.22"/>
    <n v="134"/>
    <n v="117"/>
    <m/>
    <n v="-1.6297166348553802E-2"/>
    <x v="0"/>
    <n v="2.7000000000000007E-2"/>
  </r>
  <r>
    <n v="500669"/>
    <s v="WA"/>
    <n v="61"/>
    <n v="4"/>
    <n v="61004"/>
    <s v="Sports"/>
    <s v="Subaru"/>
    <s v="Impreza"/>
    <n v="2"/>
    <n v="180"/>
    <n v="178"/>
    <n v="160"/>
    <n v="187"/>
    <m/>
    <n v="-0.10112359550561797"/>
    <x v="0"/>
    <n v="1.1111111111111112E-2"/>
  </r>
  <r>
    <n v="500672"/>
    <s v="WA"/>
    <n v="61"/>
    <n v="5"/>
    <n v="61005"/>
    <s v="Sports"/>
    <s v="Mitsubishi"/>
    <s v="Lancer"/>
    <n v="2"/>
    <n v="180"/>
    <n v="170"/>
    <n v="127"/>
    <n v="137"/>
    <m/>
    <n v="-0.25294117647058822"/>
    <x v="0"/>
    <n v="5.5555555555555552E-2"/>
  </r>
  <r>
    <n v="500690"/>
    <s v="WA"/>
    <n v="41"/>
    <n v="7"/>
    <n v="41007"/>
    <s v="Standard"/>
    <s v="Mazda"/>
    <s v="3"/>
    <n v="2"/>
    <n v="150"/>
    <n v="150"/>
    <n v="115"/>
    <n v="142"/>
    <m/>
    <n v="-0.23333333333333334"/>
    <x v="1"/>
    <n v="0"/>
  </r>
  <r>
    <n v="500694"/>
    <s v="WA"/>
    <n v="61"/>
    <n v="5"/>
    <n v="61005"/>
    <s v="Sports"/>
    <s v="Mitsubishi"/>
    <s v="Lancer"/>
    <n v="2"/>
    <n v="180"/>
    <n v="170"/>
    <n v="193"/>
    <n v="167"/>
    <m/>
    <n v="0.13529411764705881"/>
    <x v="0"/>
    <n v="5.5555555555555552E-2"/>
  </r>
  <r>
    <n v="500700"/>
    <s v="WA"/>
    <n v="41"/>
    <n v="7"/>
    <n v="41007"/>
    <s v="Standard"/>
    <s v="Mazda"/>
    <s v="3"/>
    <n v="2"/>
    <n v="150"/>
    <n v="129.35999999999999"/>
    <n v="128"/>
    <n v="151"/>
    <m/>
    <n v="-1.0513296227581828E-2"/>
    <x v="1"/>
    <n v="0.13760000000000011"/>
  </r>
  <r>
    <n v="500700"/>
    <s v="WA"/>
    <n v="41"/>
    <n v="6"/>
    <n v="41006"/>
    <s v="Standard"/>
    <s v="Hyundai"/>
    <s v="i30"/>
    <n v="1.4"/>
    <n v="130"/>
    <n v="118.58"/>
    <n v="96"/>
    <n v="102"/>
    <m/>
    <n v="-0.19041996964074884"/>
    <x v="0"/>
    <n v="8.7846153846153865E-2"/>
  </r>
  <r>
    <n v="500717"/>
    <s v="WA"/>
    <n v="61"/>
    <n v="5"/>
    <n v="61005"/>
    <s v="Sports"/>
    <s v="Mitsubishi"/>
    <s v="Lancer"/>
    <n v="2"/>
    <n v="180"/>
    <n v="180"/>
    <n v="198"/>
    <n v="190"/>
    <m/>
    <n v="0.1"/>
    <x v="0"/>
    <n v="0"/>
  </r>
  <r>
    <n v="500739"/>
    <s v="WA"/>
    <n v="51"/>
    <n v="6"/>
    <n v="51006"/>
    <s v="Premium"/>
    <s v="Audi"/>
    <s v="A4"/>
    <n v="2"/>
    <n v="230"/>
    <n v="230"/>
    <n v="181"/>
    <n v="155"/>
    <m/>
    <n v="-0.21304347826086956"/>
    <x v="0"/>
    <n v="0"/>
  </r>
  <r>
    <n v="500741"/>
    <s v="WA"/>
    <n v="41"/>
    <n v="6"/>
    <n v="41006"/>
    <s v="Standard"/>
    <s v="Hyundai"/>
    <s v="i30"/>
    <n v="1.4"/>
    <n v="130"/>
    <n v="124.46"/>
    <n v="147"/>
    <n v="155"/>
    <m/>
    <n v="0.18110236220472448"/>
    <x v="0"/>
    <n v="4.2615384615384666E-2"/>
  </r>
  <r>
    <n v="500741"/>
    <s v="WA"/>
    <n v="61"/>
    <n v="7"/>
    <n v="61007"/>
    <s v="Sports"/>
    <s v="Honda"/>
    <s v="S2000"/>
    <n v="2"/>
    <n v="195"/>
    <n v="190.12"/>
    <n v="188"/>
    <n v="144"/>
    <m/>
    <n v="-1.1150852093414709E-2"/>
    <x v="1"/>
    <n v="2.5025641025641001E-2"/>
  </r>
  <r>
    <n v="500759"/>
    <s v="WA"/>
    <n v="51"/>
    <n v="5"/>
    <n v="51005"/>
    <s v="Premium"/>
    <s v="Mercedes Benz"/>
    <s v="C200"/>
    <n v="2"/>
    <n v="240"/>
    <n v="214.62"/>
    <n v="229"/>
    <n v="215"/>
    <m/>
    <n v="6.700214332308263E-2"/>
    <x v="0"/>
    <n v="0.10574999999999998"/>
  </r>
  <r>
    <n v="500759"/>
    <s v="WA"/>
    <n v="61"/>
    <n v="6"/>
    <n v="61006"/>
    <s v="Sports"/>
    <s v="Mazda"/>
    <s v="MX-5"/>
    <n v="1.8"/>
    <n v="175"/>
    <n v="155.82"/>
    <n v="182"/>
    <n v="180"/>
    <m/>
    <n v="0.16801437556154541"/>
    <x v="1"/>
    <n v="0.10960000000000004"/>
  </r>
  <r>
    <n v="500766"/>
    <s v="WA"/>
    <n v="41"/>
    <n v="7"/>
    <n v="41007"/>
    <s v="Standard"/>
    <s v="Mazda"/>
    <s v="3"/>
    <n v="2"/>
    <n v="150"/>
    <n v="150"/>
    <n v="145"/>
    <n v="160"/>
    <m/>
    <n v="-3.3333333333333333E-2"/>
    <x v="1"/>
    <n v="0"/>
  </r>
  <r>
    <n v="500779"/>
    <s v="WA"/>
    <n v="51"/>
    <n v="6"/>
    <n v="51006"/>
    <s v="Premium"/>
    <s v="Audi"/>
    <s v="A4"/>
    <n v="2"/>
    <n v="230"/>
    <n v="217.56"/>
    <n v="184"/>
    <n v="180"/>
    <m/>
    <n v="-0.15425629711343997"/>
    <x v="0"/>
    <n v="5.4086956521739123E-2"/>
  </r>
  <r>
    <n v="500779"/>
    <s v="WA"/>
    <n v="61"/>
    <n v="4"/>
    <n v="61004"/>
    <s v="Sports"/>
    <s v="Subaru"/>
    <s v="Impreza"/>
    <n v="2"/>
    <n v="180"/>
    <n v="170.52"/>
    <n v="180"/>
    <n v="183"/>
    <m/>
    <n v="5.5594651653764891E-2"/>
    <x v="0"/>
    <n v="5.2666666666666612E-2"/>
  </r>
  <r>
    <n v="500779"/>
    <s v="WA"/>
    <n v="51"/>
    <n v="7"/>
    <n v="51007"/>
    <s v="Premium"/>
    <s v="Lexus"/>
    <s v="IS-250"/>
    <n v="2.5"/>
    <n v="250"/>
    <n v="220.5"/>
    <n v="236"/>
    <n v="217"/>
    <m/>
    <n v="7.029478458049887E-2"/>
    <x v="0"/>
    <n v="0.11799999999999999"/>
  </r>
  <r>
    <n v="500789"/>
    <s v="WA"/>
    <n v="61"/>
    <n v="6"/>
    <n v="61006"/>
    <s v="Sports"/>
    <s v="Mazda"/>
    <s v="MX-5"/>
    <n v="1.8"/>
    <n v="175"/>
    <n v="162.68"/>
    <n v="169"/>
    <n v="165"/>
    <m/>
    <n v="3.8849274649618841E-2"/>
    <x v="1"/>
    <n v="7.0399999999999963E-2"/>
  </r>
  <r>
    <n v="500789"/>
    <s v="WA"/>
    <n v="51"/>
    <n v="5"/>
    <n v="51005"/>
    <s v="Premium"/>
    <s v="Mercedes Benz"/>
    <s v="C200"/>
    <n v="2"/>
    <n v="240"/>
    <n v="235.2"/>
    <n v="249"/>
    <n v="261"/>
    <m/>
    <n v="5.8673469387755153E-2"/>
    <x v="0"/>
    <n v="2.0000000000000049E-2"/>
  </r>
  <r>
    <n v="500828"/>
    <s v="WA"/>
    <n v="61"/>
    <n v="4"/>
    <n v="61004"/>
    <s v="Sports"/>
    <s v="Subaru"/>
    <s v="Impreza"/>
    <n v="2"/>
    <n v="180"/>
    <n v="176.4"/>
    <n v="205"/>
    <n v="225"/>
    <m/>
    <n v="0.16213151927437638"/>
    <x v="0"/>
    <n v="1.9999999999999969E-2"/>
  </r>
  <r>
    <n v="500828"/>
    <s v="WA"/>
    <n v="61"/>
    <n v="7"/>
    <n v="61007"/>
    <s v="Sports"/>
    <s v="Honda"/>
    <s v="S2000"/>
    <n v="2"/>
    <n v="195"/>
    <n v="191.1"/>
    <n v="255"/>
    <n v="265"/>
    <m/>
    <n v="0.33437990580847726"/>
    <x v="1"/>
    <n v="2.0000000000000028E-2"/>
  </r>
  <r>
    <n v="500828"/>
    <s v="WA"/>
    <n v="41"/>
    <n v="5"/>
    <n v="41005"/>
    <s v="Standard"/>
    <s v="Honda"/>
    <s v="Jazz"/>
    <n v="1.4"/>
    <n v="140"/>
    <n v="137.19999999999999"/>
    <n v="203"/>
    <n v="182"/>
    <m/>
    <n v="0.47959183673469402"/>
    <x v="1"/>
    <n v="2.000000000000008E-2"/>
  </r>
  <r>
    <n v="500847"/>
    <s v="WA"/>
    <n v="41"/>
    <n v="7"/>
    <n v="41007"/>
    <s v="Standard"/>
    <s v="Mazda"/>
    <s v="3"/>
    <n v="2"/>
    <n v="150"/>
    <n v="138.18"/>
    <n v="131"/>
    <n v="102"/>
    <m/>
    <n v="-5.1961210015921307E-2"/>
    <x v="1"/>
    <n v="7.8799999999999953E-2"/>
  </r>
  <r>
    <n v="500847"/>
    <s v="WA"/>
    <n v="51"/>
    <n v="5"/>
    <n v="51005"/>
    <s v="Premium"/>
    <s v="Mercedes Benz"/>
    <s v="C200"/>
    <n v="2"/>
    <n v="240"/>
    <n v="232.26"/>
    <n v="260"/>
    <n v="205"/>
    <m/>
    <n v="0.11943511581847933"/>
    <x v="0"/>
    <n v="3.2250000000000036E-2"/>
  </r>
  <r>
    <n v="500861"/>
    <s v="WA"/>
    <n v="61"/>
    <n v="5"/>
    <n v="61005"/>
    <s v="Sports"/>
    <s v="Mitsubishi"/>
    <s v="Lancer"/>
    <n v="2"/>
    <n v="180"/>
    <n v="180"/>
    <n v="160"/>
    <n v="174"/>
    <m/>
    <n v="-0.1111111111111111"/>
    <x v="0"/>
    <n v="0"/>
  </r>
  <r>
    <n v="500888"/>
    <s v="WA"/>
    <n v="61"/>
    <n v="5"/>
    <n v="61005"/>
    <s v="Sports"/>
    <s v="Mitsubishi"/>
    <s v="Lancer"/>
    <n v="2"/>
    <n v="180"/>
    <n v="176"/>
    <n v="202"/>
    <n v="191"/>
    <m/>
    <n v="0.14772727272727273"/>
    <x v="0"/>
    <n v="2.2222222222222223E-2"/>
  </r>
  <r>
    <n v="500921"/>
    <s v="WA"/>
    <n v="61"/>
    <n v="7"/>
    <n v="61007"/>
    <s v="Sports"/>
    <s v="Honda"/>
    <s v="S2000"/>
    <n v="2"/>
    <n v="195"/>
    <n v="187"/>
    <n v="201"/>
    <n v="237"/>
    <m/>
    <n v="7.4866310160427801E-2"/>
    <x v="1"/>
    <n v="4.1025641025641026E-2"/>
  </r>
  <r>
    <n v="500922"/>
    <s v="WA"/>
    <n v="51"/>
    <n v="7"/>
    <n v="51007"/>
    <s v="Premium"/>
    <s v="Lexus"/>
    <s v="IS-250"/>
    <n v="2.5"/>
    <n v="250"/>
    <n v="241.07999999999998"/>
    <n v="246"/>
    <n v="221"/>
    <m/>
    <n v="2.040816326530619E-2"/>
    <x v="0"/>
    <n v="3.5680000000000066E-2"/>
  </r>
  <r>
    <n v="500922"/>
    <s v="WA"/>
    <n v="51"/>
    <n v="5"/>
    <n v="51005"/>
    <s v="Premium"/>
    <s v="Mercedes Benz"/>
    <s v="C200"/>
    <n v="2"/>
    <n v="240"/>
    <n v="235.2"/>
    <n v="206"/>
    <n v="247"/>
    <m/>
    <n v="-0.12414965986394554"/>
    <x v="0"/>
    <n v="2.0000000000000049E-2"/>
  </r>
  <r>
    <n v="500946"/>
    <s v="WA"/>
    <n v="61"/>
    <n v="4"/>
    <n v="61004"/>
    <s v="Sports"/>
    <s v="Subaru"/>
    <s v="Impreza"/>
    <n v="2"/>
    <n v="180"/>
    <n v="169.54"/>
    <n v="153"/>
    <n v="162"/>
    <m/>
    <n v="-9.7558098383862174E-2"/>
    <x v="0"/>
    <n v="5.8111111111111155E-2"/>
  </r>
  <r>
    <n v="500946"/>
    <s v="WA"/>
    <n v="51"/>
    <n v="5"/>
    <n v="51005"/>
    <s v="Premium"/>
    <s v="Mercedes Benz"/>
    <s v="C200"/>
    <n v="2"/>
    <n v="240"/>
    <n v="235.2"/>
    <n v="201"/>
    <n v="225"/>
    <m/>
    <n v="-0.14540816326530609"/>
    <x v="0"/>
    <n v="2.0000000000000049E-2"/>
  </r>
  <r>
    <n v="500950"/>
    <s v="WA"/>
    <n v="51"/>
    <n v="7"/>
    <n v="51007"/>
    <s v="Premium"/>
    <s v="Lexus"/>
    <s v="IS-250"/>
    <n v="2.5"/>
    <n v="250"/>
    <n v="243"/>
    <n v="284"/>
    <n v="323"/>
    <m/>
    <n v="0.16872427983539096"/>
    <x v="0"/>
    <n v="2.8000000000000001E-2"/>
  </r>
  <r>
    <n v="500989"/>
    <s v="WA"/>
    <n v="61"/>
    <n v="7"/>
    <n v="61007"/>
    <s v="Sports"/>
    <s v="Honda"/>
    <s v="S2000"/>
    <n v="2"/>
    <n v="195"/>
    <n v="195"/>
    <n v="204"/>
    <n v="206"/>
    <m/>
    <n v="4.6153846153846156E-2"/>
    <x v="1"/>
    <n v="0"/>
  </r>
  <r>
    <n v="500994"/>
    <s v="WA"/>
    <n v="41"/>
    <n v="7"/>
    <n v="41007"/>
    <s v="Standard"/>
    <s v="Mazda"/>
    <s v="3"/>
    <n v="2"/>
    <n v="150"/>
    <n v="147"/>
    <n v="114"/>
    <n v="123"/>
    <m/>
    <n v="-0.22448979591836735"/>
    <x v="1"/>
    <n v="0.02"/>
  </r>
  <r>
    <n v="500994"/>
    <s v="WA"/>
    <n v="61"/>
    <n v="7"/>
    <n v="61007"/>
    <s v="Sports"/>
    <s v="Honda"/>
    <s v="S2000"/>
    <n v="2"/>
    <n v="195"/>
    <n v="191.1"/>
    <n v="237"/>
    <n v="218"/>
    <m/>
    <n v="0.24018838304552595"/>
    <x v="1"/>
    <n v="2.000000000000002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DC0CDA-F50C-495D-B2B8-3A1C2FE0A7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B4:C11" firstHeaderRow="1" firstDataRow="1" firstDataCol="1"/>
  <pivotFields count="14">
    <pivotField showAll="0"/>
    <pivotField axis="axisRow" dataField="1" showAll="0">
      <items count="7">
        <item x="0"/>
        <item x="1"/>
        <item x="2"/>
        <item x="3"/>
        <item x="4"/>
        <item x="5"/>
        <item t="default"/>
      </items>
    </pivotField>
    <pivotField showAll="0"/>
    <pivotField showAll="0"/>
    <pivotField showAll="0"/>
    <pivotField showAll="0"/>
    <pivotField showAll="0"/>
    <pivotField showAll="0"/>
    <pivotField showAll="0"/>
    <pivotField showAll="0"/>
    <pivotField numFmtId="1" showAll="0"/>
    <pivotField showAll="0"/>
    <pivotField showAll="0"/>
    <pivotField showAll="0"/>
  </pivotFields>
  <rowFields count="1">
    <field x="1"/>
  </rowFields>
  <rowItems count="7">
    <i>
      <x/>
    </i>
    <i>
      <x v="1"/>
    </i>
    <i>
      <x v="2"/>
    </i>
    <i>
      <x v="3"/>
    </i>
    <i>
      <x v="4"/>
    </i>
    <i>
      <x v="5"/>
    </i>
    <i t="grand">
      <x/>
    </i>
  </rowItems>
  <colItems count="1">
    <i/>
  </colItems>
  <dataFields count="1">
    <dataField name="No of rental vehicle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8262DA-F48B-4523-B4BC-95774BAAA0E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5">
    <pivotField showAll="0"/>
    <pivotField axis="axisRow" showAll="0">
      <items count="8">
        <item x="0"/>
        <item x="1"/>
        <item x="2"/>
        <item x="3"/>
        <item x="4"/>
        <item x="5"/>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7">
    <i>
      <x/>
    </i>
    <i>
      <x v="1"/>
    </i>
    <i>
      <x v="2"/>
    </i>
    <i>
      <x v="3"/>
    </i>
    <i>
      <x v="4"/>
    </i>
    <i>
      <x v="5"/>
    </i>
    <i t="grand">
      <x/>
    </i>
  </rowItems>
  <colItems count="1">
    <i/>
  </colItems>
  <dataFields count="1">
    <dataField name="Average of Proportional price change" fld="14" subtotal="average" baseField="1" baseItem="0" numFmtId="165"/>
  </dataFields>
  <formats count="1">
    <format dxfId="1">
      <pivotArea outline="0" collapsedLevelsAreSubtotals="1"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6D1A31-E0B0-4528-A70D-4D3CE7FA4D47}"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ype of policy">
  <location ref="A3:B6" firstHeaderRow="1" firstDataRow="1" firstDataCol="1"/>
  <pivotFields count="17">
    <pivotField showAll="0"/>
    <pivotField showAll="0"/>
    <pivotField showAll="0"/>
    <pivotField showAll="0"/>
    <pivotField showAll="0"/>
    <pivotField showAll="0"/>
    <pivotField showAll="0"/>
    <pivotField showAll="0"/>
    <pivotField showAll="0"/>
    <pivotField numFmtId="1" showAll="0"/>
    <pivotField numFmtId="1" showAll="0"/>
    <pivotField showAll="0"/>
    <pivotField showAll="0"/>
    <pivotField showAll="0"/>
    <pivotField numFmtId="9" showAll="0"/>
    <pivotField axis="axisRow" showAll="0">
      <items count="3">
        <item x="1"/>
        <item x="0"/>
        <item t="default"/>
      </items>
    </pivotField>
    <pivotField dataField="1" numFmtId="10" showAll="0"/>
  </pivotFields>
  <rowFields count="1">
    <field x="15"/>
  </rowFields>
  <rowItems count="3">
    <i>
      <x/>
    </i>
    <i>
      <x v="1"/>
    </i>
    <i t="grand">
      <x/>
    </i>
  </rowItems>
  <colItems count="1">
    <i/>
  </colItems>
  <dataFields count="1">
    <dataField name="Average of Discount" fld="16" subtotal="average" baseField="15" baseItem="0" numFmtId="16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6D7991"/>
      </a:accent1>
      <a:accent2>
        <a:srgbClr val="DD6600"/>
      </a:accent2>
      <a:accent3>
        <a:srgbClr val="EE2525"/>
      </a:accent3>
      <a:accent4>
        <a:srgbClr val="EDCA48"/>
      </a:accent4>
      <a:accent5>
        <a:srgbClr val="009E4A"/>
      </a:accent5>
      <a:accent6>
        <a:srgbClr val="61AEE1"/>
      </a:accent6>
      <a:hlink>
        <a:srgbClr val="005172"/>
      </a:hlink>
      <a:folHlink>
        <a:srgbClr val="0051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opLeftCell="A4" workbookViewId="0">
      <selection activeCell="B5" sqref="B5"/>
    </sheetView>
  </sheetViews>
  <sheetFormatPr defaultColWidth="12.58203125" defaultRowHeight="15" customHeight="1" x14ac:dyDescent="0.3"/>
  <cols>
    <col min="1" max="1" width="17.58203125" customWidth="1"/>
    <col min="2" max="2" width="131.75" customWidth="1"/>
    <col min="3" max="26" width="8" customWidth="1"/>
  </cols>
  <sheetData>
    <row r="1" spans="1:2" ht="19.5" customHeight="1" x14ac:dyDescent="0.3">
      <c r="A1" s="1" t="s">
        <v>0</v>
      </c>
      <c r="B1" s="2" t="s">
        <v>1</v>
      </c>
    </row>
    <row r="2" spans="1:2" ht="24.75" customHeight="1" x14ac:dyDescent="0.3">
      <c r="A2" s="3">
        <v>1</v>
      </c>
      <c r="B2" s="4" t="s">
        <v>2</v>
      </c>
    </row>
    <row r="3" spans="1:2" ht="34.5" customHeight="1" x14ac:dyDescent="0.3">
      <c r="A3" s="5">
        <v>2</v>
      </c>
      <c r="B3" s="6" t="s">
        <v>3</v>
      </c>
    </row>
    <row r="4" spans="1:2" ht="34.5" customHeight="1" x14ac:dyDescent="0.3">
      <c r="A4" s="7">
        <v>3</v>
      </c>
      <c r="B4" s="8" t="s">
        <v>4</v>
      </c>
    </row>
    <row r="5" spans="1:2" ht="45" customHeight="1" x14ac:dyDescent="0.3">
      <c r="A5" s="5">
        <v>4</v>
      </c>
      <c r="B5" s="6" t="s">
        <v>5</v>
      </c>
    </row>
    <row r="6" spans="1:2" ht="24" customHeight="1" x14ac:dyDescent="0.3">
      <c r="A6" s="7">
        <v>5</v>
      </c>
      <c r="B6" s="8" t="s">
        <v>6</v>
      </c>
    </row>
    <row r="7" spans="1:2" ht="24" customHeight="1" x14ac:dyDescent="0.3">
      <c r="A7" s="5"/>
      <c r="B7" s="6" t="s">
        <v>7</v>
      </c>
    </row>
    <row r="8" spans="1:2" ht="24" customHeight="1" x14ac:dyDescent="0.3">
      <c r="A8" s="7"/>
      <c r="B8" s="8" t="s">
        <v>8</v>
      </c>
    </row>
    <row r="9" spans="1:2" ht="12.75" customHeight="1" x14ac:dyDescent="0.3"/>
    <row r="10" spans="1:2" ht="12.75" customHeight="1" x14ac:dyDescent="0.3"/>
    <row r="11" spans="1:2" ht="12.75" customHeight="1" x14ac:dyDescent="0.3"/>
    <row r="12" spans="1:2" ht="12.75" customHeight="1" x14ac:dyDescent="0.3"/>
    <row r="13" spans="1:2" ht="12.75" customHeight="1" x14ac:dyDescent="0.3"/>
    <row r="14" spans="1:2" ht="12.75" customHeight="1" x14ac:dyDescent="0.3"/>
    <row r="15" spans="1:2" ht="12.75" customHeight="1" x14ac:dyDescent="0.3"/>
    <row r="16" spans="1:2"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0"/>
  <sheetViews>
    <sheetView tabSelected="1" topLeftCell="K1" workbookViewId="0">
      <selection activeCell="P1" activeCellId="1" sqref="B1:B1048576 P1:P1048576"/>
    </sheetView>
  </sheetViews>
  <sheetFormatPr defaultColWidth="12.58203125" defaultRowHeight="15" customHeight="1" x14ac:dyDescent="0.3"/>
  <cols>
    <col min="1" max="1" width="13.33203125" customWidth="1"/>
    <col min="2" max="2" width="12.33203125" style="30" customWidth="1"/>
    <col min="3" max="3" width="24.75" customWidth="1"/>
    <col min="4" max="4" width="12.33203125" customWidth="1"/>
    <col min="5" max="5" width="14.58203125" customWidth="1"/>
    <col min="6" max="6" width="15.5" customWidth="1"/>
    <col min="7" max="7" width="13.33203125" bestFit="1" customWidth="1"/>
    <col min="8" max="8" width="14.25" customWidth="1"/>
    <col min="9" max="9" width="21.33203125" customWidth="1"/>
    <col min="10" max="10" width="14" style="34" customWidth="1"/>
    <col min="11" max="12" width="17.33203125" customWidth="1"/>
    <col min="13" max="13" width="23.33203125" customWidth="1"/>
    <col min="14" max="14" width="31.83203125" customWidth="1"/>
    <col min="15" max="15" width="23" customWidth="1"/>
    <col min="16" max="16" width="26.5" bestFit="1" customWidth="1"/>
    <col min="17" max="26" width="8" customWidth="1"/>
  </cols>
  <sheetData>
    <row r="1" spans="1:17" ht="14.25" customHeight="1" thickBot="1" x14ac:dyDescent="0.35">
      <c r="A1" s="9" t="s">
        <v>9</v>
      </c>
      <c r="B1" s="29" t="s">
        <v>10</v>
      </c>
      <c r="C1" s="9" t="s">
        <v>11</v>
      </c>
      <c r="D1" s="9" t="s">
        <v>12</v>
      </c>
      <c r="E1" s="9" t="s">
        <v>13</v>
      </c>
      <c r="F1" s="9" t="str">
        <f>VLOOKUP(E1,'Vehicle details'!$A$1:$F$13,2,1)</f>
        <v>Vehicle group</v>
      </c>
      <c r="G1" s="9" t="s">
        <v>14</v>
      </c>
      <c r="H1" s="9" t="s">
        <v>15</v>
      </c>
      <c r="I1" s="9" t="s">
        <v>16</v>
      </c>
      <c r="J1" s="33" t="s">
        <v>17</v>
      </c>
      <c r="K1" s="9" t="s">
        <v>18</v>
      </c>
      <c r="L1" s="9" t="s">
        <v>19</v>
      </c>
      <c r="M1" s="9" t="s">
        <v>20</v>
      </c>
      <c r="N1" s="9" t="s">
        <v>21</v>
      </c>
      <c r="O1" s="9" t="s">
        <v>57</v>
      </c>
      <c r="P1" s="9" t="s">
        <v>62</v>
      </c>
      <c r="Q1" s="9" t="s">
        <v>63</v>
      </c>
    </row>
    <row r="2" spans="1:17" ht="14.25" customHeight="1" thickTop="1" thickBot="1" x14ac:dyDescent="0.35">
      <c r="A2" s="10">
        <v>500109</v>
      </c>
      <c r="B2" s="28" t="s">
        <v>22</v>
      </c>
      <c r="C2" s="11">
        <v>41</v>
      </c>
      <c r="D2" s="11">
        <v>4</v>
      </c>
      <c r="E2" s="12">
        <f>C2*1000+D2</f>
        <v>41004</v>
      </c>
      <c r="F2" t="str">
        <f>IF(C2=41,"Standard",IF(C2=51,"Premium","Sports"))</f>
        <v>Standard</v>
      </c>
      <c r="G2" t="str">
        <f>IF(E2=41004,"Toyota",IF(E2=41005,"Honda",IF(E2=41006,"Hyundai",IF(E2=41007,"Mazda",IF(E2=51004,"BMW",IF(E2=51005,"Mercedes Benz",IF(E2=51006,"Audi",IF(E2=51007,"Lexus",IF(E2=61004,"Subaru",IF(E2=61005,"Mitsubishi",IF(E2=61006,"Mazda","Honda")))))))))))</f>
        <v>Toyota</v>
      </c>
      <c r="H2" t="str">
        <f>IF(E2=41004,"Corolla",IF(E2=41005,"Jazz",IF(E2=41006,"i30",IF(E2=41007,"3",IF(E2=51004,"320i",IF(E2=51005,"C200",IF(E2=51006,"A4",IF(E2=51007,"IS-250",IF(E2=61004,"Impreza",IF(E2=61005,"Lancer",IF(E2=61006,"MX-5","S2000")))))))))))</f>
        <v>Corolla</v>
      </c>
      <c r="I2">
        <v>1.4</v>
      </c>
      <c r="J2" s="13">
        <v>140</v>
      </c>
      <c r="K2" s="13">
        <v>134</v>
      </c>
      <c r="L2" s="11">
        <v>158</v>
      </c>
      <c r="M2" s="11">
        <v>167</v>
      </c>
      <c r="N2" s="13"/>
      <c r="O2" s="14">
        <f>((L2-K2)/K2)</f>
        <v>0.17910447761194029</v>
      </c>
      <c r="P2" t="s">
        <v>64</v>
      </c>
      <c r="Q2" s="36">
        <f>(J2-K2)/J2</f>
        <v>4.2857142857142858E-2</v>
      </c>
    </row>
    <row r="3" spans="1:17" ht="14.25" customHeight="1" thickTop="1" thickBot="1" x14ac:dyDescent="0.35">
      <c r="A3" s="10">
        <v>500110</v>
      </c>
      <c r="B3" s="28" t="s">
        <v>22</v>
      </c>
      <c r="C3" s="11">
        <v>41</v>
      </c>
      <c r="D3" s="11">
        <v>4</v>
      </c>
      <c r="E3" s="12">
        <f t="shared" ref="E3:E66" si="0">C3*1000+D3</f>
        <v>41004</v>
      </c>
      <c r="F3" t="str">
        <f t="shared" ref="F3:F66" si="1">IF(C3=41,"Standard",IF(C3=51,"Premium","Sports"))</f>
        <v>Standard</v>
      </c>
      <c r="G3" t="str">
        <f t="shared" ref="G3:G66" si="2">IF(E3=41004,"Toyota",IF(E3=41005,"Honda",IF(E3=41006,"Hyundai",IF(E3=41007,"Mazda",IF(E3=51004,"BMW",IF(E3=51005,"Mercedes Benz",IF(E3=51006,"Audi",IF(E3=51007,"Lexus",IF(E3=61004,"Subaru",IF(E3=61005,"Mitsubishi",IF(E3=61006,"Mazda","Honda")))))))))))</f>
        <v>Toyota</v>
      </c>
      <c r="H3" t="str">
        <f t="shared" ref="H3:H66" si="3">IF(E3=41004,"Corolla",IF(E3=41005,"Jazz",IF(E3=41006,"i30",IF(E3=41007,"3",IF(E3=51004,"320i",IF(E3=51005,"C200",IF(E3=51006,"A4",IF(E3=51007,"IS-250",IF(E3=61004,"Impreza",IF(E3=61005,"Lancer",IF(E3=61006,"MX-5","S2000")))))))))))</f>
        <v>Corolla</v>
      </c>
      <c r="I3">
        <v>1.4</v>
      </c>
      <c r="J3" s="13">
        <v>140</v>
      </c>
      <c r="K3" s="13">
        <v>140</v>
      </c>
      <c r="L3" s="11">
        <v>162</v>
      </c>
      <c r="M3" s="11">
        <v>184</v>
      </c>
      <c r="N3" s="13"/>
      <c r="O3" s="14">
        <f t="shared" ref="O3:O66" si="4">((L3-K3)/K3)</f>
        <v>0.15714285714285714</v>
      </c>
      <c r="P3" t="s">
        <v>64</v>
      </c>
      <c r="Q3" s="36">
        <f t="shared" ref="Q3:Q66" si="5">(J3-K3)/J3</f>
        <v>0</v>
      </c>
    </row>
    <row r="4" spans="1:17" ht="14.25" customHeight="1" thickTop="1" thickBot="1" x14ac:dyDescent="0.35">
      <c r="A4" s="10">
        <v>500115</v>
      </c>
      <c r="B4" s="28" t="s">
        <v>22</v>
      </c>
      <c r="C4" s="11">
        <v>61</v>
      </c>
      <c r="D4" s="11">
        <v>7</v>
      </c>
      <c r="E4" s="12">
        <f t="shared" si="0"/>
        <v>61007</v>
      </c>
      <c r="F4" t="str">
        <f t="shared" si="1"/>
        <v>Sports</v>
      </c>
      <c r="G4" t="str">
        <f t="shared" si="2"/>
        <v>Honda</v>
      </c>
      <c r="H4" t="str">
        <f t="shared" si="3"/>
        <v>S2000</v>
      </c>
      <c r="I4">
        <v>2</v>
      </c>
      <c r="J4" s="13">
        <v>195</v>
      </c>
      <c r="K4" s="13">
        <v>191.1</v>
      </c>
      <c r="L4" s="11">
        <v>173</v>
      </c>
      <c r="M4" s="11">
        <v>131</v>
      </c>
      <c r="N4" s="13"/>
      <c r="O4" s="14">
        <f t="shared" si="4"/>
        <v>-9.4714809000523259E-2</v>
      </c>
      <c r="P4" t="s">
        <v>65</v>
      </c>
      <c r="Q4" s="36">
        <f t="shared" si="5"/>
        <v>2.0000000000000028E-2</v>
      </c>
    </row>
    <row r="5" spans="1:17" ht="14.25" customHeight="1" thickTop="1" thickBot="1" x14ac:dyDescent="0.35">
      <c r="A5" s="10">
        <v>500115</v>
      </c>
      <c r="B5" s="28" t="s">
        <v>22</v>
      </c>
      <c r="C5" s="11">
        <v>41</v>
      </c>
      <c r="D5" s="11">
        <v>7</v>
      </c>
      <c r="E5" s="12">
        <f t="shared" si="0"/>
        <v>41007</v>
      </c>
      <c r="F5" t="str">
        <f t="shared" si="1"/>
        <v>Standard</v>
      </c>
      <c r="G5" t="str">
        <f t="shared" si="2"/>
        <v>Mazda</v>
      </c>
      <c r="H5" t="str">
        <f t="shared" si="3"/>
        <v>3</v>
      </c>
      <c r="I5">
        <v>2</v>
      </c>
      <c r="J5" s="13">
        <v>150</v>
      </c>
      <c r="K5" s="13">
        <v>147</v>
      </c>
      <c r="L5" s="11">
        <v>196</v>
      </c>
      <c r="M5" s="11">
        <v>158</v>
      </c>
      <c r="N5" s="13"/>
      <c r="O5" s="14">
        <f t="shared" si="4"/>
        <v>0.33333333333333331</v>
      </c>
      <c r="P5" t="s">
        <v>65</v>
      </c>
      <c r="Q5" s="36">
        <f t="shared" si="5"/>
        <v>0.02</v>
      </c>
    </row>
    <row r="6" spans="1:17" ht="14.25" customHeight="1" thickTop="1" thickBot="1" x14ac:dyDescent="0.35">
      <c r="A6" s="10">
        <v>500115</v>
      </c>
      <c r="B6" s="28" t="s">
        <v>22</v>
      </c>
      <c r="C6" s="11">
        <v>51</v>
      </c>
      <c r="D6" s="11">
        <v>5</v>
      </c>
      <c r="E6" s="12">
        <f t="shared" si="0"/>
        <v>51005</v>
      </c>
      <c r="F6" t="str">
        <f t="shared" si="1"/>
        <v>Premium</v>
      </c>
      <c r="G6" t="str">
        <f t="shared" si="2"/>
        <v>Mercedes Benz</v>
      </c>
      <c r="H6" t="str">
        <f t="shared" si="3"/>
        <v>C200</v>
      </c>
      <c r="I6">
        <v>2</v>
      </c>
      <c r="J6" s="13">
        <v>240</v>
      </c>
      <c r="K6" s="13">
        <v>235.2</v>
      </c>
      <c r="L6" s="11">
        <v>328</v>
      </c>
      <c r="M6" s="11">
        <v>275</v>
      </c>
      <c r="N6" s="13"/>
      <c r="O6" s="14">
        <f t="shared" si="4"/>
        <v>0.39455782312925175</v>
      </c>
      <c r="P6" t="s">
        <v>64</v>
      </c>
      <c r="Q6" s="36">
        <f t="shared" si="5"/>
        <v>2.0000000000000049E-2</v>
      </c>
    </row>
    <row r="7" spans="1:17" ht="14.25" customHeight="1" thickTop="1" thickBot="1" x14ac:dyDescent="0.35">
      <c r="A7" s="10">
        <v>500132</v>
      </c>
      <c r="B7" s="28" t="s">
        <v>22</v>
      </c>
      <c r="C7" s="11">
        <v>41</v>
      </c>
      <c r="D7" s="11">
        <v>4</v>
      </c>
      <c r="E7" s="12">
        <f t="shared" si="0"/>
        <v>41004</v>
      </c>
      <c r="F7" t="str">
        <f t="shared" si="1"/>
        <v>Standard</v>
      </c>
      <c r="G7" t="str">
        <f t="shared" si="2"/>
        <v>Toyota</v>
      </c>
      <c r="H7" t="str">
        <f t="shared" si="3"/>
        <v>Corolla</v>
      </c>
      <c r="I7">
        <v>1.4</v>
      </c>
      <c r="J7" s="13">
        <v>140</v>
      </c>
      <c r="K7" s="13">
        <v>140</v>
      </c>
      <c r="L7" s="11">
        <v>187</v>
      </c>
      <c r="M7" s="11">
        <v>222</v>
      </c>
      <c r="N7" s="13"/>
      <c r="O7" s="14">
        <f t="shared" si="4"/>
        <v>0.33571428571428569</v>
      </c>
      <c r="P7" t="s">
        <v>64</v>
      </c>
      <c r="Q7" s="36">
        <f t="shared" si="5"/>
        <v>0</v>
      </c>
    </row>
    <row r="8" spans="1:17" ht="14.25" customHeight="1" thickTop="1" thickBot="1" x14ac:dyDescent="0.35">
      <c r="A8" s="10">
        <v>500137</v>
      </c>
      <c r="B8" s="28" t="s">
        <v>22</v>
      </c>
      <c r="C8" s="11">
        <v>61</v>
      </c>
      <c r="D8" s="11">
        <v>4</v>
      </c>
      <c r="E8" s="12">
        <f t="shared" si="0"/>
        <v>61004</v>
      </c>
      <c r="F8" t="str">
        <f t="shared" si="1"/>
        <v>Sports</v>
      </c>
      <c r="G8" t="str">
        <f t="shared" si="2"/>
        <v>Subaru</v>
      </c>
      <c r="H8" t="str">
        <f t="shared" si="3"/>
        <v>Impreza</v>
      </c>
      <c r="I8">
        <v>2</v>
      </c>
      <c r="J8" s="13">
        <v>180</v>
      </c>
      <c r="K8" s="13">
        <v>180</v>
      </c>
      <c r="L8" s="11">
        <v>167</v>
      </c>
      <c r="M8" s="11">
        <v>208</v>
      </c>
      <c r="N8" s="13"/>
      <c r="O8" s="14">
        <f t="shared" si="4"/>
        <v>-7.2222222222222215E-2</v>
      </c>
      <c r="P8" t="s">
        <v>64</v>
      </c>
      <c r="Q8" s="36">
        <f t="shared" si="5"/>
        <v>0</v>
      </c>
    </row>
    <row r="9" spans="1:17" ht="14.25" customHeight="1" thickTop="1" thickBot="1" x14ac:dyDescent="0.35">
      <c r="A9" s="10">
        <v>500138</v>
      </c>
      <c r="B9" s="28" t="s">
        <v>22</v>
      </c>
      <c r="C9" s="11">
        <v>41</v>
      </c>
      <c r="D9" s="11">
        <v>7</v>
      </c>
      <c r="E9" s="12">
        <f t="shared" si="0"/>
        <v>41007</v>
      </c>
      <c r="F9" t="str">
        <f t="shared" si="1"/>
        <v>Standard</v>
      </c>
      <c r="G9" t="str">
        <f t="shared" si="2"/>
        <v>Mazda</v>
      </c>
      <c r="H9" t="str">
        <f t="shared" si="3"/>
        <v>3</v>
      </c>
      <c r="I9">
        <v>2</v>
      </c>
      <c r="J9" s="13">
        <v>150</v>
      </c>
      <c r="K9" s="13">
        <v>147</v>
      </c>
      <c r="L9" s="11">
        <v>216</v>
      </c>
      <c r="M9" s="11">
        <v>179</v>
      </c>
      <c r="N9" s="13"/>
      <c r="O9" s="14">
        <f t="shared" si="4"/>
        <v>0.46938775510204084</v>
      </c>
      <c r="P9" t="s">
        <v>65</v>
      </c>
      <c r="Q9" s="36">
        <f t="shared" si="5"/>
        <v>0.02</v>
      </c>
    </row>
    <row r="10" spans="1:17" ht="14.25" customHeight="1" thickTop="1" thickBot="1" x14ac:dyDescent="0.35">
      <c r="A10" s="10">
        <v>500138</v>
      </c>
      <c r="B10" s="28" t="s">
        <v>22</v>
      </c>
      <c r="C10" s="11">
        <v>41</v>
      </c>
      <c r="D10" s="11">
        <v>6</v>
      </c>
      <c r="E10" s="12">
        <f t="shared" si="0"/>
        <v>41006</v>
      </c>
      <c r="F10" t="str">
        <f t="shared" si="1"/>
        <v>Standard</v>
      </c>
      <c r="G10" t="str">
        <f t="shared" si="2"/>
        <v>Hyundai</v>
      </c>
      <c r="H10" t="str">
        <f t="shared" si="3"/>
        <v>i30</v>
      </c>
      <c r="I10">
        <v>1.4</v>
      </c>
      <c r="J10" s="13">
        <v>130</v>
      </c>
      <c r="K10" s="13">
        <v>127.39999999999999</v>
      </c>
      <c r="L10" s="11">
        <v>104</v>
      </c>
      <c r="M10" s="11">
        <v>116</v>
      </c>
      <c r="N10" s="13"/>
      <c r="O10" s="14">
        <f t="shared" si="4"/>
        <v>-0.18367346938775506</v>
      </c>
      <c r="P10" t="s">
        <v>64</v>
      </c>
      <c r="Q10" s="36">
        <f t="shared" si="5"/>
        <v>2.0000000000000066E-2</v>
      </c>
    </row>
    <row r="11" spans="1:17" ht="14.25" customHeight="1" thickTop="1" thickBot="1" x14ac:dyDescent="0.35">
      <c r="A11" s="10">
        <v>500138</v>
      </c>
      <c r="B11" s="28" t="s">
        <v>22</v>
      </c>
      <c r="C11" s="11">
        <v>51</v>
      </c>
      <c r="D11" s="11">
        <v>4</v>
      </c>
      <c r="E11" s="12">
        <f t="shared" si="0"/>
        <v>51004</v>
      </c>
      <c r="F11" t="str">
        <f t="shared" si="1"/>
        <v>Premium</v>
      </c>
      <c r="G11" t="str">
        <f t="shared" si="2"/>
        <v>BMW</v>
      </c>
      <c r="H11" t="str">
        <f t="shared" si="3"/>
        <v>320i</v>
      </c>
      <c r="I11">
        <v>2</v>
      </c>
      <c r="J11" s="13">
        <v>240</v>
      </c>
      <c r="K11" s="13">
        <v>235.2</v>
      </c>
      <c r="L11" s="11">
        <v>218</v>
      </c>
      <c r="M11" s="11">
        <v>209</v>
      </c>
      <c r="N11" s="13"/>
      <c r="O11" s="14">
        <f t="shared" si="4"/>
        <v>-7.3129251700680228E-2</v>
      </c>
      <c r="P11" t="s">
        <v>64</v>
      </c>
      <c r="Q11" s="36">
        <f t="shared" si="5"/>
        <v>2.0000000000000049E-2</v>
      </c>
    </row>
    <row r="12" spans="1:17" ht="14.25" customHeight="1" thickTop="1" thickBot="1" x14ac:dyDescent="0.35">
      <c r="A12" s="10">
        <v>500140</v>
      </c>
      <c r="B12" s="28" t="s">
        <v>22</v>
      </c>
      <c r="C12" s="11">
        <v>41</v>
      </c>
      <c r="D12" s="11">
        <v>7</v>
      </c>
      <c r="E12" s="12">
        <f t="shared" si="0"/>
        <v>41007</v>
      </c>
      <c r="F12" t="str">
        <f t="shared" si="1"/>
        <v>Standard</v>
      </c>
      <c r="G12" t="str">
        <f t="shared" si="2"/>
        <v>Mazda</v>
      </c>
      <c r="H12" t="str">
        <f t="shared" si="3"/>
        <v>3</v>
      </c>
      <c r="I12">
        <v>2</v>
      </c>
      <c r="J12" s="13">
        <v>150</v>
      </c>
      <c r="K12" s="13">
        <v>142</v>
      </c>
      <c r="L12" s="11">
        <v>195</v>
      </c>
      <c r="M12" s="11">
        <v>175</v>
      </c>
      <c r="N12" s="13"/>
      <c r="O12" s="14">
        <f t="shared" si="4"/>
        <v>0.37323943661971831</v>
      </c>
      <c r="P12" t="s">
        <v>65</v>
      </c>
      <c r="Q12" s="36">
        <f t="shared" si="5"/>
        <v>5.3333333333333337E-2</v>
      </c>
    </row>
    <row r="13" spans="1:17" ht="14.25" customHeight="1" thickTop="1" thickBot="1" x14ac:dyDescent="0.35">
      <c r="A13" s="10">
        <v>500141</v>
      </c>
      <c r="B13" s="28" t="s">
        <v>22</v>
      </c>
      <c r="C13" s="11">
        <v>61</v>
      </c>
      <c r="D13" s="11">
        <v>5</v>
      </c>
      <c r="E13" s="12">
        <f t="shared" si="0"/>
        <v>61005</v>
      </c>
      <c r="F13" t="str">
        <f t="shared" si="1"/>
        <v>Sports</v>
      </c>
      <c r="G13" t="str">
        <f t="shared" si="2"/>
        <v>Mitsubishi</v>
      </c>
      <c r="H13" t="str">
        <f t="shared" si="3"/>
        <v>Lancer</v>
      </c>
      <c r="I13">
        <v>2</v>
      </c>
      <c r="J13" s="13">
        <v>180</v>
      </c>
      <c r="K13" s="13">
        <v>171.5</v>
      </c>
      <c r="L13" s="11">
        <v>232</v>
      </c>
      <c r="M13" s="11">
        <v>185</v>
      </c>
      <c r="N13" s="13"/>
      <c r="O13" s="14">
        <f t="shared" si="4"/>
        <v>0.35276967930029157</v>
      </c>
      <c r="P13" t="s">
        <v>64</v>
      </c>
      <c r="Q13" s="36">
        <f t="shared" si="5"/>
        <v>4.7222222222222221E-2</v>
      </c>
    </row>
    <row r="14" spans="1:17" ht="14.25" customHeight="1" thickTop="1" thickBot="1" x14ac:dyDescent="0.35">
      <c r="A14" s="10">
        <v>500141</v>
      </c>
      <c r="B14" s="28" t="s">
        <v>22</v>
      </c>
      <c r="C14" s="11">
        <v>41</v>
      </c>
      <c r="D14" s="11">
        <v>7</v>
      </c>
      <c r="E14" s="12">
        <f t="shared" si="0"/>
        <v>41007</v>
      </c>
      <c r="F14" t="str">
        <f t="shared" si="1"/>
        <v>Standard</v>
      </c>
      <c r="G14" t="str">
        <f t="shared" si="2"/>
        <v>Mazda</v>
      </c>
      <c r="H14" t="str">
        <f t="shared" si="3"/>
        <v>3</v>
      </c>
      <c r="I14">
        <v>2</v>
      </c>
      <c r="J14" s="13">
        <v>150</v>
      </c>
      <c r="K14" s="13">
        <v>147</v>
      </c>
      <c r="L14" s="11">
        <v>153</v>
      </c>
      <c r="M14" s="11">
        <v>142</v>
      </c>
      <c r="N14" s="13"/>
      <c r="O14" s="14">
        <f t="shared" si="4"/>
        <v>4.0816326530612242E-2</v>
      </c>
      <c r="P14" t="s">
        <v>65</v>
      </c>
      <c r="Q14" s="36">
        <f t="shared" si="5"/>
        <v>0.02</v>
      </c>
    </row>
    <row r="15" spans="1:17" ht="14.25" customHeight="1" thickTop="1" thickBot="1" x14ac:dyDescent="0.35">
      <c r="A15" s="10">
        <v>500164</v>
      </c>
      <c r="B15" s="28" t="s">
        <v>22</v>
      </c>
      <c r="C15" s="11">
        <v>61</v>
      </c>
      <c r="D15" s="11">
        <v>7</v>
      </c>
      <c r="E15" s="12">
        <f t="shared" si="0"/>
        <v>61007</v>
      </c>
      <c r="F15" t="str">
        <f t="shared" si="1"/>
        <v>Sports</v>
      </c>
      <c r="G15" t="str">
        <f t="shared" si="2"/>
        <v>Honda</v>
      </c>
      <c r="H15" t="str">
        <f t="shared" si="3"/>
        <v>S2000</v>
      </c>
      <c r="I15">
        <v>2</v>
      </c>
      <c r="J15" s="13">
        <v>195</v>
      </c>
      <c r="K15" s="13">
        <v>195</v>
      </c>
      <c r="L15" s="11">
        <v>255</v>
      </c>
      <c r="M15" s="11">
        <v>285</v>
      </c>
      <c r="N15" s="13"/>
      <c r="O15" s="14">
        <f t="shared" si="4"/>
        <v>0.30769230769230771</v>
      </c>
      <c r="P15" t="s">
        <v>65</v>
      </c>
      <c r="Q15" s="36">
        <f t="shared" si="5"/>
        <v>0</v>
      </c>
    </row>
    <row r="16" spans="1:17" ht="14.25" customHeight="1" thickTop="1" thickBot="1" x14ac:dyDescent="0.35">
      <c r="A16" s="10">
        <v>500179</v>
      </c>
      <c r="B16" s="28" t="s">
        <v>22</v>
      </c>
      <c r="C16" s="11">
        <v>41</v>
      </c>
      <c r="D16" s="11">
        <v>5</v>
      </c>
      <c r="E16" s="12">
        <f t="shared" si="0"/>
        <v>41005</v>
      </c>
      <c r="F16" t="str">
        <f t="shared" si="1"/>
        <v>Standard</v>
      </c>
      <c r="G16" t="str">
        <f t="shared" si="2"/>
        <v>Honda</v>
      </c>
      <c r="H16" t="str">
        <f t="shared" si="3"/>
        <v>Jazz</v>
      </c>
      <c r="I16">
        <v>1.4</v>
      </c>
      <c r="J16" s="13">
        <v>140</v>
      </c>
      <c r="K16" s="13">
        <v>139</v>
      </c>
      <c r="L16" s="11">
        <v>168</v>
      </c>
      <c r="M16" s="11">
        <v>171</v>
      </c>
      <c r="N16" s="13"/>
      <c r="O16" s="14">
        <f t="shared" si="4"/>
        <v>0.20863309352517986</v>
      </c>
      <c r="P16" t="s">
        <v>65</v>
      </c>
      <c r="Q16" s="36">
        <f t="shared" si="5"/>
        <v>7.1428571428571426E-3</v>
      </c>
    </row>
    <row r="17" spans="1:17" ht="14.25" customHeight="1" thickTop="1" thickBot="1" x14ac:dyDescent="0.35">
      <c r="A17" s="10">
        <v>500189</v>
      </c>
      <c r="B17" s="28" t="s">
        <v>22</v>
      </c>
      <c r="C17" s="11">
        <v>61</v>
      </c>
      <c r="D17" s="11">
        <v>7</v>
      </c>
      <c r="E17" s="12">
        <f t="shared" si="0"/>
        <v>61007</v>
      </c>
      <c r="F17" t="str">
        <f t="shared" si="1"/>
        <v>Sports</v>
      </c>
      <c r="G17" t="str">
        <f t="shared" si="2"/>
        <v>Honda</v>
      </c>
      <c r="H17" t="str">
        <f t="shared" si="3"/>
        <v>S2000</v>
      </c>
      <c r="I17">
        <v>2</v>
      </c>
      <c r="J17" s="13">
        <v>195</v>
      </c>
      <c r="K17" s="13">
        <v>195</v>
      </c>
      <c r="L17" s="11">
        <v>255</v>
      </c>
      <c r="M17" s="11">
        <v>193</v>
      </c>
      <c r="N17" s="13"/>
      <c r="O17" s="14">
        <f t="shared" si="4"/>
        <v>0.30769230769230771</v>
      </c>
      <c r="P17" t="s">
        <v>65</v>
      </c>
      <c r="Q17" s="36">
        <f t="shared" si="5"/>
        <v>0</v>
      </c>
    </row>
    <row r="18" spans="1:17" ht="14.25" customHeight="1" thickTop="1" thickBot="1" x14ac:dyDescent="0.35">
      <c r="A18" s="10">
        <v>500192</v>
      </c>
      <c r="B18" s="28" t="s">
        <v>22</v>
      </c>
      <c r="C18" s="11">
        <v>41</v>
      </c>
      <c r="D18" s="11">
        <v>7</v>
      </c>
      <c r="E18" s="12">
        <f t="shared" si="0"/>
        <v>41007</v>
      </c>
      <c r="F18" t="str">
        <f t="shared" si="1"/>
        <v>Standard</v>
      </c>
      <c r="G18" t="str">
        <f t="shared" si="2"/>
        <v>Mazda</v>
      </c>
      <c r="H18" t="str">
        <f t="shared" si="3"/>
        <v>3</v>
      </c>
      <c r="I18">
        <v>2</v>
      </c>
      <c r="J18" s="13">
        <v>150</v>
      </c>
      <c r="K18" s="13">
        <v>150</v>
      </c>
      <c r="L18" s="11">
        <v>139</v>
      </c>
      <c r="M18" s="11">
        <v>169</v>
      </c>
      <c r="N18" s="13"/>
      <c r="O18" s="14">
        <f t="shared" si="4"/>
        <v>-7.3333333333333334E-2</v>
      </c>
      <c r="P18" t="s">
        <v>65</v>
      </c>
      <c r="Q18" s="36">
        <f t="shared" si="5"/>
        <v>0</v>
      </c>
    </row>
    <row r="19" spans="1:17" ht="14.25" customHeight="1" thickTop="1" thickBot="1" x14ac:dyDescent="0.35">
      <c r="A19" s="10">
        <v>500208</v>
      </c>
      <c r="B19" s="28" t="s">
        <v>22</v>
      </c>
      <c r="C19" s="11">
        <v>41</v>
      </c>
      <c r="D19" s="11">
        <v>5</v>
      </c>
      <c r="E19" s="12">
        <f t="shared" si="0"/>
        <v>41005</v>
      </c>
      <c r="F19" t="str">
        <f t="shared" si="1"/>
        <v>Standard</v>
      </c>
      <c r="G19" t="str">
        <f t="shared" si="2"/>
        <v>Honda</v>
      </c>
      <c r="H19" t="str">
        <f t="shared" si="3"/>
        <v>Jazz</v>
      </c>
      <c r="I19">
        <v>1.4</v>
      </c>
      <c r="J19" s="13">
        <v>140</v>
      </c>
      <c r="K19" s="13">
        <v>140</v>
      </c>
      <c r="L19" s="11">
        <v>184</v>
      </c>
      <c r="M19" s="11">
        <v>215</v>
      </c>
      <c r="N19" s="13"/>
      <c r="O19" s="14">
        <f t="shared" si="4"/>
        <v>0.31428571428571428</v>
      </c>
      <c r="P19" t="s">
        <v>65</v>
      </c>
      <c r="Q19" s="36">
        <f t="shared" si="5"/>
        <v>0</v>
      </c>
    </row>
    <row r="20" spans="1:17" ht="14.25" customHeight="1" thickTop="1" thickBot="1" x14ac:dyDescent="0.35">
      <c r="A20" s="10">
        <v>500225</v>
      </c>
      <c r="B20" s="28" t="s">
        <v>22</v>
      </c>
      <c r="C20" s="11">
        <v>41</v>
      </c>
      <c r="D20" s="11">
        <v>5</v>
      </c>
      <c r="E20" s="12">
        <f t="shared" si="0"/>
        <v>41005</v>
      </c>
      <c r="F20" t="str">
        <f t="shared" si="1"/>
        <v>Standard</v>
      </c>
      <c r="G20" t="str">
        <f t="shared" si="2"/>
        <v>Honda</v>
      </c>
      <c r="H20" t="str">
        <f t="shared" si="3"/>
        <v>Jazz</v>
      </c>
      <c r="I20">
        <v>1.4</v>
      </c>
      <c r="J20" s="13">
        <v>140</v>
      </c>
      <c r="K20" s="13">
        <v>124.46</v>
      </c>
      <c r="L20" s="11">
        <v>124</v>
      </c>
      <c r="M20" s="11">
        <v>110</v>
      </c>
      <c r="N20" s="13"/>
      <c r="O20" s="14">
        <f t="shared" si="4"/>
        <v>-3.6959665756065704E-3</v>
      </c>
      <c r="P20" t="s">
        <v>65</v>
      </c>
      <c r="Q20" s="36">
        <f t="shared" si="5"/>
        <v>0.11100000000000004</v>
      </c>
    </row>
    <row r="21" spans="1:17" ht="14.25" customHeight="1" thickTop="1" thickBot="1" x14ac:dyDescent="0.35">
      <c r="A21" s="10">
        <v>500225</v>
      </c>
      <c r="B21" s="28" t="s">
        <v>22</v>
      </c>
      <c r="C21" s="11">
        <v>61</v>
      </c>
      <c r="D21" s="11">
        <v>4</v>
      </c>
      <c r="E21" s="12">
        <f t="shared" si="0"/>
        <v>61004</v>
      </c>
      <c r="F21" t="str">
        <f t="shared" si="1"/>
        <v>Sports</v>
      </c>
      <c r="G21" t="str">
        <f t="shared" si="2"/>
        <v>Subaru</v>
      </c>
      <c r="H21" t="str">
        <f t="shared" si="3"/>
        <v>Impreza</v>
      </c>
      <c r="I21">
        <v>2</v>
      </c>
      <c r="J21" s="13">
        <v>180</v>
      </c>
      <c r="K21" s="13">
        <v>164.64</v>
      </c>
      <c r="L21" s="11">
        <v>149</v>
      </c>
      <c r="M21" s="11">
        <v>116</v>
      </c>
      <c r="N21" s="13"/>
      <c r="O21" s="14">
        <f t="shared" si="4"/>
        <v>-9.4995140913508191E-2</v>
      </c>
      <c r="P21" t="s">
        <v>64</v>
      </c>
      <c r="Q21" s="36">
        <f t="shared" si="5"/>
        <v>8.5333333333333414E-2</v>
      </c>
    </row>
    <row r="22" spans="1:17" ht="14.25" customHeight="1" thickTop="1" thickBot="1" x14ac:dyDescent="0.35">
      <c r="A22" s="10">
        <v>500225</v>
      </c>
      <c r="B22" s="28" t="s">
        <v>22</v>
      </c>
      <c r="C22" s="11">
        <v>51</v>
      </c>
      <c r="D22" s="11">
        <v>5</v>
      </c>
      <c r="E22" s="12">
        <f t="shared" si="0"/>
        <v>51005</v>
      </c>
      <c r="F22" t="str">
        <f t="shared" si="1"/>
        <v>Premium</v>
      </c>
      <c r="G22" t="str">
        <f t="shared" si="2"/>
        <v>Mercedes Benz</v>
      </c>
      <c r="H22" t="str">
        <f t="shared" si="3"/>
        <v>C200</v>
      </c>
      <c r="I22">
        <v>2</v>
      </c>
      <c r="J22" s="13">
        <v>240</v>
      </c>
      <c r="K22" s="13">
        <v>221.48</v>
      </c>
      <c r="L22" s="11">
        <v>309</v>
      </c>
      <c r="M22" s="11">
        <v>244</v>
      </c>
      <c r="N22" s="13"/>
      <c r="O22" s="14">
        <f t="shared" si="4"/>
        <v>0.3951598338450425</v>
      </c>
      <c r="P22" t="s">
        <v>64</v>
      </c>
      <c r="Q22" s="36">
        <f t="shared" si="5"/>
        <v>7.7166666666666703E-2</v>
      </c>
    </row>
    <row r="23" spans="1:17" ht="14.25" customHeight="1" thickTop="1" thickBot="1" x14ac:dyDescent="0.35">
      <c r="A23" s="10">
        <v>500225</v>
      </c>
      <c r="B23" s="28" t="s">
        <v>22</v>
      </c>
      <c r="C23" s="11">
        <v>51</v>
      </c>
      <c r="D23" s="11">
        <v>6</v>
      </c>
      <c r="E23" s="12">
        <f t="shared" si="0"/>
        <v>51006</v>
      </c>
      <c r="F23" t="str">
        <f t="shared" si="1"/>
        <v>Premium</v>
      </c>
      <c r="G23" t="str">
        <f t="shared" si="2"/>
        <v>Audi</v>
      </c>
      <c r="H23" t="str">
        <f t="shared" si="3"/>
        <v>A4</v>
      </c>
      <c r="I23">
        <v>2</v>
      </c>
      <c r="J23" s="13">
        <v>230</v>
      </c>
      <c r="K23" s="13">
        <v>221.48</v>
      </c>
      <c r="L23" s="11">
        <v>169</v>
      </c>
      <c r="M23" s="11">
        <v>141</v>
      </c>
      <c r="N23" s="13"/>
      <c r="O23" s="14">
        <f t="shared" si="4"/>
        <v>-0.23695141773523565</v>
      </c>
      <c r="P23" t="s">
        <v>64</v>
      </c>
      <c r="Q23" s="36">
        <f t="shared" si="5"/>
        <v>3.7043478260869608E-2</v>
      </c>
    </row>
    <row r="24" spans="1:17" ht="14.25" customHeight="1" thickTop="1" thickBot="1" x14ac:dyDescent="0.35">
      <c r="A24" s="10">
        <v>500226</v>
      </c>
      <c r="B24" s="28" t="s">
        <v>22</v>
      </c>
      <c r="C24" s="11">
        <v>41</v>
      </c>
      <c r="D24" s="11">
        <v>4</v>
      </c>
      <c r="E24" s="12">
        <f t="shared" si="0"/>
        <v>41004</v>
      </c>
      <c r="F24" t="str">
        <f t="shared" si="1"/>
        <v>Standard</v>
      </c>
      <c r="G24" t="str">
        <f t="shared" si="2"/>
        <v>Toyota</v>
      </c>
      <c r="H24" t="str">
        <f t="shared" si="3"/>
        <v>Corolla</v>
      </c>
      <c r="I24">
        <v>1.4</v>
      </c>
      <c r="J24" s="13">
        <v>140</v>
      </c>
      <c r="K24" s="13">
        <v>139</v>
      </c>
      <c r="L24" s="11">
        <v>154</v>
      </c>
      <c r="M24" s="11">
        <v>178</v>
      </c>
      <c r="N24" s="13"/>
      <c r="O24" s="14">
        <f t="shared" si="4"/>
        <v>0.1079136690647482</v>
      </c>
      <c r="P24" t="s">
        <v>64</v>
      </c>
      <c r="Q24" s="36">
        <f t="shared" si="5"/>
        <v>7.1428571428571426E-3</v>
      </c>
    </row>
    <row r="25" spans="1:17" ht="14.25" customHeight="1" thickTop="1" thickBot="1" x14ac:dyDescent="0.35">
      <c r="A25" s="10">
        <v>500234</v>
      </c>
      <c r="B25" s="28" t="s">
        <v>22</v>
      </c>
      <c r="C25" s="11">
        <v>51</v>
      </c>
      <c r="D25" s="11">
        <v>4</v>
      </c>
      <c r="E25" s="12">
        <f t="shared" si="0"/>
        <v>51004</v>
      </c>
      <c r="F25" t="str">
        <f t="shared" si="1"/>
        <v>Premium</v>
      </c>
      <c r="G25" t="str">
        <f t="shared" si="2"/>
        <v>BMW</v>
      </c>
      <c r="H25" t="str">
        <f t="shared" si="3"/>
        <v>320i</v>
      </c>
      <c r="I25">
        <v>2</v>
      </c>
      <c r="J25" s="13">
        <v>240</v>
      </c>
      <c r="K25" s="13">
        <v>235.2</v>
      </c>
      <c r="L25" s="11">
        <v>261</v>
      </c>
      <c r="M25" s="11">
        <v>214</v>
      </c>
      <c r="N25" s="13"/>
      <c r="O25" s="14">
        <f t="shared" si="4"/>
        <v>0.10969387755102046</v>
      </c>
      <c r="P25" t="s">
        <v>64</v>
      </c>
      <c r="Q25" s="36">
        <f t="shared" si="5"/>
        <v>2.0000000000000049E-2</v>
      </c>
    </row>
    <row r="26" spans="1:17" ht="14.25" customHeight="1" thickTop="1" thickBot="1" x14ac:dyDescent="0.35">
      <c r="A26" s="10">
        <v>500234</v>
      </c>
      <c r="B26" s="28" t="s">
        <v>22</v>
      </c>
      <c r="C26" s="11">
        <v>51</v>
      </c>
      <c r="D26" s="11">
        <v>7</v>
      </c>
      <c r="E26" s="12">
        <f t="shared" si="0"/>
        <v>51007</v>
      </c>
      <c r="F26" t="str">
        <f t="shared" si="1"/>
        <v>Premium</v>
      </c>
      <c r="G26" t="str">
        <f t="shared" si="2"/>
        <v>Lexus</v>
      </c>
      <c r="H26" t="str">
        <f t="shared" si="3"/>
        <v>IS-250</v>
      </c>
      <c r="I26">
        <v>2.5</v>
      </c>
      <c r="J26" s="13">
        <v>250</v>
      </c>
      <c r="K26" s="13">
        <v>242.06</v>
      </c>
      <c r="L26" s="11">
        <v>355</v>
      </c>
      <c r="M26" s="11">
        <v>355</v>
      </c>
      <c r="N26" s="13"/>
      <c r="O26" s="14">
        <f t="shared" si="4"/>
        <v>0.46657853424770718</v>
      </c>
      <c r="P26" t="s">
        <v>64</v>
      </c>
      <c r="Q26" s="36">
        <f t="shared" si="5"/>
        <v>3.175999999999999E-2</v>
      </c>
    </row>
    <row r="27" spans="1:17" ht="14.25" customHeight="1" thickTop="1" thickBot="1" x14ac:dyDescent="0.35">
      <c r="A27" s="10">
        <v>500242</v>
      </c>
      <c r="B27" s="28" t="s">
        <v>22</v>
      </c>
      <c r="C27" s="11">
        <v>51</v>
      </c>
      <c r="D27" s="11">
        <v>6</v>
      </c>
      <c r="E27" s="12">
        <f t="shared" si="0"/>
        <v>51006</v>
      </c>
      <c r="F27" t="str">
        <f t="shared" si="1"/>
        <v>Premium</v>
      </c>
      <c r="G27" t="str">
        <f t="shared" si="2"/>
        <v>Audi</v>
      </c>
      <c r="H27" t="str">
        <f t="shared" si="3"/>
        <v>A4</v>
      </c>
      <c r="I27">
        <v>2</v>
      </c>
      <c r="J27" s="13">
        <v>230</v>
      </c>
      <c r="K27" s="13">
        <v>225.4</v>
      </c>
      <c r="L27" s="11">
        <v>331</v>
      </c>
      <c r="M27" s="11">
        <v>347</v>
      </c>
      <c r="N27" s="13"/>
      <c r="O27" s="14">
        <f t="shared" si="4"/>
        <v>0.46850044365572313</v>
      </c>
      <c r="P27" t="s">
        <v>64</v>
      </c>
      <c r="Q27" s="36">
        <f t="shared" si="5"/>
        <v>1.9999999999999976E-2</v>
      </c>
    </row>
    <row r="28" spans="1:17" ht="14.25" customHeight="1" thickTop="1" thickBot="1" x14ac:dyDescent="0.35">
      <c r="A28" s="10">
        <v>500242</v>
      </c>
      <c r="B28" s="28" t="s">
        <v>22</v>
      </c>
      <c r="C28" s="11">
        <v>41</v>
      </c>
      <c r="D28" s="11">
        <v>4</v>
      </c>
      <c r="E28" s="12">
        <f t="shared" si="0"/>
        <v>41004</v>
      </c>
      <c r="F28" t="str">
        <f t="shared" si="1"/>
        <v>Standard</v>
      </c>
      <c r="G28" t="str">
        <f t="shared" si="2"/>
        <v>Toyota</v>
      </c>
      <c r="H28" t="str">
        <f t="shared" si="3"/>
        <v>Corolla</v>
      </c>
      <c r="I28">
        <v>1.4</v>
      </c>
      <c r="J28" s="13">
        <v>140</v>
      </c>
      <c r="K28" s="13">
        <v>137.19999999999999</v>
      </c>
      <c r="L28" s="11">
        <v>162</v>
      </c>
      <c r="M28" s="11">
        <v>162</v>
      </c>
      <c r="N28" s="13"/>
      <c r="O28" s="14">
        <f t="shared" si="4"/>
        <v>0.18075801749271148</v>
      </c>
      <c r="P28" t="s">
        <v>64</v>
      </c>
      <c r="Q28" s="36">
        <f t="shared" si="5"/>
        <v>2.000000000000008E-2</v>
      </c>
    </row>
    <row r="29" spans="1:17" ht="14.25" customHeight="1" thickTop="1" thickBot="1" x14ac:dyDescent="0.35">
      <c r="A29" s="10">
        <v>500253</v>
      </c>
      <c r="B29" s="28" t="s">
        <v>22</v>
      </c>
      <c r="C29" s="11">
        <v>41</v>
      </c>
      <c r="D29" s="11">
        <v>4</v>
      </c>
      <c r="E29" s="12">
        <f t="shared" si="0"/>
        <v>41004</v>
      </c>
      <c r="F29" t="str">
        <f t="shared" si="1"/>
        <v>Standard</v>
      </c>
      <c r="G29" t="str">
        <f t="shared" si="2"/>
        <v>Toyota</v>
      </c>
      <c r="H29" t="str">
        <f t="shared" si="3"/>
        <v>Corolla</v>
      </c>
      <c r="I29">
        <v>1.4</v>
      </c>
      <c r="J29" s="13">
        <v>140</v>
      </c>
      <c r="K29" s="13">
        <v>138</v>
      </c>
      <c r="L29" s="11">
        <v>164</v>
      </c>
      <c r="M29" s="11">
        <v>183</v>
      </c>
      <c r="N29" s="13"/>
      <c r="O29" s="14">
        <f t="shared" si="4"/>
        <v>0.18840579710144928</v>
      </c>
      <c r="P29" t="s">
        <v>64</v>
      </c>
      <c r="Q29" s="36">
        <f t="shared" si="5"/>
        <v>1.4285714285714285E-2</v>
      </c>
    </row>
    <row r="30" spans="1:17" ht="14.25" customHeight="1" thickTop="1" thickBot="1" x14ac:dyDescent="0.35">
      <c r="A30" s="10">
        <v>500254</v>
      </c>
      <c r="B30" s="28" t="s">
        <v>22</v>
      </c>
      <c r="C30" s="11">
        <v>41</v>
      </c>
      <c r="D30" s="11">
        <v>7</v>
      </c>
      <c r="E30" s="12">
        <f t="shared" si="0"/>
        <v>41007</v>
      </c>
      <c r="F30" t="str">
        <f t="shared" si="1"/>
        <v>Standard</v>
      </c>
      <c r="G30" t="str">
        <f t="shared" si="2"/>
        <v>Mazda</v>
      </c>
      <c r="H30" t="str">
        <f t="shared" si="3"/>
        <v>3</v>
      </c>
      <c r="I30">
        <v>2</v>
      </c>
      <c r="J30" s="13">
        <v>150</v>
      </c>
      <c r="K30" s="13">
        <v>144.06</v>
      </c>
      <c r="L30" s="11">
        <v>139</v>
      </c>
      <c r="M30" s="11">
        <v>116</v>
      </c>
      <c r="N30" s="13"/>
      <c r="O30" s="14">
        <f t="shared" si="4"/>
        <v>-3.5124253783145924E-2</v>
      </c>
      <c r="P30" t="s">
        <v>65</v>
      </c>
      <c r="Q30" s="36">
        <f t="shared" si="5"/>
        <v>3.9599999999999982E-2</v>
      </c>
    </row>
    <row r="31" spans="1:17" ht="14.25" customHeight="1" thickTop="1" thickBot="1" x14ac:dyDescent="0.35">
      <c r="A31" s="10">
        <v>500254</v>
      </c>
      <c r="B31" s="28" t="s">
        <v>22</v>
      </c>
      <c r="C31" s="11">
        <v>41</v>
      </c>
      <c r="D31" s="11">
        <v>4</v>
      </c>
      <c r="E31" s="12">
        <f t="shared" si="0"/>
        <v>41004</v>
      </c>
      <c r="F31" t="str">
        <f t="shared" si="1"/>
        <v>Standard</v>
      </c>
      <c r="G31" t="str">
        <f t="shared" si="2"/>
        <v>Toyota</v>
      </c>
      <c r="H31" t="str">
        <f t="shared" si="3"/>
        <v>Corolla</v>
      </c>
      <c r="I31">
        <v>1.4</v>
      </c>
      <c r="J31" s="13">
        <v>140</v>
      </c>
      <c r="K31" s="13">
        <v>129.35999999999999</v>
      </c>
      <c r="L31" s="11">
        <v>161</v>
      </c>
      <c r="M31" s="11">
        <v>183</v>
      </c>
      <c r="N31" s="13"/>
      <c r="O31" s="14">
        <f t="shared" si="4"/>
        <v>0.24458874458874474</v>
      </c>
      <c r="P31" t="s">
        <v>64</v>
      </c>
      <c r="Q31" s="36">
        <f t="shared" si="5"/>
        <v>7.6000000000000109E-2</v>
      </c>
    </row>
    <row r="32" spans="1:17" ht="14.25" customHeight="1" thickTop="1" thickBot="1" x14ac:dyDescent="0.35">
      <c r="A32" s="10">
        <v>500277</v>
      </c>
      <c r="B32" s="28" t="s">
        <v>22</v>
      </c>
      <c r="C32" s="11">
        <v>41</v>
      </c>
      <c r="D32" s="11">
        <v>4</v>
      </c>
      <c r="E32" s="12">
        <f t="shared" si="0"/>
        <v>41004</v>
      </c>
      <c r="F32" t="str">
        <f t="shared" si="1"/>
        <v>Standard</v>
      </c>
      <c r="G32" t="str">
        <f t="shared" si="2"/>
        <v>Toyota</v>
      </c>
      <c r="H32" t="str">
        <f t="shared" si="3"/>
        <v>Corolla</v>
      </c>
      <c r="I32">
        <v>1.4</v>
      </c>
      <c r="J32" s="13">
        <v>140</v>
      </c>
      <c r="K32" s="13">
        <v>137.19999999999999</v>
      </c>
      <c r="L32" s="11">
        <v>134</v>
      </c>
      <c r="M32" s="11">
        <v>148</v>
      </c>
      <c r="N32" s="13"/>
      <c r="O32" s="14">
        <f t="shared" si="4"/>
        <v>-2.3323615160349774E-2</v>
      </c>
      <c r="P32" t="s">
        <v>64</v>
      </c>
      <c r="Q32" s="36">
        <f t="shared" si="5"/>
        <v>2.000000000000008E-2</v>
      </c>
    </row>
    <row r="33" spans="1:17" ht="14.25" customHeight="1" thickTop="1" thickBot="1" x14ac:dyDescent="0.35">
      <c r="A33" s="10">
        <v>500277</v>
      </c>
      <c r="B33" s="28" t="s">
        <v>22</v>
      </c>
      <c r="C33" s="11">
        <v>51</v>
      </c>
      <c r="D33" s="11">
        <v>6</v>
      </c>
      <c r="E33" s="12">
        <f t="shared" si="0"/>
        <v>51006</v>
      </c>
      <c r="F33" t="str">
        <f t="shared" si="1"/>
        <v>Premium</v>
      </c>
      <c r="G33" t="str">
        <f t="shared" si="2"/>
        <v>Audi</v>
      </c>
      <c r="H33" t="str">
        <f t="shared" si="3"/>
        <v>A4</v>
      </c>
      <c r="I33">
        <v>2</v>
      </c>
      <c r="J33" s="13">
        <v>230</v>
      </c>
      <c r="K33" s="13">
        <v>225.4</v>
      </c>
      <c r="L33" s="11">
        <v>248</v>
      </c>
      <c r="M33" s="11">
        <v>260</v>
      </c>
      <c r="N33" s="13"/>
      <c r="O33" s="14">
        <f t="shared" si="4"/>
        <v>0.10026619343389527</v>
      </c>
      <c r="P33" t="s">
        <v>64</v>
      </c>
      <c r="Q33" s="36">
        <f t="shared" si="5"/>
        <v>1.9999999999999976E-2</v>
      </c>
    </row>
    <row r="34" spans="1:17" ht="14.25" customHeight="1" thickTop="1" thickBot="1" x14ac:dyDescent="0.35">
      <c r="A34" s="10">
        <v>500281</v>
      </c>
      <c r="B34" s="28" t="s">
        <v>22</v>
      </c>
      <c r="C34" s="11">
        <v>51</v>
      </c>
      <c r="D34" s="11">
        <v>5</v>
      </c>
      <c r="E34" s="12">
        <f t="shared" si="0"/>
        <v>51005</v>
      </c>
      <c r="F34" t="str">
        <f t="shared" si="1"/>
        <v>Premium</v>
      </c>
      <c r="G34" t="str">
        <f t="shared" si="2"/>
        <v>Mercedes Benz</v>
      </c>
      <c r="H34" t="str">
        <f t="shared" si="3"/>
        <v>C200</v>
      </c>
      <c r="I34">
        <v>2</v>
      </c>
      <c r="J34" s="13">
        <v>240</v>
      </c>
      <c r="K34" s="13">
        <v>226.38</v>
      </c>
      <c r="L34" s="11">
        <v>325</v>
      </c>
      <c r="M34" s="11">
        <v>344</v>
      </c>
      <c r="N34" s="13"/>
      <c r="O34" s="14">
        <f t="shared" si="4"/>
        <v>0.43563919074123159</v>
      </c>
      <c r="P34" t="s">
        <v>64</v>
      </c>
      <c r="Q34" s="36">
        <f t="shared" si="5"/>
        <v>5.6750000000000016E-2</v>
      </c>
    </row>
    <row r="35" spans="1:17" ht="14.25" customHeight="1" thickTop="1" thickBot="1" x14ac:dyDescent="0.35">
      <c r="A35" s="10">
        <v>500281</v>
      </c>
      <c r="B35" s="28" t="s">
        <v>22</v>
      </c>
      <c r="C35" s="11">
        <v>41</v>
      </c>
      <c r="D35" s="11">
        <v>7</v>
      </c>
      <c r="E35" s="12">
        <f t="shared" si="0"/>
        <v>41007</v>
      </c>
      <c r="F35" t="str">
        <f t="shared" si="1"/>
        <v>Standard</v>
      </c>
      <c r="G35" t="str">
        <f t="shared" si="2"/>
        <v>Mazda</v>
      </c>
      <c r="H35" t="str">
        <f t="shared" si="3"/>
        <v>3</v>
      </c>
      <c r="I35">
        <v>2</v>
      </c>
      <c r="J35" s="13">
        <v>150</v>
      </c>
      <c r="K35" s="13">
        <v>137.19999999999999</v>
      </c>
      <c r="L35" s="11">
        <v>182</v>
      </c>
      <c r="M35" s="11">
        <v>222</v>
      </c>
      <c r="N35" s="13"/>
      <c r="O35" s="14">
        <f t="shared" si="4"/>
        <v>0.32653061224489804</v>
      </c>
      <c r="P35" t="s">
        <v>65</v>
      </c>
      <c r="Q35" s="36">
        <f t="shared" si="5"/>
        <v>8.5333333333333414E-2</v>
      </c>
    </row>
    <row r="36" spans="1:17" ht="14.25" customHeight="1" thickTop="1" thickBot="1" x14ac:dyDescent="0.35">
      <c r="A36" s="10">
        <v>500281</v>
      </c>
      <c r="B36" s="28" t="s">
        <v>22</v>
      </c>
      <c r="C36" s="11">
        <v>61</v>
      </c>
      <c r="D36" s="11">
        <v>7</v>
      </c>
      <c r="E36" s="12">
        <f t="shared" si="0"/>
        <v>61007</v>
      </c>
      <c r="F36" t="str">
        <f t="shared" si="1"/>
        <v>Sports</v>
      </c>
      <c r="G36" t="str">
        <f t="shared" si="2"/>
        <v>Honda</v>
      </c>
      <c r="H36" t="str">
        <f t="shared" si="3"/>
        <v>S2000</v>
      </c>
      <c r="I36">
        <v>2</v>
      </c>
      <c r="J36" s="13">
        <v>195</v>
      </c>
      <c r="K36" s="13">
        <v>173.46</v>
      </c>
      <c r="L36" s="11">
        <v>162</v>
      </c>
      <c r="M36" s="11">
        <v>126</v>
      </c>
      <c r="N36" s="13"/>
      <c r="O36" s="14">
        <f t="shared" si="4"/>
        <v>-6.6067104808024954E-2</v>
      </c>
      <c r="P36" t="s">
        <v>65</v>
      </c>
      <c r="Q36" s="36">
        <f t="shared" si="5"/>
        <v>0.11046153846153842</v>
      </c>
    </row>
    <row r="37" spans="1:17" ht="14.25" customHeight="1" thickTop="1" thickBot="1" x14ac:dyDescent="0.35">
      <c r="A37" s="10">
        <v>500289</v>
      </c>
      <c r="B37" s="28" t="s">
        <v>22</v>
      </c>
      <c r="C37" s="11">
        <v>61</v>
      </c>
      <c r="D37" s="11">
        <v>5</v>
      </c>
      <c r="E37" s="12">
        <f t="shared" si="0"/>
        <v>61005</v>
      </c>
      <c r="F37" t="str">
        <f t="shared" si="1"/>
        <v>Sports</v>
      </c>
      <c r="G37" t="str">
        <f t="shared" si="2"/>
        <v>Mitsubishi</v>
      </c>
      <c r="H37" t="str">
        <f t="shared" si="3"/>
        <v>Lancer</v>
      </c>
      <c r="I37">
        <v>2</v>
      </c>
      <c r="J37" s="13">
        <v>180</v>
      </c>
      <c r="K37" s="13">
        <v>173.46</v>
      </c>
      <c r="L37" s="11">
        <v>247</v>
      </c>
      <c r="M37" s="11">
        <v>229</v>
      </c>
      <c r="N37" s="13"/>
      <c r="O37" s="14">
        <f t="shared" si="4"/>
        <v>0.42395941427418421</v>
      </c>
      <c r="P37" t="s">
        <v>64</v>
      </c>
      <c r="Q37" s="36">
        <f t="shared" si="5"/>
        <v>3.6333333333333287E-2</v>
      </c>
    </row>
    <row r="38" spans="1:17" ht="14.25" customHeight="1" thickTop="1" thickBot="1" x14ac:dyDescent="0.35">
      <c r="A38" s="10">
        <v>500289</v>
      </c>
      <c r="B38" s="28" t="s">
        <v>22</v>
      </c>
      <c r="C38" s="11">
        <v>51</v>
      </c>
      <c r="D38" s="11">
        <v>5</v>
      </c>
      <c r="E38" s="12">
        <f t="shared" si="0"/>
        <v>51005</v>
      </c>
      <c r="F38" t="str">
        <f t="shared" si="1"/>
        <v>Premium</v>
      </c>
      <c r="G38" t="str">
        <f t="shared" si="2"/>
        <v>Mercedes Benz</v>
      </c>
      <c r="H38" t="str">
        <f t="shared" si="3"/>
        <v>C200</v>
      </c>
      <c r="I38">
        <v>2</v>
      </c>
      <c r="J38" s="13">
        <v>240</v>
      </c>
      <c r="K38" s="13">
        <v>235.2</v>
      </c>
      <c r="L38" s="11">
        <v>280</v>
      </c>
      <c r="M38" s="11">
        <v>246</v>
      </c>
      <c r="N38" s="13"/>
      <c r="O38" s="14">
        <f t="shared" si="4"/>
        <v>0.19047619047619052</v>
      </c>
      <c r="P38" t="s">
        <v>64</v>
      </c>
      <c r="Q38" s="36">
        <f t="shared" si="5"/>
        <v>2.0000000000000049E-2</v>
      </c>
    </row>
    <row r="39" spans="1:17" ht="14.25" customHeight="1" thickTop="1" thickBot="1" x14ac:dyDescent="0.35">
      <c r="A39" s="10">
        <v>500290</v>
      </c>
      <c r="B39" s="28" t="s">
        <v>22</v>
      </c>
      <c r="C39" s="11">
        <v>61</v>
      </c>
      <c r="D39" s="11">
        <v>5</v>
      </c>
      <c r="E39" s="12">
        <f t="shared" si="0"/>
        <v>61005</v>
      </c>
      <c r="F39" t="str">
        <f t="shared" si="1"/>
        <v>Sports</v>
      </c>
      <c r="G39" t="str">
        <f t="shared" si="2"/>
        <v>Mitsubishi</v>
      </c>
      <c r="H39" t="str">
        <f t="shared" si="3"/>
        <v>Lancer</v>
      </c>
      <c r="I39">
        <v>2</v>
      </c>
      <c r="J39" s="13">
        <v>180</v>
      </c>
      <c r="K39" s="13">
        <v>180</v>
      </c>
      <c r="L39" s="11">
        <v>244</v>
      </c>
      <c r="M39" s="11">
        <v>248</v>
      </c>
      <c r="N39" s="13"/>
      <c r="O39" s="14">
        <f t="shared" si="4"/>
        <v>0.35555555555555557</v>
      </c>
      <c r="P39" t="s">
        <v>64</v>
      </c>
      <c r="Q39" s="36">
        <f t="shared" si="5"/>
        <v>0</v>
      </c>
    </row>
    <row r="40" spans="1:17" ht="14.25" customHeight="1" thickTop="1" thickBot="1" x14ac:dyDescent="0.35">
      <c r="A40" s="10">
        <v>500293</v>
      </c>
      <c r="B40" s="28" t="s">
        <v>22</v>
      </c>
      <c r="C40" s="11">
        <v>61</v>
      </c>
      <c r="D40" s="11">
        <v>7</v>
      </c>
      <c r="E40" s="12">
        <f t="shared" si="0"/>
        <v>61007</v>
      </c>
      <c r="F40" t="str">
        <f t="shared" si="1"/>
        <v>Sports</v>
      </c>
      <c r="G40" t="str">
        <f t="shared" si="2"/>
        <v>Honda</v>
      </c>
      <c r="H40" t="str">
        <f t="shared" si="3"/>
        <v>S2000</v>
      </c>
      <c r="I40">
        <v>2</v>
      </c>
      <c r="J40" s="13">
        <v>195</v>
      </c>
      <c r="K40" s="13">
        <v>183.26</v>
      </c>
      <c r="L40" s="11">
        <v>168</v>
      </c>
      <c r="M40" s="11">
        <v>129</v>
      </c>
      <c r="N40" s="13"/>
      <c r="O40" s="14">
        <f t="shared" si="4"/>
        <v>-8.3269671504965573E-2</v>
      </c>
      <c r="P40" t="s">
        <v>65</v>
      </c>
      <c r="Q40" s="36">
        <f t="shared" si="5"/>
        <v>6.0205128205128251E-2</v>
      </c>
    </row>
    <row r="41" spans="1:17" ht="14.25" customHeight="1" thickTop="1" thickBot="1" x14ac:dyDescent="0.35">
      <c r="A41" s="10">
        <v>500293</v>
      </c>
      <c r="B41" s="28" t="s">
        <v>22</v>
      </c>
      <c r="C41" s="11">
        <v>51</v>
      </c>
      <c r="D41" s="11">
        <v>6</v>
      </c>
      <c r="E41" s="12">
        <f t="shared" si="0"/>
        <v>51006</v>
      </c>
      <c r="F41" t="str">
        <f t="shared" si="1"/>
        <v>Premium</v>
      </c>
      <c r="G41" t="str">
        <f t="shared" si="2"/>
        <v>Audi</v>
      </c>
      <c r="H41" t="str">
        <f t="shared" si="3"/>
        <v>A4</v>
      </c>
      <c r="I41">
        <v>2</v>
      </c>
      <c r="J41" s="13">
        <v>230</v>
      </c>
      <c r="K41" s="13">
        <v>225.4</v>
      </c>
      <c r="L41" s="11">
        <v>269</v>
      </c>
      <c r="M41" s="11">
        <v>322</v>
      </c>
      <c r="N41" s="13"/>
      <c r="O41" s="14">
        <f t="shared" si="4"/>
        <v>0.1934338952972493</v>
      </c>
      <c r="P41" t="s">
        <v>64</v>
      </c>
      <c r="Q41" s="36">
        <f t="shared" si="5"/>
        <v>1.9999999999999976E-2</v>
      </c>
    </row>
    <row r="42" spans="1:17" ht="14.25" customHeight="1" thickTop="1" thickBot="1" x14ac:dyDescent="0.35">
      <c r="A42" s="10">
        <v>500313</v>
      </c>
      <c r="B42" s="28" t="s">
        <v>22</v>
      </c>
      <c r="C42" s="11">
        <v>61</v>
      </c>
      <c r="D42" s="11">
        <v>7</v>
      </c>
      <c r="E42" s="12">
        <f t="shared" si="0"/>
        <v>61007</v>
      </c>
      <c r="F42" t="str">
        <f t="shared" si="1"/>
        <v>Sports</v>
      </c>
      <c r="G42" t="str">
        <f t="shared" si="2"/>
        <v>Honda</v>
      </c>
      <c r="H42" t="str">
        <f t="shared" si="3"/>
        <v>S2000</v>
      </c>
      <c r="I42">
        <v>2</v>
      </c>
      <c r="J42" s="13">
        <v>195</v>
      </c>
      <c r="K42" s="13">
        <v>166.6</v>
      </c>
      <c r="L42" s="11">
        <v>232</v>
      </c>
      <c r="M42" s="11">
        <v>250</v>
      </c>
      <c r="N42" s="13"/>
      <c r="O42" s="14">
        <f t="shared" si="4"/>
        <v>0.39255702280912369</v>
      </c>
      <c r="P42" t="s">
        <v>65</v>
      </c>
      <c r="Q42" s="36">
        <f t="shared" si="5"/>
        <v>0.14564102564102566</v>
      </c>
    </row>
    <row r="43" spans="1:17" ht="14.25" customHeight="1" thickTop="1" thickBot="1" x14ac:dyDescent="0.35">
      <c r="A43" s="10">
        <v>500313</v>
      </c>
      <c r="B43" s="28" t="s">
        <v>22</v>
      </c>
      <c r="C43" s="11">
        <v>41</v>
      </c>
      <c r="D43" s="11">
        <v>5</v>
      </c>
      <c r="E43" s="12">
        <f t="shared" si="0"/>
        <v>41005</v>
      </c>
      <c r="F43" t="str">
        <f t="shared" si="1"/>
        <v>Standard</v>
      </c>
      <c r="G43" t="str">
        <f t="shared" si="2"/>
        <v>Honda</v>
      </c>
      <c r="H43" t="str">
        <f t="shared" si="3"/>
        <v>Jazz</v>
      </c>
      <c r="I43">
        <v>1.4</v>
      </c>
      <c r="J43" s="13">
        <v>140</v>
      </c>
      <c r="K43" s="13">
        <v>114.66</v>
      </c>
      <c r="L43" s="11">
        <v>120</v>
      </c>
      <c r="M43" s="11">
        <v>144</v>
      </c>
      <c r="N43" s="13"/>
      <c r="O43" s="14">
        <f t="shared" si="4"/>
        <v>4.6572475143903745E-2</v>
      </c>
      <c r="P43" t="s">
        <v>65</v>
      </c>
      <c r="Q43" s="36">
        <f t="shared" si="5"/>
        <v>0.18100000000000002</v>
      </c>
    </row>
    <row r="44" spans="1:17" ht="14.25" customHeight="1" thickTop="1" thickBot="1" x14ac:dyDescent="0.35">
      <c r="A44" s="10">
        <v>500320</v>
      </c>
      <c r="B44" s="28" t="s">
        <v>22</v>
      </c>
      <c r="C44" s="11">
        <v>51</v>
      </c>
      <c r="D44" s="11">
        <v>7</v>
      </c>
      <c r="E44" s="12">
        <f t="shared" si="0"/>
        <v>51007</v>
      </c>
      <c r="F44" t="str">
        <f t="shared" si="1"/>
        <v>Premium</v>
      </c>
      <c r="G44" t="str">
        <f t="shared" si="2"/>
        <v>Lexus</v>
      </c>
      <c r="H44" t="str">
        <f t="shared" si="3"/>
        <v>IS-250</v>
      </c>
      <c r="I44">
        <v>2.5</v>
      </c>
      <c r="J44" s="13">
        <v>250</v>
      </c>
      <c r="K44" s="13">
        <v>249</v>
      </c>
      <c r="L44" s="11">
        <v>241</v>
      </c>
      <c r="M44" s="11">
        <v>209</v>
      </c>
      <c r="N44" s="13"/>
      <c r="O44" s="14">
        <f t="shared" si="4"/>
        <v>-3.2128514056224897E-2</v>
      </c>
      <c r="P44" t="s">
        <v>64</v>
      </c>
      <c r="Q44" s="36">
        <f t="shared" si="5"/>
        <v>4.0000000000000001E-3</v>
      </c>
    </row>
    <row r="45" spans="1:17" ht="14.25" customHeight="1" thickTop="1" thickBot="1" x14ac:dyDescent="0.35">
      <c r="A45" s="10">
        <v>500327</v>
      </c>
      <c r="B45" s="28" t="s">
        <v>22</v>
      </c>
      <c r="C45" s="11">
        <v>51</v>
      </c>
      <c r="D45" s="11">
        <v>4</v>
      </c>
      <c r="E45" s="12">
        <f t="shared" si="0"/>
        <v>51004</v>
      </c>
      <c r="F45" t="str">
        <f t="shared" si="1"/>
        <v>Premium</v>
      </c>
      <c r="G45" t="str">
        <f t="shared" si="2"/>
        <v>BMW</v>
      </c>
      <c r="H45" t="str">
        <f t="shared" si="3"/>
        <v>320i</v>
      </c>
      <c r="I45">
        <v>2</v>
      </c>
      <c r="J45" s="13">
        <v>240</v>
      </c>
      <c r="K45" s="13">
        <v>235.2</v>
      </c>
      <c r="L45" s="11">
        <v>300</v>
      </c>
      <c r="M45" s="11">
        <v>345</v>
      </c>
      <c r="N45" s="13"/>
      <c r="O45" s="14">
        <f t="shared" si="4"/>
        <v>0.27551020408163274</v>
      </c>
      <c r="P45" t="s">
        <v>64</v>
      </c>
      <c r="Q45" s="36">
        <f t="shared" si="5"/>
        <v>2.0000000000000049E-2</v>
      </c>
    </row>
    <row r="46" spans="1:17" ht="14.25" customHeight="1" thickTop="1" thickBot="1" x14ac:dyDescent="0.35">
      <c r="A46" s="10">
        <v>500327</v>
      </c>
      <c r="B46" s="28" t="s">
        <v>22</v>
      </c>
      <c r="C46" s="11">
        <v>51</v>
      </c>
      <c r="D46" s="11">
        <v>6</v>
      </c>
      <c r="E46" s="12">
        <f t="shared" si="0"/>
        <v>51006</v>
      </c>
      <c r="F46" t="str">
        <f t="shared" si="1"/>
        <v>Premium</v>
      </c>
      <c r="G46" t="str">
        <f t="shared" si="2"/>
        <v>Audi</v>
      </c>
      <c r="H46" t="str">
        <f t="shared" si="3"/>
        <v>A4</v>
      </c>
      <c r="I46">
        <v>2</v>
      </c>
      <c r="J46" s="13">
        <v>230</v>
      </c>
      <c r="K46" s="13">
        <v>225.4</v>
      </c>
      <c r="L46" s="11">
        <v>172</v>
      </c>
      <c r="M46" s="11">
        <v>192</v>
      </c>
      <c r="N46" s="13"/>
      <c r="O46" s="14">
        <f t="shared" si="4"/>
        <v>-0.23691215616681457</v>
      </c>
      <c r="P46" t="s">
        <v>64</v>
      </c>
      <c r="Q46" s="36">
        <f t="shared" si="5"/>
        <v>1.9999999999999976E-2</v>
      </c>
    </row>
    <row r="47" spans="1:17" ht="14.25" customHeight="1" thickTop="1" thickBot="1" x14ac:dyDescent="0.35">
      <c r="A47" s="10">
        <v>500338</v>
      </c>
      <c r="B47" s="28" t="s">
        <v>22</v>
      </c>
      <c r="C47" s="11">
        <v>41</v>
      </c>
      <c r="D47" s="11">
        <v>5</v>
      </c>
      <c r="E47" s="12">
        <f t="shared" si="0"/>
        <v>41005</v>
      </c>
      <c r="F47" t="str">
        <f t="shared" si="1"/>
        <v>Standard</v>
      </c>
      <c r="G47" t="str">
        <f t="shared" si="2"/>
        <v>Honda</v>
      </c>
      <c r="H47" t="str">
        <f t="shared" si="3"/>
        <v>Jazz</v>
      </c>
      <c r="I47">
        <v>1.4</v>
      </c>
      <c r="J47" s="13">
        <v>140</v>
      </c>
      <c r="K47" s="13">
        <v>137.19999999999999</v>
      </c>
      <c r="L47" s="11">
        <v>113</v>
      </c>
      <c r="M47" s="11">
        <v>100</v>
      </c>
      <c r="N47" s="13"/>
      <c r="O47" s="14">
        <f t="shared" si="4"/>
        <v>-0.1763848396501457</v>
      </c>
      <c r="P47" t="s">
        <v>65</v>
      </c>
      <c r="Q47" s="36">
        <f t="shared" si="5"/>
        <v>2.000000000000008E-2</v>
      </c>
    </row>
    <row r="48" spans="1:17" ht="14.25" customHeight="1" thickTop="1" thickBot="1" x14ac:dyDescent="0.35">
      <c r="A48" s="10">
        <v>500338</v>
      </c>
      <c r="B48" s="28" t="s">
        <v>22</v>
      </c>
      <c r="C48" s="11">
        <v>61</v>
      </c>
      <c r="D48" s="11">
        <v>5</v>
      </c>
      <c r="E48" s="12">
        <f t="shared" si="0"/>
        <v>61005</v>
      </c>
      <c r="F48" t="str">
        <f t="shared" si="1"/>
        <v>Sports</v>
      </c>
      <c r="G48" t="str">
        <f t="shared" si="2"/>
        <v>Mitsubishi</v>
      </c>
      <c r="H48" t="str">
        <f t="shared" si="3"/>
        <v>Lancer</v>
      </c>
      <c r="I48">
        <v>2</v>
      </c>
      <c r="J48" s="13">
        <v>180</v>
      </c>
      <c r="K48" s="13">
        <v>176.4</v>
      </c>
      <c r="L48" s="11">
        <v>252</v>
      </c>
      <c r="M48" s="11">
        <v>209</v>
      </c>
      <c r="N48" s="13"/>
      <c r="O48" s="14">
        <f t="shared" si="4"/>
        <v>0.42857142857142855</v>
      </c>
      <c r="P48" t="s">
        <v>64</v>
      </c>
      <c r="Q48" s="36">
        <f t="shared" si="5"/>
        <v>1.9999999999999969E-2</v>
      </c>
    </row>
    <row r="49" spans="1:17" ht="14.25" customHeight="1" thickTop="1" thickBot="1" x14ac:dyDescent="0.35">
      <c r="A49" s="10">
        <v>500345</v>
      </c>
      <c r="B49" s="28" t="s">
        <v>22</v>
      </c>
      <c r="C49" s="11">
        <v>61</v>
      </c>
      <c r="D49" s="11">
        <v>6</v>
      </c>
      <c r="E49" s="12">
        <f t="shared" si="0"/>
        <v>61006</v>
      </c>
      <c r="F49" t="str">
        <f t="shared" si="1"/>
        <v>Sports</v>
      </c>
      <c r="G49" t="str">
        <f t="shared" si="2"/>
        <v>Mazda</v>
      </c>
      <c r="H49" t="str">
        <f t="shared" si="3"/>
        <v>MX-5</v>
      </c>
      <c r="I49">
        <v>1.8</v>
      </c>
      <c r="J49" s="13">
        <v>175</v>
      </c>
      <c r="K49" s="13">
        <v>165.62</v>
      </c>
      <c r="L49" s="11">
        <v>211</v>
      </c>
      <c r="M49" s="11">
        <v>236</v>
      </c>
      <c r="N49" s="13"/>
      <c r="O49" s="14">
        <f t="shared" si="4"/>
        <v>0.27400072455017505</v>
      </c>
      <c r="P49" t="s">
        <v>65</v>
      </c>
      <c r="Q49" s="36">
        <f t="shared" si="5"/>
        <v>5.3599999999999974E-2</v>
      </c>
    </row>
    <row r="50" spans="1:17" ht="14.25" customHeight="1" thickTop="1" thickBot="1" x14ac:dyDescent="0.35">
      <c r="A50" s="10">
        <v>500345</v>
      </c>
      <c r="B50" s="28" t="s">
        <v>22</v>
      </c>
      <c r="C50" s="11">
        <v>61</v>
      </c>
      <c r="D50" s="11">
        <v>7</v>
      </c>
      <c r="E50" s="12">
        <f t="shared" si="0"/>
        <v>61007</v>
      </c>
      <c r="F50" t="str">
        <f t="shared" si="1"/>
        <v>Sports</v>
      </c>
      <c r="G50" t="str">
        <f t="shared" si="2"/>
        <v>Honda</v>
      </c>
      <c r="H50" t="str">
        <f t="shared" si="3"/>
        <v>S2000</v>
      </c>
      <c r="I50">
        <v>2</v>
      </c>
      <c r="J50" s="13">
        <v>195</v>
      </c>
      <c r="K50" s="13">
        <v>190.12</v>
      </c>
      <c r="L50" s="11">
        <v>164</v>
      </c>
      <c r="M50" s="11">
        <v>175</v>
      </c>
      <c r="N50" s="13"/>
      <c r="O50" s="14">
        <f t="shared" si="4"/>
        <v>-0.13738691352829793</v>
      </c>
      <c r="P50" t="s">
        <v>65</v>
      </c>
      <c r="Q50" s="36">
        <f t="shared" si="5"/>
        <v>2.5025641025641001E-2</v>
      </c>
    </row>
    <row r="51" spans="1:17" ht="14.25" customHeight="1" thickTop="1" thickBot="1" x14ac:dyDescent="0.35">
      <c r="A51" s="10">
        <v>500354</v>
      </c>
      <c r="B51" s="28" t="s">
        <v>22</v>
      </c>
      <c r="C51" s="11">
        <v>61</v>
      </c>
      <c r="D51" s="11">
        <v>5</v>
      </c>
      <c r="E51" s="12">
        <f t="shared" si="0"/>
        <v>61005</v>
      </c>
      <c r="F51" t="str">
        <f t="shared" si="1"/>
        <v>Sports</v>
      </c>
      <c r="G51" t="str">
        <f t="shared" si="2"/>
        <v>Mitsubishi</v>
      </c>
      <c r="H51" t="str">
        <f t="shared" si="3"/>
        <v>Lancer</v>
      </c>
      <c r="I51">
        <v>2</v>
      </c>
      <c r="J51" s="13">
        <v>180</v>
      </c>
      <c r="K51" s="13">
        <v>155.82</v>
      </c>
      <c r="L51" s="11">
        <v>143</v>
      </c>
      <c r="M51" s="11">
        <v>158</v>
      </c>
      <c r="N51" s="13"/>
      <c r="O51" s="14">
        <f t="shared" si="4"/>
        <v>-8.2274419201642884E-2</v>
      </c>
      <c r="P51" t="s">
        <v>64</v>
      </c>
      <c r="Q51" s="36">
        <f t="shared" si="5"/>
        <v>0.13433333333333336</v>
      </c>
    </row>
    <row r="52" spans="1:17" ht="14.25" customHeight="1" thickTop="1" thickBot="1" x14ac:dyDescent="0.35">
      <c r="A52" s="10">
        <v>500354</v>
      </c>
      <c r="B52" s="28" t="s">
        <v>22</v>
      </c>
      <c r="C52" s="11">
        <v>51</v>
      </c>
      <c r="D52" s="11">
        <v>4</v>
      </c>
      <c r="E52" s="12">
        <f t="shared" si="0"/>
        <v>51004</v>
      </c>
      <c r="F52" t="str">
        <f t="shared" si="1"/>
        <v>Premium</v>
      </c>
      <c r="G52" t="str">
        <f t="shared" si="2"/>
        <v>BMW</v>
      </c>
      <c r="H52" t="str">
        <f t="shared" si="3"/>
        <v>320i</v>
      </c>
      <c r="I52">
        <v>2</v>
      </c>
      <c r="J52" s="13">
        <v>240</v>
      </c>
      <c r="K52" s="13">
        <v>215.6</v>
      </c>
      <c r="L52" s="11">
        <v>193</v>
      </c>
      <c r="M52" s="11">
        <v>231</v>
      </c>
      <c r="N52" s="13"/>
      <c r="O52" s="14">
        <f t="shared" si="4"/>
        <v>-0.10482374768089052</v>
      </c>
      <c r="P52" t="s">
        <v>64</v>
      </c>
      <c r="Q52" s="36">
        <f t="shared" si="5"/>
        <v>0.1016666666666667</v>
      </c>
    </row>
    <row r="53" spans="1:17" ht="14.25" customHeight="1" thickTop="1" thickBot="1" x14ac:dyDescent="0.35">
      <c r="A53" s="10">
        <v>500375</v>
      </c>
      <c r="B53" s="28" t="s">
        <v>22</v>
      </c>
      <c r="C53" s="11">
        <v>61</v>
      </c>
      <c r="D53" s="11">
        <v>7</v>
      </c>
      <c r="E53" s="12">
        <f t="shared" si="0"/>
        <v>61007</v>
      </c>
      <c r="F53" t="str">
        <f t="shared" si="1"/>
        <v>Sports</v>
      </c>
      <c r="G53" t="str">
        <f t="shared" si="2"/>
        <v>Honda</v>
      </c>
      <c r="H53" t="str">
        <f t="shared" si="3"/>
        <v>S2000</v>
      </c>
      <c r="I53">
        <v>2</v>
      </c>
      <c r="J53" s="13">
        <v>195</v>
      </c>
      <c r="K53" s="13">
        <v>190.12</v>
      </c>
      <c r="L53" s="11">
        <v>238</v>
      </c>
      <c r="M53" s="11">
        <v>228</v>
      </c>
      <c r="N53" s="13"/>
      <c r="O53" s="14">
        <f t="shared" si="4"/>
        <v>0.25184094256259204</v>
      </c>
      <c r="P53" t="s">
        <v>65</v>
      </c>
      <c r="Q53" s="36">
        <f t="shared" si="5"/>
        <v>2.5025641025641001E-2</v>
      </c>
    </row>
    <row r="54" spans="1:17" ht="14.25" customHeight="1" thickTop="1" thickBot="1" x14ac:dyDescent="0.35">
      <c r="A54" s="10">
        <v>500375</v>
      </c>
      <c r="B54" s="28" t="s">
        <v>22</v>
      </c>
      <c r="C54" s="11">
        <v>51</v>
      </c>
      <c r="D54" s="11">
        <v>6</v>
      </c>
      <c r="E54" s="12">
        <f t="shared" si="0"/>
        <v>51006</v>
      </c>
      <c r="F54" t="str">
        <f t="shared" si="1"/>
        <v>Premium</v>
      </c>
      <c r="G54" t="str">
        <f t="shared" si="2"/>
        <v>Audi</v>
      </c>
      <c r="H54" t="str">
        <f t="shared" si="3"/>
        <v>A4</v>
      </c>
      <c r="I54">
        <v>2</v>
      </c>
      <c r="J54" s="13">
        <v>230</v>
      </c>
      <c r="K54" s="13">
        <v>225.4</v>
      </c>
      <c r="L54" s="11">
        <v>315</v>
      </c>
      <c r="M54" s="11">
        <v>315</v>
      </c>
      <c r="N54" s="13"/>
      <c r="O54" s="14">
        <f t="shared" si="4"/>
        <v>0.39751552795031053</v>
      </c>
      <c r="P54" t="s">
        <v>64</v>
      </c>
      <c r="Q54" s="36">
        <f t="shared" si="5"/>
        <v>1.9999999999999976E-2</v>
      </c>
    </row>
    <row r="55" spans="1:17" ht="14.25" customHeight="1" thickTop="1" thickBot="1" x14ac:dyDescent="0.35">
      <c r="A55" s="10">
        <v>500384</v>
      </c>
      <c r="B55" s="28" t="s">
        <v>22</v>
      </c>
      <c r="C55" s="11">
        <v>51</v>
      </c>
      <c r="D55" s="11">
        <v>5</v>
      </c>
      <c r="E55" s="12">
        <f t="shared" si="0"/>
        <v>51005</v>
      </c>
      <c r="F55" t="str">
        <f t="shared" si="1"/>
        <v>Premium</v>
      </c>
      <c r="G55" t="str">
        <f t="shared" si="2"/>
        <v>Mercedes Benz</v>
      </c>
      <c r="H55" t="str">
        <f t="shared" si="3"/>
        <v>C200</v>
      </c>
      <c r="I55">
        <v>2</v>
      </c>
      <c r="J55" s="13">
        <v>240</v>
      </c>
      <c r="K55" s="13">
        <v>240</v>
      </c>
      <c r="L55" s="11">
        <v>314</v>
      </c>
      <c r="M55" s="11">
        <v>282</v>
      </c>
      <c r="N55" s="13"/>
      <c r="O55" s="14">
        <f t="shared" si="4"/>
        <v>0.30833333333333335</v>
      </c>
      <c r="P55" t="s">
        <v>64</v>
      </c>
      <c r="Q55" s="36">
        <f t="shared" si="5"/>
        <v>0</v>
      </c>
    </row>
    <row r="56" spans="1:17" ht="14.25" customHeight="1" thickTop="1" thickBot="1" x14ac:dyDescent="0.35">
      <c r="A56" s="10">
        <v>500395</v>
      </c>
      <c r="B56" s="28" t="s">
        <v>22</v>
      </c>
      <c r="C56" s="11">
        <v>51</v>
      </c>
      <c r="D56" s="11">
        <v>4</v>
      </c>
      <c r="E56" s="12">
        <f t="shared" si="0"/>
        <v>51004</v>
      </c>
      <c r="F56" t="str">
        <f t="shared" si="1"/>
        <v>Premium</v>
      </c>
      <c r="G56" t="str">
        <f t="shared" si="2"/>
        <v>BMW</v>
      </c>
      <c r="H56" t="str">
        <f t="shared" si="3"/>
        <v>320i</v>
      </c>
      <c r="I56">
        <v>2</v>
      </c>
      <c r="J56" s="13">
        <v>240</v>
      </c>
      <c r="K56" s="13">
        <v>235.2</v>
      </c>
      <c r="L56" s="11">
        <v>340</v>
      </c>
      <c r="M56" s="11">
        <v>360</v>
      </c>
      <c r="N56" s="13"/>
      <c r="O56" s="14">
        <f t="shared" si="4"/>
        <v>0.44557823129251706</v>
      </c>
      <c r="P56" t="s">
        <v>64</v>
      </c>
      <c r="Q56" s="36">
        <f t="shared" si="5"/>
        <v>2.0000000000000049E-2</v>
      </c>
    </row>
    <row r="57" spans="1:17" ht="14.25" customHeight="1" thickTop="1" thickBot="1" x14ac:dyDescent="0.35">
      <c r="A57" s="10">
        <v>500395</v>
      </c>
      <c r="B57" s="28" t="s">
        <v>22</v>
      </c>
      <c r="C57" s="11">
        <v>61</v>
      </c>
      <c r="D57" s="11">
        <v>7</v>
      </c>
      <c r="E57" s="12">
        <f t="shared" si="0"/>
        <v>61007</v>
      </c>
      <c r="F57" t="str">
        <f t="shared" si="1"/>
        <v>Sports</v>
      </c>
      <c r="G57" t="str">
        <f t="shared" si="2"/>
        <v>Honda</v>
      </c>
      <c r="H57" t="str">
        <f t="shared" si="3"/>
        <v>S2000</v>
      </c>
      <c r="I57">
        <v>2</v>
      </c>
      <c r="J57" s="13">
        <v>195</v>
      </c>
      <c r="K57" s="13">
        <v>184.24</v>
      </c>
      <c r="L57" s="11">
        <v>163</v>
      </c>
      <c r="M57" s="11">
        <v>122</v>
      </c>
      <c r="N57" s="13"/>
      <c r="O57" s="14">
        <f t="shared" si="4"/>
        <v>-0.11528441163699527</v>
      </c>
      <c r="P57" t="s">
        <v>65</v>
      </c>
      <c r="Q57" s="36">
        <f t="shared" si="5"/>
        <v>5.5179487179487133E-2</v>
      </c>
    </row>
    <row r="58" spans="1:17" ht="14.25" customHeight="1" thickTop="1" thickBot="1" x14ac:dyDescent="0.35">
      <c r="A58" s="10">
        <v>500400</v>
      </c>
      <c r="B58" s="28" t="s">
        <v>22</v>
      </c>
      <c r="C58" s="11">
        <v>51</v>
      </c>
      <c r="D58" s="11">
        <v>6</v>
      </c>
      <c r="E58" s="12">
        <f t="shared" si="0"/>
        <v>51006</v>
      </c>
      <c r="F58" t="str">
        <f t="shared" si="1"/>
        <v>Premium</v>
      </c>
      <c r="G58" t="str">
        <f t="shared" si="2"/>
        <v>Audi</v>
      </c>
      <c r="H58" t="str">
        <f t="shared" si="3"/>
        <v>A4</v>
      </c>
      <c r="I58">
        <v>2</v>
      </c>
      <c r="J58" s="13">
        <v>230</v>
      </c>
      <c r="K58" s="13">
        <v>230</v>
      </c>
      <c r="L58" s="11">
        <v>248</v>
      </c>
      <c r="M58" s="11">
        <v>307</v>
      </c>
      <c r="N58" s="13"/>
      <c r="O58" s="14">
        <f t="shared" si="4"/>
        <v>7.8260869565217397E-2</v>
      </c>
      <c r="P58" t="s">
        <v>64</v>
      </c>
      <c r="Q58" s="36">
        <f t="shared" si="5"/>
        <v>0</v>
      </c>
    </row>
    <row r="59" spans="1:17" ht="14.25" customHeight="1" thickTop="1" thickBot="1" x14ac:dyDescent="0.35">
      <c r="A59" s="10">
        <v>500409</v>
      </c>
      <c r="B59" s="28" t="s">
        <v>22</v>
      </c>
      <c r="C59" s="11">
        <v>41</v>
      </c>
      <c r="D59" s="11">
        <v>5</v>
      </c>
      <c r="E59" s="12">
        <f t="shared" si="0"/>
        <v>41005</v>
      </c>
      <c r="F59" t="str">
        <f t="shared" si="1"/>
        <v>Standard</v>
      </c>
      <c r="G59" t="str">
        <f t="shared" si="2"/>
        <v>Honda</v>
      </c>
      <c r="H59" t="str">
        <f t="shared" si="3"/>
        <v>Jazz</v>
      </c>
      <c r="I59">
        <v>1.4</v>
      </c>
      <c r="J59" s="13">
        <v>140</v>
      </c>
      <c r="K59" s="13">
        <v>135</v>
      </c>
      <c r="L59" s="11">
        <v>159</v>
      </c>
      <c r="M59" s="11">
        <v>154</v>
      </c>
      <c r="N59" s="13"/>
      <c r="O59" s="14">
        <f t="shared" si="4"/>
        <v>0.17777777777777778</v>
      </c>
      <c r="P59" t="s">
        <v>65</v>
      </c>
      <c r="Q59" s="36">
        <f t="shared" si="5"/>
        <v>3.5714285714285712E-2</v>
      </c>
    </row>
    <row r="60" spans="1:17" ht="14.25" customHeight="1" thickTop="1" thickBot="1" x14ac:dyDescent="0.35">
      <c r="A60" s="10">
        <v>500410</v>
      </c>
      <c r="B60" s="28" t="s">
        <v>22</v>
      </c>
      <c r="C60" s="11">
        <v>51</v>
      </c>
      <c r="D60" s="11">
        <v>7</v>
      </c>
      <c r="E60" s="12">
        <f t="shared" si="0"/>
        <v>51007</v>
      </c>
      <c r="F60" t="str">
        <f t="shared" si="1"/>
        <v>Premium</v>
      </c>
      <c r="G60" t="str">
        <f t="shared" si="2"/>
        <v>Lexus</v>
      </c>
      <c r="H60" t="str">
        <f t="shared" si="3"/>
        <v>IS-250</v>
      </c>
      <c r="I60">
        <v>2.5</v>
      </c>
      <c r="J60" s="13">
        <v>250</v>
      </c>
      <c r="K60" s="13">
        <v>242.06</v>
      </c>
      <c r="L60" s="11">
        <v>308</v>
      </c>
      <c r="M60" s="11">
        <v>234</v>
      </c>
      <c r="N60" s="13"/>
      <c r="O60" s="14">
        <f t="shared" si="4"/>
        <v>0.27241179872758819</v>
      </c>
      <c r="P60" t="s">
        <v>64</v>
      </c>
      <c r="Q60" s="36">
        <f t="shared" si="5"/>
        <v>3.175999999999999E-2</v>
      </c>
    </row>
    <row r="61" spans="1:17" ht="14.25" customHeight="1" thickTop="1" thickBot="1" x14ac:dyDescent="0.35">
      <c r="A61" s="10">
        <v>500410</v>
      </c>
      <c r="B61" s="28" t="s">
        <v>22</v>
      </c>
      <c r="C61" s="11">
        <v>51</v>
      </c>
      <c r="D61" s="11">
        <v>6</v>
      </c>
      <c r="E61" s="12">
        <f t="shared" si="0"/>
        <v>51006</v>
      </c>
      <c r="F61" t="str">
        <f t="shared" si="1"/>
        <v>Premium</v>
      </c>
      <c r="G61" t="str">
        <f t="shared" si="2"/>
        <v>Audi</v>
      </c>
      <c r="H61" t="str">
        <f t="shared" si="3"/>
        <v>A4</v>
      </c>
      <c r="I61">
        <v>2</v>
      </c>
      <c r="J61" s="13">
        <v>230</v>
      </c>
      <c r="K61" s="13">
        <v>222.46</v>
      </c>
      <c r="L61" s="11">
        <v>272</v>
      </c>
      <c r="M61" s="11">
        <v>233</v>
      </c>
      <c r="N61" s="13"/>
      <c r="O61" s="14">
        <f t="shared" si="4"/>
        <v>0.22269171985975003</v>
      </c>
      <c r="P61" t="s">
        <v>64</v>
      </c>
      <c r="Q61" s="36">
        <f t="shared" si="5"/>
        <v>3.2782608695652138E-2</v>
      </c>
    </row>
    <row r="62" spans="1:17" ht="14.25" customHeight="1" thickTop="1" thickBot="1" x14ac:dyDescent="0.35">
      <c r="A62" s="10">
        <v>500411</v>
      </c>
      <c r="B62" s="28" t="s">
        <v>22</v>
      </c>
      <c r="C62" s="11">
        <v>61</v>
      </c>
      <c r="D62" s="11">
        <v>5</v>
      </c>
      <c r="E62" s="12">
        <f t="shared" si="0"/>
        <v>61005</v>
      </c>
      <c r="F62" t="str">
        <f t="shared" si="1"/>
        <v>Sports</v>
      </c>
      <c r="G62" t="str">
        <f t="shared" si="2"/>
        <v>Mitsubishi</v>
      </c>
      <c r="H62" t="str">
        <f t="shared" si="3"/>
        <v>Lancer</v>
      </c>
      <c r="I62">
        <v>2</v>
      </c>
      <c r="J62" s="13">
        <v>180</v>
      </c>
      <c r="K62" s="13">
        <v>180</v>
      </c>
      <c r="L62" s="11">
        <v>207</v>
      </c>
      <c r="M62" s="11">
        <v>173</v>
      </c>
      <c r="N62" s="13"/>
      <c r="O62" s="14">
        <f t="shared" si="4"/>
        <v>0.15</v>
      </c>
      <c r="P62" t="s">
        <v>64</v>
      </c>
      <c r="Q62" s="36">
        <f t="shared" si="5"/>
        <v>0</v>
      </c>
    </row>
    <row r="63" spans="1:17" ht="14.25" customHeight="1" thickTop="1" thickBot="1" x14ac:dyDescent="0.35">
      <c r="A63" s="10">
        <v>500412</v>
      </c>
      <c r="B63" s="28" t="s">
        <v>22</v>
      </c>
      <c r="C63" s="11">
        <v>51</v>
      </c>
      <c r="D63" s="11">
        <v>6</v>
      </c>
      <c r="E63" s="12">
        <f t="shared" si="0"/>
        <v>51006</v>
      </c>
      <c r="F63" t="str">
        <f t="shared" si="1"/>
        <v>Premium</v>
      </c>
      <c r="G63" t="str">
        <f t="shared" si="2"/>
        <v>Audi</v>
      </c>
      <c r="H63" t="str">
        <f t="shared" si="3"/>
        <v>A4</v>
      </c>
      <c r="I63">
        <v>2</v>
      </c>
      <c r="J63" s="13">
        <v>230</v>
      </c>
      <c r="K63" s="13">
        <v>230</v>
      </c>
      <c r="L63" s="11">
        <v>296</v>
      </c>
      <c r="M63" s="11">
        <v>278</v>
      </c>
      <c r="N63" s="13"/>
      <c r="O63" s="14">
        <f t="shared" si="4"/>
        <v>0.28695652173913044</v>
      </c>
      <c r="P63" t="s">
        <v>64</v>
      </c>
      <c r="Q63" s="36">
        <f t="shared" si="5"/>
        <v>0</v>
      </c>
    </row>
    <row r="64" spans="1:17" ht="14.25" customHeight="1" thickTop="1" thickBot="1" x14ac:dyDescent="0.35">
      <c r="A64" s="10">
        <v>500416</v>
      </c>
      <c r="B64" s="28" t="s">
        <v>22</v>
      </c>
      <c r="C64" s="11">
        <v>61</v>
      </c>
      <c r="D64" s="11">
        <v>7</v>
      </c>
      <c r="E64" s="12">
        <f t="shared" si="0"/>
        <v>61007</v>
      </c>
      <c r="F64" t="str">
        <f t="shared" si="1"/>
        <v>Sports</v>
      </c>
      <c r="G64" t="str">
        <f t="shared" si="2"/>
        <v>Honda</v>
      </c>
      <c r="H64" t="str">
        <f t="shared" si="3"/>
        <v>S2000</v>
      </c>
      <c r="I64">
        <v>2</v>
      </c>
      <c r="J64" s="13">
        <v>195</v>
      </c>
      <c r="K64" s="13">
        <v>192</v>
      </c>
      <c r="L64" s="11">
        <v>203</v>
      </c>
      <c r="M64" s="11">
        <v>186</v>
      </c>
      <c r="N64" s="13"/>
      <c r="O64" s="14">
        <f t="shared" si="4"/>
        <v>5.7291666666666664E-2</v>
      </c>
      <c r="P64" t="s">
        <v>65</v>
      </c>
      <c r="Q64" s="36">
        <f t="shared" si="5"/>
        <v>1.5384615384615385E-2</v>
      </c>
    </row>
    <row r="65" spans="1:17" ht="14.25" customHeight="1" thickTop="1" thickBot="1" x14ac:dyDescent="0.35">
      <c r="A65" s="10">
        <v>500429</v>
      </c>
      <c r="B65" s="28" t="s">
        <v>22</v>
      </c>
      <c r="C65" s="11">
        <v>41</v>
      </c>
      <c r="D65" s="11">
        <v>5</v>
      </c>
      <c r="E65" s="12">
        <f t="shared" si="0"/>
        <v>41005</v>
      </c>
      <c r="F65" t="str">
        <f t="shared" si="1"/>
        <v>Standard</v>
      </c>
      <c r="G65" t="str">
        <f t="shared" si="2"/>
        <v>Honda</v>
      </c>
      <c r="H65" t="str">
        <f t="shared" si="3"/>
        <v>Jazz</v>
      </c>
      <c r="I65">
        <v>1.4</v>
      </c>
      <c r="J65" s="13">
        <v>140</v>
      </c>
      <c r="K65" s="13">
        <v>140</v>
      </c>
      <c r="L65" s="11">
        <v>179</v>
      </c>
      <c r="M65" s="11">
        <v>164</v>
      </c>
      <c r="N65" s="13"/>
      <c r="O65" s="14">
        <f t="shared" si="4"/>
        <v>0.27857142857142858</v>
      </c>
      <c r="P65" t="s">
        <v>65</v>
      </c>
      <c r="Q65" s="36">
        <f t="shared" si="5"/>
        <v>0</v>
      </c>
    </row>
    <row r="66" spans="1:17" ht="14.25" customHeight="1" thickTop="1" thickBot="1" x14ac:dyDescent="0.35">
      <c r="A66" s="10">
        <v>500432</v>
      </c>
      <c r="B66" s="28" t="s">
        <v>22</v>
      </c>
      <c r="C66" s="11">
        <v>41</v>
      </c>
      <c r="D66" s="11">
        <v>4</v>
      </c>
      <c r="E66" s="12">
        <f t="shared" si="0"/>
        <v>41004</v>
      </c>
      <c r="F66" t="str">
        <f t="shared" si="1"/>
        <v>Standard</v>
      </c>
      <c r="G66" t="str">
        <f t="shared" si="2"/>
        <v>Toyota</v>
      </c>
      <c r="H66" t="str">
        <f t="shared" si="3"/>
        <v>Corolla</v>
      </c>
      <c r="I66">
        <v>1.4</v>
      </c>
      <c r="J66" s="13">
        <v>140</v>
      </c>
      <c r="K66" s="13">
        <v>136</v>
      </c>
      <c r="L66" s="11">
        <v>180</v>
      </c>
      <c r="M66" s="11">
        <v>174</v>
      </c>
      <c r="N66" s="13"/>
      <c r="O66" s="14">
        <f t="shared" si="4"/>
        <v>0.3235294117647059</v>
      </c>
      <c r="P66" t="s">
        <v>64</v>
      </c>
      <c r="Q66" s="36">
        <f t="shared" si="5"/>
        <v>2.8571428571428571E-2</v>
      </c>
    </row>
    <row r="67" spans="1:17" ht="14.25" customHeight="1" thickTop="1" thickBot="1" x14ac:dyDescent="0.35">
      <c r="A67" s="10">
        <v>500434</v>
      </c>
      <c r="B67" s="28" t="s">
        <v>22</v>
      </c>
      <c r="C67" s="11">
        <v>41</v>
      </c>
      <c r="D67" s="11">
        <v>5</v>
      </c>
      <c r="E67" s="12">
        <f t="shared" ref="E67:E130" si="6">C67*1000+D67</f>
        <v>41005</v>
      </c>
      <c r="F67" t="str">
        <f t="shared" ref="F67:F130" si="7">IF(C67=41,"Standard",IF(C67=51,"Premium","Sports"))</f>
        <v>Standard</v>
      </c>
      <c r="G67" t="str">
        <f t="shared" ref="G67:G130" si="8">IF(E67=41004,"Toyota",IF(E67=41005,"Honda",IF(E67=41006,"Hyundai",IF(E67=41007,"Mazda",IF(E67=51004,"BMW",IF(E67=51005,"Mercedes Benz",IF(E67=51006,"Audi",IF(E67=51007,"Lexus",IF(E67=61004,"Subaru",IF(E67=61005,"Mitsubishi",IF(E67=61006,"Mazda","Honda")))))))))))</f>
        <v>Honda</v>
      </c>
      <c r="H67" t="str">
        <f t="shared" ref="H67:H130" si="9">IF(E67=41004,"Corolla",IF(E67=41005,"Jazz",IF(E67=41006,"i30",IF(E67=41007,"3",IF(E67=51004,"320i",IF(E67=51005,"C200",IF(E67=51006,"A4",IF(E67=51007,"IS-250",IF(E67=61004,"Impreza",IF(E67=61005,"Lancer",IF(E67=61006,"MX-5","S2000")))))))))))</f>
        <v>Jazz</v>
      </c>
      <c r="I67">
        <v>1.4</v>
      </c>
      <c r="J67" s="13">
        <v>140</v>
      </c>
      <c r="K67" s="13">
        <v>136</v>
      </c>
      <c r="L67" s="11">
        <v>180</v>
      </c>
      <c r="M67" s="11">
        <v>171</v>
      </c>
      <c r="N67" s="13"/>
      <c r="O67" s="14">
        <f t="shared" ref="O67:O130" si="10">((L67-K67)/K67)</f>
        <v>0.3235294117647059</v>
      </c>
      <c r="P67" t="s">
        <v>65</v>
      </c>
      <c r="Q67" s="36">
        <f t="shared" ref="Q67:Q130" si="11">(J67-K67)/J67</f>
        <v>2.8571428571428571E-2</v>
      </c>
    </row>
    <row r="68" spans="1:17" ht="14.25" customHeight="1" thickTop="1" thickBot="1" x14ac:dyDescent="0.35">
      <c r="A68" s="10">
        <v>500441</v>
      </c>
      <c r="B68" s="28" t="s">
        <v>22</v>
      </c>
      <c r="C68" s="11">
        <v>61</v>
      </c>
      <c r="D68" s="11">
        <v>5</v>
      </c>
      <c r="E68" s="12">
        <f t="shared" si="6"/>
        <v>61005</v>
      </c>
      <c r="F68" t="str">
        <f t="shared" si="7"/>
        <v>Sports</v>
      </c>
      <c r="G68" t="str">
        <f t="shared" si="8"/>
        <v>Mitsubishi</v>
      </c>
      <c r="H68" t="str">
        <f t="shared" si="9"/>
        <v>Lancer</v>
      </c>
      <c r="I68">
        <v>2</v>
      </c>
      <c r="J68" s="13">
        <v>180</v>
      </c>
      <c r="K68" s="13">
        <v>180</v>
      </c>
      <c r="L68" s="11">
        <v>219</v>
      </c>
      <c r="M68" s="11">
        <v>232</v>
      </c>
      <c r="N68" s="13"/>
      <c r="O68" s="14">
        <f t="shared" si="10"/>
        <v>0.21666666666666667</v>
      </c>
      <c r="P68" t="s">
        <v>64</v>
      </c>
      <c r="Q68" s="36">
        <f t="shared" si="11"/>
        <v>0</v>
      </c>
    </row>
    <row r="69" spans="1:17" ht="14.25" customHeight="1" thickTop="1" thickBot="1" x14ac:dyDescent="0.35">
      <c r="A69" s="10">
        <v>500443</v>
      </c>
      <c r="B69" s="28" t="s">
        <v>22</v>
      </c>
      <c r="C69" s="11">
        <v>51</v>
      </c>
      <c r="D69" s="11">
        <v>4</v>
      </c>
      <c r="E69" s="12">
        <f t="shared" si="6"/>
        <v>51004</v>
      </c>
      <c r="F69" t="str">
        <f t="shared" si="7"/>
        <v>Premium</v>
      </c>
      <c r="G69" t="str">
        <f t="shared" si="8"/>
        <v>BMW</v>
      </c>
      <c r="H69" t="str">
        <f t="shared" si="9"/>
        <v>320i</v>
      </c>
      <c r="I69">
        <v>2</v>
      </c>
      <c r="J69" s="13">
        <v>240</v>
      </c>
      <c r="K69" s="13">
        <v>234</v>
      </c>
      <c r="L69" s="11">
        <v>266</v>
      </c>
      <c r="M69" s="11">
        <v>329</v>
      </c>
      <c r="N69" s="13"/>
      <c r="O69" s="14">
        <f t="shared" si="10"/>
        <v>0.13675213675213677</v>
      </c>
      <c r="P69" t="s">
        <v>64</v>
      </c>
      <c r="Q69" s="36">
        <f t="shared" si="11"/>
        <v>2.5000000000000001E-2</v>
      </c>
    </row>
    <row r="70" spans="1:17" ht="14.25" customHeight="1" thickTop="1" thickBot="1" x14ac:dyDescent="0.35">
      <c r="A70" s="10">
        <v>500445</v>
      </c>
      <c r="B70" s="28" t="s">
        <v>22</v>
      </c>
      <c r="C70" s="11">
        <v>41</v>
      </c>
      <c r="D70" s="11">
        <v>4</v>
      </c>
      <c r="E70" s="12">
        <f t="shared" si="6"/>
        <v>41004</v>
      </c>
      <c r="F70" t="str">
        <f t="shared" si="7"/>
        <v>Standard</v>
      </c>
      <c r="G70" t="str">
        <f t="shared" si="8"/>
        <v>Toyota</v>
      </c>
      <c r="H70" t="str">
        <f t="shared" si="9"/>
        <v>Corolla</v>
      </c>
      <c r="I70">
        <v>1.4</v>
      </c>
      <c r="J70" s="13">
        <v>140</v>
      </c>
      <c r="K70" s="13">
        <v>140</v>
      </c>
      <c r="L70" s="11">
        <v>155</v>
      </c>
      <c r="M70" s="11">
        <v>181</v>
      </c>
      <c r="N70" s="13"/>
      <c r="O70" s="14">
        <f t="shared" si="10"/>
        <v>0.10714285714285714</v>
      </c>
      <c r="P70" t="s">
        <v>64</v>
      </c>
      <c r="Q70" s="36">
        <f t="shared" si="11"/>
        <v>0</v>
      </c>
    </row>
    <row r="71" spans="1:17" ht="14.25" customHeight="1" thickTop="1" thickBot="1" x14ac:dyDescent="0.35">
      <c r="A71" s="10">
        <v>500456</v>
      </c>
      <c r="B71" s="28" t="s">
        <v>22</v>
      </c>
      <c r="C71" s="11">
        <v>41</v>
      </c>
      <c r="D71" s="11">
        <v>6</v>
      </c>
      <c r="E71" s="12">
        <f t="shared" si="6"/>
        <v>41006</v>
      </c>
      <c r="F71" t="str">
        <f t="shared" si="7"/>
        <v>Standard</v>
      </c>
      <c r="G71" t="str">
        <f t="shared" si="8"/>
        <v>Hyundai</v>
      </c>
      <c r="H71" t="str">
        <f t="shared" si="9"/>
        <v>i30</v>
      </c>
      <c r="I71">
        <v>1.4</v>
      </c>
      <c r="J71" s="13">
        <v>130</v>
      </c>
      <c r="K71" s="13">
        <v>130</v>
      </c>
      <c r="L71" s="11">
        <v>163</v>
      </c>
      <c r="M71" s="11">
        <v>174</v>
      </c>
      <c r="N71" s="13"/>
      <c r="O71" s="14">
        <f t="shared" si="10"/>
        <v>0.25384615384615383</v>
      </c>
      <c r="P71" t="s">
        <v>64</v>
      </c>
      <c r="Q71" s="36">
        <f t="shared" si="11"/>
        <v>0</v>
      </c>
    </row>
    <row r="72" spans="1:17" ht="14.25" customHeight="1" thickTop="1" thickBot="1" x14ac:dyDescent="0.35">
      <c r="A72" s="10">
        <v>500459</v>
      </c>
      <c r="B72" s="28" t="s">
        <v>22</v>
      </c>
      <c r="C72" s="11">
        <v>61</v>
      </c>
      <c r="D72" s="11">
        <v>6</v>
      </c>
      <c r="E72" s="12">
        <f t="shared" si="6"/>
        <v>61006</v>
      </c>
      <c r="F72" t="str">
        <f t="shared" si="7"/>
        <v>Sports</v>
      </c>
      <c r="G72" t="str">
        <f t="shared" si="8"/>
        <v>Mazda</v>
      </c>
      <c r="H72" t="str">
        <f t="shared" si="9"/>
        <v>MX-5</v>
      </c>
      <c r="I72">
        <v>1.8</v>
      </c>
      <c r="J72" s="13">
        <v>175</v>
      </c>
      <c r="K72" s="13">
        <v>171</v>
      </c>
      <c r="L72" s="11">
        <v>157</v>
      </c>
      <c r="M72" s="11">
        <v>163</v>
      </c>
      <c r="N72" s="13"/>
      <c r="O72" s="14">
        <f t="shared" si="10"/>
        <v>-8.1871345029239762E-2</v>
      </c>
      <c r="P72" t="s">
        <v>65</v>
      </c>
      <c r="Q72" s="36">
        <f t="shared" si="11"/>
        <v>2.2857142857142857E-2</v>
      </c>
    </row>
    <row r="73" spans="1:17" ht="14.25" customHeight="1" thickTop="1" thickBot="1" x14ac:dyDescent="0.35">
      <c r="A73" s="10">
        <v>500460</v>
      </c>
      <c r="B73" s="28" t="s">
        <v>22</v>
      </c>
      <c r="C73" s="11">
        <v>41</v>
      </c>
      <c r="D73" s="11">
        <v>4</v>
      </c>
      <c r="E73" s="12">
        <f t="shared" si="6"/>
        <v>41004</v>
      </c>
      <c r="F73" t="str">
        <f t="shared" si="7"/>
        <v>Standard</v>
      </c>
      <c r="G73" t="str">
        <f t="shared" si="8"/>
        <v>Toyota</v>
      </c>
      <c r="H73" t="str">
        <f t="shared" si="9"/>
        <v>Corolla</v>
      </c>
      <c r="I73">
        <v>1.4</v>
      </c>
      <c r="J73" s="13">
        <v>140</v>
      </c>
      <c r="K73" s="13">
        <v>137</v>
      </c>
      <c r="L73" s="11">
        <v>164</v>
      </c>
      <c r="M73" s="11">
        <v>188</v>
      </c>
      <c r="N73" s="13"/>
      <c r="O73" s="14">
        <f t="shared" si="10"/>
        <v>0.19708029197080293</v>
      </c>
      <c r="P73" t="s">
        <v>64</v>
      </c>
      <c r="Q73" s="36">
        <f t="shared" si="11"/>
        <v>2.1428571428571429E-2</v>
      </c>
    </row>
    <row r="74" spans="1:17" ht="14.25" customHeight="1" thickTop="1" thickBot="1" x14ac:dyDescent="0.35">
      <c r="A74" s="10">
        <v>500472</v>
      </c>
      <c r="B74" s="28" t="s">
        <v>22</v>
      </c>
      <c r="C74" s="11">
        <v>61</v>
      </c>
      <c r="D74" s="11">
        <v>4</v>
      </c>
      <c r="E74" s="12">
        <f t="shared" si="6"/>
        <v>61004</v>
      </c>
      <c r="F74" t="str">
        <f t="shared" si="7"/>
        <v>Sports</v>
      </c>
      <c r="G74" t="str">
        <f t="shared" si="8"/>
        <v>Subaru</v>
      </c>
      <c r="H74" t="str">
        <f t="shared" si="9"/>
        <v>Impreza</v>
      </c>
      <c r="I74">
        <v>2</v>
      </c>
      <c r="J74" s="13">
        <v>180</v>
      </c>
      <c r="K74" s="13">
        <v>178</v>
      </c>
      <c r="L74" s="11">
        <v>163</v>
      </c>
      <c r="M74" s="11">
        <v>187</v>
      </c>
      <c r="N74" s="13"/>
      <c r="O74" s="14">
        <f t="shared" si="10"/>
        <v>-8.4269662921348312E-2</v>
      </c>
      <c r="P74" t="s">
        <v>64</v>
      </c>
      <c r="Q74" s="36">
        <f t="shared" si="11"/>
        <v>1.1111111111111112E-2</v>
      </c>
    </row>
    <row r="75" spans="1:17" ht="14.25" customHeight="1" thickTop="1" thickBot="1" x14ac:dyDescent="0.35">
      <c r="A75" s="10">
        <v>500482</v>
      </c>
      <c r="B75" s="28" t="s">
        <v>22</v>
      </c>
      <c r="C75" s="11">
        <v>51</v>
      </c>
      <c r="D75" s="11">
        <v>6</v>
      </c>
      <c r="E75" s="12">
        <f t="shared" si="6"/>
        <v>51006</v>
      </c>
      <c r="F75" t="str">
        <f t="shared" si="7"/>
        <v>Premium</v>
      </c>
      <c r="G75" t="str">
        <f t="shared" si="8"/>
        <v>Audi</v>
      </c>
      <c r="H75" t="str">
        <f t="shared" si="9"/>
        <v>A4</v>
      </c>
      <c r="I75">
        <v>2</v>
      </c>
      <c r="J75" s="13">
        <v>230</v>
      </c>
      <c r="K75" s="13">
        <v>230</v>
      </c>
      <c r="L75" s="11">
        <v>292</v>
      </c>
      <c r="M75" s="11">
        <v>268</v>
      </c>
      <c r="N75" s="13"/>
      <c r="O75" s="14">
        <f t="shared" si="10"/>
        <v>0.26956521739130435</v>
      </c>
      <c r="P75" t="s">
        <v>64</v>
      </c>
      <c r="Q75" s="36">
        <f t="shared" si="11"/>
        <v>0</v>
      </c>
    </row>
    <row r="76" spans="1:17" ht="14.25" customHeight="1" thickTop="1" thickBot="1" x14ac:dyDescent="0.35">
      <c r="A76" s="10">
        <v>500490</v>
      </c>
      <c r="B76" s="28" t="s">
        <v>22</v>
      </c>
      <c r="C76" s="11">
        <v>41</v>
      </c>
      <c r="D76" s="11">
        <v>4</v>
      </c>
      <c r="E76" s="12">
        <f t="shared" si="6"/>
        <v>41004</v>
      </c>
      <c r="F76" t="str">
        <f t="shared" si="7"/>
        <v>Standard</v>
      </c>
      <c r="G76" t="str">
        <f t="shared" si="8"/>
        <v>Toyota</v>
      </c>
      <c r="H76" t="str">
        <f t="shared" si="9"/>
        <v>Corolla</v>
      </c>
      <c r="I76">
        <v>1.4</v>
      </c>
      <c r="J76" s="13">
        <v>140</v>
      </c>
      <c r="K76" s="13">
        <v>133</v>
      </c>
      <c r="L76" s="11">
        <v>139</v>
      </c>
      <c r="M76" s="11">
        <v>152</v>
      </c>
      <c r="N76" s="13"/>
      <c r="O76" s="14">
        <f t="shared" si="10"/>
        <v>4.5112781954887216E-2</v>
      </c>
      <c r="P76" t="s">
        <v>64</v>
      </c>
      <c r="Q76" s="36">
        <f t="shared" si="11"/>
        <v>0.05</v>
      </c>
    </row>
    <row r="77" spans="1:17" ht="14.25" customHeight="1" thickTop="1" thickBot="1" x14ac:dyDescent="0.35">
      <c r="A77" s="10">
        <v>500521</v>
      </c>
      <c r="B77" s="28" t="s">
        <v>22</v>
      </c>
      <c r="C77" s="11">
        <v>41</v>
      </c>
      <c r="D77" s="11">
        <v>5</v>
      </c>
      <c r="E77" s="12">
        <f t="shared" si="6"/>
        <v>41005</v>
      </c>
      <c r="F77" t="str">
        <f t="shared" si="7"/>
        <v>Standard</v>
      </c>
      <c r="G77" t="str">
        <f t="shared" si="8"/>
        <v>Honda</v>
      </c>
      <c r="H77" t="str">
        <f t="shared" si="9"/>
        <v>Jazz</v>
      </c>
      <c r="I77">
        <v>1.4</v>
      </c>
      <c r="J77" s="13">
        <v>140</v>
      </c>
      <c r="K77" s="13">
        <v>137.19999999999999</v>
      </c>
      <c r="L77" s="11">
        <v>120</v>
      </c>
      <c r="M77" s="11">
        <v>109</v>
      </c>
      <c r="N77" s="13"/>
      <c r="O77" s="14">
        <f t="shared" si="10"/>
        <v>-0.1253644314868804</v>
      </c>
      <c r="P77" t="s">
        <v>65</v>
      </c>
      <c r="Q77" s="36">
        <f t="shared" si="11"/>
        <v>2.000000000000008E-2</v>
      </c>
    </row>
    <row r="78" spans="1:17" ht="14.25" customHeight="1" thickTop="1" thickBot="1" x14ac:dyDescent="0.35">
      <c r="A78" s="10">
        <v>500521</v>
      </c>
      <c r="B78" s="28" t="s">
        <v>22</v>
      </c>
      <c r="C78" s="11">
        <v>51</v>
      </c>
      <c r="D78" s="11">
        <v>7</v>
      </c>
      <c r="E78" s="12">
        <f t="shared" si="6"/>
        <v>51007</v>
      </c>
      <c r="F78" t="str">
        <f t="shared" si="7"/>
        <v>Premium</v>
      </c>
      <c r="G78" t="str">
        <f t="shared" si="8"/>
        <v>Lexus</v>
      </c>
      <c r="H78" t="str">
        <f t="shared" si="9"/>
        <v>IS-250</v>
      </c>
      <c r="I78">
        <v>2.5</v>
      </c>
      <c r="J78" s="13">
        <v>250</v>
      </c>
      <c r="K78" s="13">
        <v>245</v>
      </c>
      <c r="L78" s="11">
        <v>287</v>
      </c>
      <c r="M78" s="11">
        <v>353</v>
      </c>
      <c r="N78" s="13"/>
      <c r="O78" s="14">
        <f t="shared" si="10"/>
        <v>0.17142857142857143</v>
      </c>
      <c r="P78" t="s">
        <v>64</v>
      </c>
      <c r="Q78" s="36">
        <f t="shared" si="11"/>
        <v>0.02</v>
      </c>
    </row>
    <row r="79" spans="1:17" ht="14.25" customHeight="1" thickTop="1" thickBot="1" x14ac:dyDescent="0.35">
      <c r="A79" s="10">
        <v>500527</v>
      </c>
      <c r="B79" s="28" t="s">
        <v>22</v>
      </c>
      <c r="C79" s="11">
        <v>51</v>
      </c>
      <c r="D79" s="11">
        <v>5</v>
      </c>
      <c r="E79" s="12">
        <f t="shared" si="6"/>
        <v>51005</v>
      </c>
      <c r="F79" t="str">
        <f t="shared" si="7"/>
        <v>Premium</v>
      </c>
      <c r="G79" t="str">
        <f t="shared" si="8"/>
        <v>Mercedes Benz</v>
      </c>
      <c r="H79" t="str">
        <f t="shared" si="9"/>
        <v>C200</v>
      </c>
      <c r="I79">
        <v>2</v>
      </c>
      <c r="J79" s="13">
        <v>240</v>
      </c>
      <c r="K79" s="13">
        <v>227.35999999999999</v>
      </c>
      <c r="L79" s="11">
        <v>229</v>
      </c>
      <c r="M79" s="11">
        <v>176</v>
      </c>
      <c r="N79" s="13"/>
      <c r="O79" s="14">
        <f t="shared" si="10"/>
        <v>7.2132301196341257E-3</v>
      </c>
      <c r="P79" t="s">
        <v>64</v>
      </c>
      <c r="Q79" s="36">
        <f t="shared" si="11"/>
        <v>5.266666666666673E-2</v>
      </c>
    </row>
    <row r="80" spans="1:17" ht="14.25" customHeight="1" thickTop="1" thickBot="1" x14ac:dyDescent="0.35">
      <c r="A80" s="10">
        <v>500527</v>
      </c>
      <c r="B80" s="28" t="s">
        <v>22</v>
      </c>
      <c r="C80" s="11">
        <v>41</v>
      </c>
      <c r="D80" s="11">
        <v>7</v>
      </c>
      <c r="E80" s="12">
        <f t="shared" si="6"/>
        <v>41007</v>
      </c>
      <c r="F80" t="str">
        <f t="shared" si="7"/>
        <v>Standard</v>
      </c>
      <c r="G80" t="str">
        <f t="shared" si="8"/>
        <v>Mazda</v>
      </c>
      <c r="H80" t="str">
        <f t="shared" si="9"/>
        <v>3</v>
      </c>
      <c r="I80">
        <v>2</v>
      </c>
      <c r="J80" s="13">
        <v>150</v>
      </c>
      <c r="K80" s="13">
        <v>145.04</v>
      </c>
      <c r="L80" s="11">
        <v>153</v>
      </c>
      <c r="M80" s="11">
        <v>159</v>
      </c>
      <c r="N80" s="13"/>
      <c r="O80" s="14">
        <f t="shared" si="10"/>
        <v>5.4881412024269223E-2</v>
      </c>
      <c r="P80" t="s">
        <v>65</v>
      </c>
      <c r="Q80" s="36">
        <f t="shared" si="11"/>
        <v>3.3066666666666716E-2</v>
      </c>
    </row>
    <row r="81" spans="1:17" ht="14.25" customHeight="1" thickTop="1" thickBot="1" x14ac:dyDescent="0.35">
      <c r="A81" s="10">
        <v>500539</v>
      </c>
      <c r="B81" s="28" t="s">
        <v>22</v>
      </c>
      <c r="C81" s="11">
        <v>61</v>
      </c>
      <c r="D81" s="11">
        <v>6</v>
      </c>
      <c r="E81" s="12">
        <f t="shared" si="6"/>
        <v>61006</v>
      </c>
      <c r="F81" t="str">
        <f t="shared" si="7"/>
        <v>Sports</v>
      </c>
      <c r="G81" t="str">
        <f t="shared" si="8"/>
        <v>Mazda</v>
      </c>
      <c r="H81" t="str">
        <f t="shared" si="9"/>
        <v>MX-5</v>
      </c>
      <c r="I81">
        <v>1.8</v>
      </c>
      <c r="J81" s="13">
        <v>175</v>
      </c>
      <c r="K81" s="13">
        <v>176.4</v>
      </c>
      <c r="L81" s="11">
        <v>196</v>
      </c>
      <c r="M81" s="11">
        <v>197</v>
      </c>
      <c r="N81" s="13"/>
      <c r="O81" s="14">
        <f t="shared" si="10"/>
        <v>0.11111111111111108</v>
      </c>
      <c r="P81" t="s">
        <v>65</v>
      </c>
      <c r="Q81" s="36">
        <f t="shared" si="11"/>
        <v>-8.0000000000000331E-3</v>
      </c>
    </row>
    <row r="82" spans="1:17" ht="14.25" customHeight="1" thickTop="1" thickBot="1" x14ac:dyDescent="0.35">
      <c r="A82" s="10">
        <v>500539</v>
      </c>
      <c r="B82" s="28" t="s">
        <v>22</v>
      </c>
      <c r="C82" s="11">
        <v>51</v>
      </c>
      <c r="D82" s="11">
        <v>5</v>
      </c>
      <c r="E82" s="12">
        <f t="shared" si="6"/>
        <v>51005</v>
      </c>
      <c r="F82" t="str">
        <f t="shared" si="7"/>
        <v>Premium</v>
      </c>
      <c r="G82" t="str">
        <f t="shared" si="8"/>
        <v>Mercedes Benz</v>
      </c>
      <c r="H82" t="str">
        <f t="shared" si="9"/>
        <v>C200</v>
      </c>
      <c r="I82">
        <v>2</v>
      </c>
      <c r="J82" s="13">
        <v>240</v>
      </c>
      <c r="K82" s="13">
        <v>235.2</v>
      </c>
      <c r="L82" s="11">
        <v>230</v>
      </c>
      <c r="M82" s="11">
        <v>246</v>
      </c>
      <c r="N82" s="13"/>
      <c r="O82" s="14">
        <f t="shared" si="10"/>
        <v>-2.2108843537414918E-2</v>
      </c>
      <c r="P82" t="s">
        <v>64</v>
      </c>
      <c r="Q82" s="36">
        <f t="shared" si="11"/>
        <v>2.0000000000000049E-2</v>
      </c>
    </row>
    <row r="83" spans="1:17" ht="14.25" customHeight="1" thickTop="1" thickBot="1" x14ac:dyDescent="0.35">
      <c r="A83" s="10">
        <v>500539</v>
      </c>
      <c r="B83" s="28" t="s">
        <v>22</v>
      </c>
      <c r="C83" s="11">
        <v>61</v>
      </c>
      <c r="D83" s="11">
        <v>5</v>
      </c>
      <c r="E83" s="12">
        <f t="shared" si="6"/>
        <v>61005</v>
      </c>
      <c r="F83" t="str">
        <f t="shared" si="7"/>
        <v>Sports</v>
      </c>
      <c r="G83" t="str">
        <f t="shared" si="8"/>
        <v>Mitsubishi</v>
      </c>
      <c r="H83" t="str">
        <f t="shared" si="9"/>
        <v>Lancer</v>
      </c>
      <c r="I83">
        <v>2</v>
      </c>
      <c r="J83" s="13">
        <v>180</v>
      </c>
      <c r="K83" s="13">
        <v>167.57999999999998</v>
      </c>
      <c r="L83" s="11">
        <v>212</v>
      </c>
      <c r="M83" s="11">
        <v>226</v>
      </c>
      <c r="N83" s="13"/>
      <c r="O83" s="14">
        <f t="shared" si="10"/>
        <v>0.26506743048096443</v>
      </c>
      <c r="P83" t="s">
        <v>64</v>
      </c>
      <c r="Q83" s="36">
        <f t="shared" si="11"/>
        <v>6.9000000000000089E-2</v>
      </c>
    </row>
    <row r="84" spans="1:17" ht="14.25" customHeight="1" thickTop="1" thickBot="1" x14ac:dyDescent="0.35">
      <c r="A84" s="10">
        <v>500539</v>
      </c>
      <c r="B84" s="28" t="s">
        <v>22</v>
      </c>
      <c r="C84" s="11">
        <v>61</v>
      </c>
      <c r="D84" s="11">
        <v>7</v>
      </c>
      <c r="E84" s="12">
        <f t="shared" si="6"/>
        <v>61007</v>
      </c>
      <c r="F84" t="str">
        <f t="shared" si="7"/>
        <v>Sports</v>
      </c>
      <c r="G84" t="str">
        <f t="shared" si="8"/>
        <v>Honda</v>
      </c>
      <c r="H84" t="str">
        <f t="shared" si="9"/>
        <v>S2000</v>
      </c>
      <c r="I84">
        <v>2</v>
      </c>
      <c r="J84" s="13">
        <v>195</v>
      </c>
      <c r="K84" s="13">
        <v>190.12</v>
      </c>
      <c r="L84" s="11">
        <v>194</v>
      </c>
      <c r="M84" s="11">
        <v>174</v>
      </c>
      <c r="N84" s="13"/>
      <c r="O84" s="14">
        <f t="shared" si="10"/>
        <v>2.0408163265306097E-2</v>
      </c>
      <c r="P84" t="s">
        <v>65</v>
      </c>
      <c r="Q84" s="36">
        <f t="shared" si="11"/>
        <v>2.5025641025641001E-2</v>
      </c>
    </row>
    <row r="85" spans="1:17" ht="14.25" customHeight="1" thickTop="1" thickBot="1" x14ac:dyDescent="0.35">
      <c r="A85" s="10">
        <v>500541</v>
      </c>
      <c r="B85" s="28" t="s">
        <v>22</v>
      </c>
      <c r="C85" s="11">
        <v>41</v>
      </c>
      <c r="D85" s="11">
        <v>4</v>
      </c>
      <c r="E85" s="12">
        <f t="shared" si="6"/>
        <v>41004</v>
      </c>
      <c r="F85" t="str">
        <f t="shared" si="7"/>
        <v>Standard</v>
      </c>
      <c r="G85" t="str">
        <f t="shared" si="8"/>
        <v>Toyota</v>
      </c>
      <c r="H85" t="str">
        <f t="shared" si="9"/>
        <v>Corolla</v>
      </c>
      <c r="I85">
        <v>1.4</v>
      </c>
      <c r="J85" s="13">
        <v>140</v>
      </c>
      <c r="K85" s="13">
        <v>140</v>
      </c>
      <c r="L85" s="11">
        <v>144</v>
      </c>
      <c r="M85" s="11">
        <v>112</v>
      </c>
      <c r="N85" s="13"/>
      <c r="O85" s="14">
        <f t="shared" si="10"/>
        <v>2.8571428571428571E-2</v>
      </c>
      <c r="P85" t="s">
        <v>64</v>
      </c>
      <c r="Q85" s="36">
        <f t="shared" si="11"/>
        <v>0</v>
      </c>
    </row>
    <row r="86" spans="1:17" ht="14.25" customHeight="1" thickTop="1" thickBot="1" x14ac:dyDescent="0.35">
      <c r="A86" s="10">
        <v>500557</v>
      </c>
      <c r="B86" s="28" t="s">
        <v>22</v>
      </c>
      <c r="C86" s="11">
        <v>51</v>
      </c>
      <c r="D86" s="11">
        <v>4</v>
      </c>
      <c r="E86" s="12">
        <f t="shared" si="6"/>
        <v>51004</v>
      </c>
      <c r="F86" t="str">
        <f t="shared" si="7"/>
        <v>Premium</v>
      </c>
      <c r="G86" t="str">
        <f t="shared" si="8"/>
        <v>BMW</v>
      </c>
      <c r="H86" t="str">
        <f t="shared" si="9"/>
        <v>320i</v>
      </c>
      <c r="I86">
        <v>2</v>
      </c>
      <c r="J86" s="13">
        <v>240</v>
      </c>
      <c r="K86" s="13">
        <v>233</v>
      </c>
      <c r="L86" s="11">
        <v>251</v>
      </c>
      <c r="M86" s="11">
        <v>208</v>
      </c>
      <c r="N86" s="13"/>
      <c r="O86" s="14">
        <f t="shared" si="10"/>
        <v>7.7253218884120178E-2</v>
      </c>
      <c r="P86" t="s">
        <v>64</v>
      </c>
      <c r="Q86" s="36">
        <f t="shared" si="11"/>
        <v>2.9166666666666667E-2</v>
      </c>
    </row>
    <row r="87" spans="1:17" ht="14.25" customHeight="1" thickTop="1" thickBot="1" x14ac:dyDescent="0.35">
      <c r="A87" s="10">
        <v>500573</v>
      </c>
      <c r="B87" s="28" t="s">
        <v>22</v>
      </c>
      <c r="C87" s="11">
        <v>61</v>
      </c>
      <c r="D87" s="11">
        <v>5</v>
      </c>
      <c r="E87" s="12">
        <f t="shared" si="6"/>
        <v>61005</v>
      </c>
      <c r="F87" t="str">
        <f t="shared" si="7"/>
        <v>Sports</v>
      </c>
      <c r="G87" t="str">
        <f t="shared" si="8"/>
        <v>Mitsubishi</v>
      </c>
      <c r="H87" t="str">
        <f t="shared" si="9"/>
        <v>Lancer</v>
      </c>
      <c r="I87">
        <v>2</v>
      </c>
      <c r="J87" s="13">
        <v>180</v>
      </c>
      <c r="K87" s="13">
        <v>176.4</v>
      </c>
      <c r="L87" s="11">
        <v>172</v>
      </c>
      <c r="M87" s="11">
        <v>190</v>
      </c>
      <c r="N87" s="13"/>
      <c r="O87" s="14">
        <f t="shared" si="10"/>
        <v>-2.4943310657596404E-2</v>
      </c>
      <c r="P87" t="s">
        <v>64</v>
      </c>
      <c r="Q87" s="36">
        <f t="shared" si="11"/>
        <v>1.9999999999999969E-2</v>
      </c>
    </row>
    <row r="88" spans="1:17" ht="14.25" customHeight="1" thickTop="1" thickBot="1" x14ac:dyDescent="0.35">
      <c r="A88" s="10">
        <v>500573</v>
      </c>
      <c r="B88" s="28" t="s">
        <v>22</v>
      </c>
      <c r="C88" s="11">
        <v>41</v>
      </c>
      <c r="D88" s="11">
        <v>7</v>
      </c>
      <c r="E88" s="12">
        <f t="shared" si="6"/>
        <v>41007</v>
      </c>
      <c r="F88" t="str">
        <f t="shared" si="7"/>
        <v>Standard</v>
      </c>
      <c r="G88" t="str">
        <f t="shared" si="8"/>
        <v>Mazda</v>
      </c>
      <c r="H88" t="str">
        <f t="shared" si="9"/>
        <v>3</v>
      </c>
      <c r="I88">
        <v>2</v>
      </c>
      <c r="J88" s="13">
        <v>150</v>
      </c>
      <c r="K88" s="13">
        <v>147</v>
      </c>
      <c r="L88" s="11">
        <v>171</v>
      </c>
      <c r="M88" s="11">
        <v>165</v>
      </c>
      <c r="N88" s="13"/>
      <c r="O88" s="14">
        <f t="shared" si="10"/>
        <v>0.16326530612244897</v>
      </c>
      <c r="P88" t="s">
        <v>65</v>
      </c>
      <c r="Q88" s="36">
        <f t="shared" si="11"/>
        <v>0.02</v>
      </c>
    </row>
    <row r="89" spans="1:17" ht="14.25" customHeight="1" thickTop="1" thickBot="1" x14ac:dyDescent="0.35">
      <c r="A89" s="10">
        <v>500594</v>
      </c>
      <c r="B89" s="28" t="s">
        <v>22</v>
      </c>
      <c r="C89" s="11">
        <v>51</v>
      </c>
      <c r="D89" s="11">
        <v>4</v>
      </c>
      <c r="E89" s="12">
        <f t="shared" si="6"/>
        <v>51004</v>
      </c>
      <c r="F89" t="str">
        <f t="shared" si="7"/>
        <v>Premium</v>
      </c>
      <c r="G89" t="str">
        <f t="shared" si="8"/>
        <v>BMW</v>
      </c>
      <c r="H89" t="str">
        <f t="shared" si="9"/>
        <v>320i</v>
      </c>
      <c r="I89">
        <v>2</v>
      </c>
      <c r="J89" s="13">
        <v>240</v>
      </c>
      <c r="K89" s="13">
        <v>240</v>
      </c>
      <c r="L89" s="11">
        <v>328</v>
      </c>
      <c r="M89" s="11">
        <v>344</v>
      </c>
      <c r="N89" s="13"/>
      <c r="O89" s="14">
        <f t="shared" si="10"/>
        <v>0.36666666666666664</v>
      </c>
      <c r="P89" t="s">
        <v>64</v>
      </c>
      <c r="Q89" s="36">
        <f t="shared" si="11"/>
        <v>0</v>
      </c>
    </row>
    <row r="90" spans="1:17" ht="14.25" customHeight="1" thickTop="1" thickBot="1" x14ac:dyDescent="0.35">
      <c r="A90" s="10">
        <v>500623</v>
      </c>
      <c r="B90" s="28" t="s">
        <v>22</v>
      </c>
      <c r="C90" s="11">
        <v>51</v>
      </c>
      <c r="D90" s="11">
        <v>5</v>
      </c>
      <c r="E90" s="12">
        <f t="shared" si="6"/>
        <v>51005</v>
      </c>
      <c r="F90" t="str">
        <f t="shared" si="7"/>
        <v>Premium</v>
      </c>
      <c r="G90" t="str">
        <f t="shared" si="8"/>
        <v>Mercedes Benz</v>
      </c>
      <c r="H90" t="str">
        <f t="shared" si="9"/>
        <v>C200</v>
      </c>
      <c r="I90">
        <v>2</v>
      </c>
      <c r="J90" s="13">
        <v>240</v>
      </c>
      <c r="K90" s="13">
        <v>240</v>
      </c>
      <c r="L90" s="11">
        <v>230</v>
      </c>
      <c r="M90" s="11">
        <v>202</v>
      </c>
      <c r="N90" s="13"/>
      <c r="O90" s="14">
        <f t="shared" si="10"/>
        <v>-4.1666666666666664E-2</v>
      </c>
      <c r="P90" t="s">
        <v>64</v>
      </c>
      <c r="Q90" s="36">
        <f t="shared" si="11"/>
        <v>0</v>
      </c>
    </row>
    <row r="91" spans="1:17" ht="14.25" customHeight="1" thickTop="1" thickBot="1" x14ac:dyDescent="0.35">
      <c r="A91" s="10">
        <v>500640</v>
      </c>
      <c r="B91" s="28" t="s">
        <v>22</v>
      </c>
      <c r="C91" s="11">
        <v>41</v>
      </c>
      <c r="D91" s="11">
        <v>5</v>
      </c>
      <c r="E91" s="12">
        <f t="shared" si="6"/>
        <v>41005</v>
      </c>
      <c r="F91" t="str">
        <f t="shared" si="7"/>
        <v>Standard</v>
      </c>
      <c r="G91" t="str">
        <f t="shared" si="8"/>
        <v>Honda</v>
      </c>
      <c r="H91" t="str">
        <f t="shared" si="9"/>
        <v>Jazz</v>
      </c>
      <c r="I91">
        <v>1.4</v>
      </c>
      <c r="J91" s="13">
        <v>140</v>
      </c>
      <c r="K91" s="13">
        <v>137</v>
      </c>
      <c r="L91" s="11">
        <v>145</v>
      </c>
      <c r="M91" s="11">
        <v>166</v>
      </c>
      <c r="N91" s="13"/>
      <c r="O91" s="14">
        <f t="shared" si="10"/>
        <v>5.8394160583941604E-2</v>
      </c>
      <c r="P91" t="s">
        <v>65</v>
      </c>
      <c r="Q91" s="36">
        <f t="shared" si="11"/>
        <v>2.1428571428571429E-2</v>
      </c>
    </row>
    <row r="92" spans="1:17" ht="14.25" customHeight="1" thickTop="1" thickBot="1" x14ac:dyDescent="0.35">
      <c r="A92" s="10">
        <v>500641</v>
      </c>
      <c r="B92" s="28" t="s">
        <v>22</v>
      </c>
      <c r="C92" s="11">
        <v>61</v>
      </c>
      <c r="D92" s="11">
        <v>6</v>
      </c>
      <c r="E92" s="12">
        <f t="shared" si="6"/>
        <v>61006</v>
      </c>
      <c r="F92" t="str">
        <f t="shared" si="7"/>
        <v>Sports</v>
      </c>
      <c r="G92" t="str">
        <f t="shared" si="8"/>
        <v>Mazda</v>
      </c>
      <c r="H92" t="str">
        <f t="shared" si="9"/>
        <v>MX-5</v>
      </c>
      <c r="I92">
        <v>1.8</v>
      </c>
      <c r="J92" s="13">
        <v>175</v>
      </c>
      <c r="K92" s="13">
        <v>174</v>
      </c>
      <c r="L92" s="11">
        <v>189</v>
      </c>
      <c r="M92" s="11">
        <v>170</v>
      </c>
      <c r="N92" s="13"/>
      <c r="O92" s="14">
        <f t="shared" si="10"/>
        <v>8.6206896551724144E-2</v>
      </c>
      <c r="P92" t="s">
        <v>65</v>
      </c>
      <c r="Q92" s="36">
        <f t="shared" si="11"/>
        <v>5.7142857142857143E-3</v>
      </c>
    </row>
    <row r="93" spans="1:17" ht="14.25" customHeight="1" thickTop="1" thickBot="1" x14ac:dyDescent="0.35">
      <c r="A93" s="10">
        <v>500644</v>
      </c>
      <c r="B93" s="28" t="s">
        <v>22</v>
      </c>
      <c r="C93" s="11">
        <v>61</v>
      </c>
      <c r="D93" s="11">
        <v>5</v>
      </c>
      <c r="E93" s="12">
        <f t="shared" si="6"/>
        <v>61005</v>
      </c>
      <c r="F93" t="str">
        <f t="shared" si="7"/>
        <v>Sports</v>
      </c>
      <c r="G93" t="str">
        <f t="shared" si="8"/>
        <v>Mitsubishi</v>
      </c>
      <c r="H93" t="str">
        <f t="shared" si="9"/>
        <v>Lancer</v>
      </c>
      <c r="I93">
        <v>2</v>
      </c>
      <c r="J93" s="13">
        <v>180</v>
      </c>
      <c r="K93" s="13">
        <v>176.4</v>
      </c>
      <c r="L93" s="11">
        <v>158</v>
      </c>
      <c r="M93" s="11">
        <v>124</v>
      </c>
      <c r="N93" s="13"/>
      <c r="O93" s="14">
        <f t="shared" si="10"/>
        <v>-0.10430839002267576</v>
      </c>
      <c r="P93" t="s">
        <v>64</v>
      </c>
      <c r="Q93" s="36">
        <f t="shared" si="11"/>
        <v>1.9999999999999969E-2</v>
      </c>
    </row>
    <row r="94" spans="1:17" ht="14.25" customHeight="1" thickTop="1" thickBot="1" x14ac:dyDescent="0.35">
      <c r="A94" s="10">
        <v>500644</v>
      </c>
      <c r="B94" s="28" t="s">
        <v>22</v>
      </c>
      <c r="C94" s="11">
        <v>51</v>
      </c>
      <c r="D94" s="11">
        <v>5</v>
      </c>
      <c r="E94" s="12">
        <f t="shared" si="6"/>
        <v>51005</v>
      </c>
      <c r="F94" t="str">
        <f t="shared" si="7"/>
        <v>Premium</v>
      </c>
      <c r="G94" t="str">
        <f t="shared" si="8"/>
        <v>Mercedes Benz</v>
      </c>
      <c r="H94" t="str">
        <f t="shared" si="9"/>
        <v>C200</v>
      </c>
      <c r="I94">
        <v>2</v>
      </c>
      <c r="J94" s="13">
        <v>240</v>
      </c>
      <c r="K94" s="13">
        <v>234.22</v>
      </c>
      <c r="L94" s="11">
        <v>181</v>
      </c>
      <c r="M94" s="11">
        <v>157</v>
      </c>
      <c r="N94" s="13"/>
      <c r="O94" s="14">
        <f t="shared" si="10"/>
        <v>-0.22722226966100248</v>
      </c>
      <c r="P94" t="s">
        <v>64</v>
      </c>
      <c r="Q94" s="36">
        <f t="shared" si="11"/>
        <v>2.4083333333333339E-2</v>
      </c>
    </row>
    <row r="95" spans="1:17" ht="14.25" customHeight="1" thickTop="1" thickBot="1" x14ac:dyDescent="0.35">
      <c r="A95" s="10">
        <v>500644</v>
      </c>
      <c r="B95" s="28" t="s">
        <v>22</v>
      </c>
      <c r="C95" s="11">
        <v>51</v>
      </c>
      <c r="D95" s="11">
        <v>6</v>
      </c>
      <c r="E95" s="12">
        <f t="shared" si="6"/>
        <v>51006</v>
      </c>
      <c r="F95" t="str">
        <f t="shared" si="7"/>
        <v>Premium</v>
      </c>
      <c r="G95" t="str">
        <f t="shared" si="8"/>
        <v>Audi</v>
      </c>
      <c r="H95" t="str">
        <f t="shared" si="9"/>
        <v>A4</v>
      </c>
      <c r="I95">
        <v>2</v>
      </c>
      <c r="J95" s="13">
        <v>230</v>
      </c>
      <c r="K95" s="13">
        <v>215.6</v>
      </c>
      <c r="L95" s="11">
        <v>193</v>
      </c>
      <c r="M95" s="11">
        <v>160</v>
      </c>
      <c r="N95" s="13"/>
      <c r="O95" s="14">
        <f t="shared" si="10"/>
        <v>-0.10482374768089052</v>
      </c>
      <c r="P95" t="s">
        <v>64</v>
      </c>
      <c r="Q95" s="36">
        <f t="shared" si="11"/>
        <v>6.2608695652173932E-2</v>
      </c>
    </row>
    <row r="96" spans="1:17" ht="14.25" customHeight="1" thickTop="1" thickBot="1" x14ac:dyDescent="0.35">
      <c r="A96" s="10">
        <v>500649</v>
      </c>
      <c r="B96" s="28" t="s">
        <v>22</v>
      </c>
      <c r="C96" s="11">
        <v>61</v>
      </c>
      <c r="D96" s="11">
        <v>4</v>
      </c>
      <c r="E96" s="12">
        <f t="shared" si="6"/>
        <v>61004</v>
      </c>
      <c r="F96" t="str">
        <f t="shared" si="7"/>
        <v>Sports</v>
      </c>
      <c r="G96" t="str">
        <f t="shared" si="8"/>
        <v>Subaru</v>
      </c>
      <c r="H96" t="str">
        <f t="shared" si="9"/>
        <v>Impreza</v>
      </c>
      <c r="I96">
        <v>2</v>
      </c>
      <c r="J96" s="13">
        <v>180</v>
      </c>
      <c r="K96" s="13">
        <v>180</v>
      </c>
      <c r="L96" s="11">
        <v>158</v>
      </c>
      <c r="M96" s="11">
        <v>142</v>
      </c>
      <c r="N96" s="13"/>
      <c r="O96" s="14">
        <f t="shared" si="10"/>
        <v>-0.12222222222222222</v>
      </c>
      <c r="P96" t="s">
        <v>64</v>
      </c>
      <c r="Q96" s="36">
        <f t="shared" si="11"/>
        <v>0</v>
      </c>
    </row>
    <row r="97" spans="1:17" ht="14.25" customHeight="1" thickTop="1" thickBot="1" x14ac:dyDescent="0.35">
      <c r="A97" s="10">
        <v>500655</v>
      </c>
      <c r="B97" s="28" t="s">
        <v>22</v>
      </c>
      <c r="C97" s="11">
        <v>51</v>
      </c>
      <c r="D97" s="11">
        <v>4</v>
      </c>
      <c r="E97" s="12">
        <f t="shared" si="6"/>
        <v>51004</v>
      </c>
      <c r="F97" t="str">
        <f t="shared" si="7"/>
        <v>Premium</v>
      </c>
      <c r="G97" t="str">
        <f t="shared" si="8"/>
        <v>BMW</v>
      </c>
      <c r="H97" t="str">
        <f t="shared" si="9"/>
        <v>320i</v>
      </c>
      <c r="I97">
        <v>2</v>
      </c>
      <c r="J97" s="13">
        <v>240</v>
      </c>
      <c r="K97" s="13">
        <v>235.2</v>
      </c>
      <c r="L97" s="11">
        <v>268</v>
      </c>
      <c r="M97" s="11">
        <v>284</v>
      </c>
      <c r="N97" s="13"/>
      <c r="O97" s="14">
        <f t="shared" si="10"/>
        <v>0.13945578231292521</v>
      </c>
      <c r="P97" t="s">
        <v>64</v>
      </c>
      <c r="Q97" s="36">
        <f t="shared" si="11"/>
        <v>2.0000000000000049E-2</v>
      </c>
    </row>
    <row r="98" spans="1:17" ht="14.25" customHeight="1" thickTop="1" thickBot="1" x14ac:dyDescent="0.35">
      <c r="A98" s="10">
        <v>500655</v>
      </c>
      <c r="B98" s="28" t="s">
        <v>22</v>
      </c>
      <c r="C98" s="11">
        <v>51</v>
      </c>
      <c r="D98" s="11">
        <v>5</v>
      </c>
      <c r="E98" s="12">
        <f t="shared" si="6"/>
        <v>51005</v>
      </c>
      <c r="F98" t="str">
        <f t="shared" si="7"/>
        <v>Premium</v>
      </c>
      <c r="G98" t="str">
        <f t="shared" si="8"/>
        <v>Mercedes Benz</v>
      </c>
      <c r="H98" t="str">
        <f t="shared" si="9"/>
        <v>C200</v>
      </c>
      <c r="I98">
        <v>2</v>
      </c>
      <c r="J98" s="13">
        <v>240</v>
      </c>
      <c r="K98" s="13">
        <v>235.2</v>
      </c>
      <c r="L98" s="11">
        <v>244</v>
      </c>
      <c r="M98" s="11">
        <v>300</v>
      </c>
      <c r="N98" s="13"/>
      <c r="O98" s="14">
        <f t="shared" si="10"/>
        <v>3.7414965986394606E-2</v>
      </c>
      <c r="P98" t="s">
        <v>64</v>
      </c>
      <c r="Q98" s="36">
        <f t="shared" si="11"/>
        <v>2.0000000000000049E-2</v>
      </c>
    </row>
    <row r="99" spans="1:17" ht="14.25" customHeight="1" thickTop="1" thickBot="1" x14ac:dyDescent="0.35">
      <c r="A99" s="10">
        <v>500664</v>
      </c>
      <c r="B99" s="28" t="s">
        <v>22</v>
      </c>
      <c r="C99" s="11">
        <v>61</v>
      </c>
      <c r="D99" s="11">
        <v>7</v>
      </c>
      <c r="E99" s="12">
        <f t="shared" si="6"/>
        <v>61007</v>
      </c>
      <c r="F99" t="str">
        <f t="shared" si="7"/>
        <v>Sports</v>
      </c>
      <c r="G99" t="str">
        <f t="shared" si="8"/>
        <v>Honda</v>
      </c>
      <c r="H99" t="str">
        <f t="shared" si="9"/>
        <v>S2000</v>
      </c>
      <c r="I99">
        <v>2</v>
      </c>
      <c r="J99" s="13">
        <v>195</v>
      </c>
      <c r="K99" s="13">
        <v>192</v>
      </c>
      <c r="L99" s="11">
        <v>257</v>
      </c>
      <c r="M99" s="11">
        <v>203</v>
      </c>
      <c r="N99" s="13"/>
      <c r="O99" s="14">
        <f t="shared" si="10"/>
        <v>0.33854166666666669</v>
      </c>
      <c r="P99" t="s">
        <v>65</v>
      </c>
      <c r="Q99" s="36">
        <f t="shared" si="11"/>
        <v>1.5384615384615385E-2</v>
      </c>
    </row>
    <row r="100" spans="1:17" ht="14.25" customHeight="1" thickTop="1" thickBot="1" x14ac:dyDescent="0.35">
      <c r="A100" s="10">
        <v>500676</v>
      </c>
      <c r="B100" s="28" t="s">
        <v>22</v>
      </c>
      <c r="C100" s="11">
        <v>41</v>
      </c>
      <c r="D100" s="11">
        <v>7</v>
      </c>
      <c r="E100" s="12">
        <f t="shared" si="6"/>
        <v>41007</v>
      </c>
      <c r="F100" t="str">
        <f t="shared" si="7"/>
        <v>Standard</v>
      </c>
      <c r="G100" t="str">
        <f t="shared" si="8"/>
        <v>Mazda</v>
      </c>
      <c r="H100" t="str">
        <f t="shared" si="9"/>
        <v>3</v>
      </c>
      <c r="I100">
        <v>2</v>
      </c>
      <c r="J100" s="13">
        <v>150</v>
      </c>
      <c r="K100" s="13">
        <v>147</v>
      </c>
      <c r="L100" s="11">
        <v>174</v>
      </c>
      <c r="M100" s="11">
        <v>179</v>
      </c>
      <c r="N100" s="13"/>
      <c r="O100" s="14">
        <f t="shared" si="10"/>
        <v>0.18367346938775511</v>
      </c>
      <c r="P100" t="s">
        <v>65</v>
      </c>
      <c r="Q100" s="36">
        <f t="shared" si="11"/>
        <v>0.02</v>
      </c>
    </row>
    <row r="101" spans="1:17" ht="14.25" customHeight="1" thickTop="1" thickBot="1" x14ac:dyDescent="0.35">
      <c r="A101" s="10">
        <v>500680</v>
      </c>
      <c r="B101" s="28" t="s">
        <v>22</v>
      </c>
      <c r="C101" s="11">
        <v>51</v>
      </c>
      <c r="D101" s="11">
        <v>5</v>
      </c>
      <c r="E101" s="12">
        <f t="shared" si="6"/>
        <v>51005</v>
      </c>
      <c r="F101" t="str">
        <f t="shared" si="7"/>
        <v>Premium</v>
      </c>
      <c r="G101" t="str">
        <f t="shared" si="8"/>
        <v>Mercedes Benz</v>
      </c>
      <c r="H101" t="str">
        <f t="shared" si="9"/>
        <v>C200</v>
      </c>
      <c r="I101">
        <v>2</v>
      </c>
      <c r="J101" s="13">
        <v>240</v>
      </c>
      <c r="K101" s="13">
        <v>231</v>
      </c>
      <c r="L101" s="11">
        <v>198</v>
      </c>
      <c r="M101" s="11">
        <v>160</v>
      </c>
      <c r="N101" s="13"/>
      <c r="O101" s="14">
        <f t="shared" si="10"/>
        <v>-0.14285714285714285</v>
      </c>
      <c r="P101" t="s">
        <v>64</v>
      </c>
      <c r="Q101" s="36">
        <f t="shared" si="11"/>
        <v>3.7499999999999999E-2</v>
      </c>
    </row>
    <row r="102" spans="1:17" ht="14.25" customHeight="1" thickTop="1" thickBot="1" x14ac:dyDescent="0.35">
      <c r="A102" s="10">
        <v>500682</v>
      </c>
      <c r="B102" s="28" t="s">
        <v>22</v>
      </c>
      <c r="C102" s="11">
        <v>61</v>
      </c>
      <c r="D102" s="11">
        <v>7</v>
      </c>
      <c r="E102" s="12">
        <f t="shared" si="6"/>
        <v>61007</v>
      </c>
      <c r="F102" t="str">
        <f t="shared" si="7"/>
        <v>Sports</v>
      </c>
      <c r="G102" t="str">
        <f t="shared" si="8"/>
        <v>Honda</v>
      </c>
      <c r="H102" t="str">
        <f t="shared" si="9"/>
        <v>S2000</v>
      </c>
      <c r="I102">
        <v>2</v>
      </c>
      <c r="J102" s="13">
        <v>195</v>
      </c>
      <c r="K102" s="13">
        <v>195</v>
      </c>
      <c r="L102" s="11">
        <v>181</v>
      </c>
      <c r="M102" s="11">
        <v>188</v>
      </c>
      <c r="N102" s="13"/>
      <c r="O102" s="14">
        <f t="shared" si="10"/>
        <v>-7.179487179487179E-2</v>
      </c>
      <c r="P102" t="s">
        <v>65</v>
      </c>
      <c r="Q102" s="36">
        <f t="shared" si="11"/>
        <v>0</v>
      </c>
    </row>
    <row r="103" spans="1:17" ht="14.25" customHeight="1" thickTop="1" thickBot="1" x14ac:dyDescent="0.35">
      <c r="A103" s="10">
        <v>500685</v>
      </c>
      <c r="B103" s="28" t="s">
        <v>22</v>
      </c>
      <c r="C103" s="11">
        <v>51</v>
      </c>
      <c r="D103" s="11">
        <v>7</v>
      </c>
      <c r="E103" s="12">
        <f t="shared" si="6"/>
        <v>51007</v>
      </c>
      <c r="F103" t="str">
        <f t="shared" si="7"/>
        <v>Premium</v>
      </c>
      <c r="G103" t="str">
        <f t="shared" si="8"/>
        <v>Lexus</v>
      </c>
      <c r="H103" t="str">
        <f t="shared" si="9"/>
        <v>IS-250</v>
      </c>
      <c r="I103">
        <v>2.5</v>
      </c>
      <c r="J103" s="13">
        <v>250</v>
      </c>
      <c r="K103" s="13">
        <v>242</v>
      </c>
      <c r="L103" s="11">
        <v>212</v>
      </c>
      <c r="M103" s="11">
        <v>169</v>
      </c>
      <c r="N103" s="13"/>
      <c r="O103" s="14">
        <f t="shared" si="10"/>
        <v>-0.12396694214876033</v>
      </c>
      <c r="P103" t="s">
        <v>64</v>
      </c>
      <c r="Q103" s="36">
        <f t="shared" si="11"/>
        <v>3.2000000000000001E-2</v>
      </c>
    </row>
    <row r="104" spans="1:17" ht="14.25" customHeight="1" thickTop="1" thickBot="1" x14ac:dyDescent="0.35">
      <c r="A104" s="10">
        <v>500703</v>
      </c>
      <c r="B104" s="28" t="s">
        <v>22</v>
      </c>
      <c r="C104" s="11">
        <v>41</v>
      </c>
      <c r="D104" s="11">
        <v>4</v>
      </c>
      <c r="E104" s="12">
        <f t="shared" si="6"/>
        <v>41004</v>
      </c>
      <c r="F104" t="str">
        <f t="shared" si="7"/>
        <v>Standard</v>
      </c>
      <c r="G104" t="str">
        <f t="shared" si="8"/>
        <v>Toyota</v>
      </c>
      <c r="H104" t="str">
        <f t="shared" si="9"/>
        <v>Corolla</v>
      </c>
      <c r="I104">
        <v>1.4</v>
      </c>
      <c r="J104" s="13">
        <v>140</v>
      </c>
      <c r="K104" s="13">
        <v>137.19999999999999</v>
      </c>
      <c r="L104" s="11">
        <v>130</v>
      </c>
      <c r="M104" s="11">
        <v>102</v>
      </c>
      <c r="N104" s="13"/>
      <c r="O104" s="14">
        <f t="shared" si="10"/>
        <v>-5.2478134110787091E-2</v>
      </c>
      <c r="P104" t="s">
        <v>64</v>
      </c>
      <c r="Q104" s="36">
        <f t="shared" si="11"/>
        <v>2.000000000000008E-2</v>
      </c>
    </row>
    <row r="105" spans="1:17" ht="14.25" customHeight="1" thickTop="1" thickBot="1" x14ac:dyDescent="0.35">
      <c r="A105" s="10">
        <v>500703</v>
      </c>
      <c r="B105" s="28" t="s">
        <v>22</v>
      </c>
      <c r="C105" s="11">
        <v>41</v>
      </c>
      <c r="D105" s="11">
        <v>5</v>
      </c>
      <c r="E105" s="12">
        <f t="shared" si="6"/>
        <v>41005</v>
      </c>
      <c r="F105" t="str">
        <f t="shared" si="7"/>
        <v>Standard</v>
      </c>
      <c r="G105" t="str">
        <f t="shared" si="8"/>
        <v>Honda</v>
      </c>
      <c r="H105" t="str">
        <f t="shared" si="9"/>
        <v>Jazz</v>
      </c>
      <c r="I105">
        <v>1.4</v>
      </c>
      <c r="J105" s="13">
        <v>140</v>
      </c>
      <c r="K105" s="13">
        <v>137.19999999999999</v>
      </c>
      <c r="L105" s="11">
        <v>123</v>
      </c>
      <c r="M105" s="11">
        <v>115</v>
      </c>
      <c r="N105" s="13"/>
      <c r="O105" s="14">
        <f t="shared" si="10"/>
        <v>-0.1034985422740524</v>
      </c>
      <c r="P105" t="s">
        <v>65</v>
      </c>
      <c r="Q105" s="36">
        <f t="shared" si="11"/>
        <v>2.000000000000008E-2</v>
      </c>
    </row>
    <row r="106" spans="1:17" ht="14.25" customHeight="1" thickTop="1" thickBot="1" x14ac:dyDescent="0.35">
      <c r="A106" s="10">
        <v>500703</v>
      </c>
      <c r="B106" s="28" t="s">
        <v>22</v>
      </c>
      <c r="C106" s="11">
        <v>51</v>
      </c>
      <c r="D106" s="11">
        <v>6</v>
      </c>
      <c r="E106" s="12">
        <f t="shared" si="6"/>
        <v>51006</v>
      </c>
      <c r="F106" t="str">
        <f t="shared" si="7"/>
        <v>Premium</v>
      </c>
      <c r="G106" t="str">
        <f t="shared" si="8"/>
        <v>Audi</v>
      </c>
      <c r="H106" t="str">
        <f t="shared" si="9"/>
        <v>A4</v>
      </c>
      <c r="I106">
        <v>2</v>
      </c>
      <c r="J106" s="13">
        <v>230</v>
      </c>
      <c r="K106" s="13">
        <v>225.4</v>
      </c>
      <c r="L106" s="11">
        <v>200</v>
      </c>
      <c r="M106" s="11">
        <v>170</v>
      </c>
      <c r="N106" s="13"/>
      <c r="O106" s="14">
        <f t="shared" si="10"/>
        <v>-0.11268855368234253</v>
      </c>
      <c r="P106" t="s">
        <v>64</v>
      </c>
      <c r="Q106" s="36">
        <f t="shared" si="11"/>
        <v>1.9999999999999976E-2</v>
      </c>
    </row>
    <row r="107" spans="1:17" ht="14.25" customHeight="1" thickTop="1" thickBot="1" x14ac:dyDescent="0.35">
      <c r="A107" s="10">
        <v>500708</v>
      </c>
      <c r="B107" s="28" t="s">
        <v>22</v>
      </c>
      <c r="C107" s="11">
        <v>61</v>
      </c>
      <c r="D107" s="11">
        <v>6</v>
      </c>
      <c r="E107" s="12">
        <f t="shared" si="6"/>
        <v>61006</v>
      </c>
      <c r="F107" t="str">
        <f t="shared" si="7"/>
        <v>Sports</v>
      </c>
      <c r="G107" t="str">
        <f t="shared" si="8"/>
        <v>Mazda</v>
      </c>
      <c r="H107" t="str">
        <f t="shared" si="9"/>
        <v>MX-5</v>
      </c>
      <c r="I107">
        <v>1.8</v>
      </c>
      <c r="J107" s="13">
        <v>175</v>
      </c>
      <c r="K107" s="13">
        <v>175</v>
      </c>
      <c r="L107" s="11">
        <v>150</v>
      </c>
      <c r="M107" s="11">
        <v>172</v>
      </c>
      <c r="N107" s="13"/>
      <c r="O107" s="14">
        <f t="shared" si="10"/>
        <v>-0.14285714285714285</v>
      </c>
      <c r="P107" t="s">
        <v>65</v>
      </c>
      <c r="Q107" s="36">
        <f t="shared" si="11"/>
        <v>0</v>
      </c>
    </row>
    <row r="108" spans="1:17" ht="14.25" customHeight="1" thickTop="1" thickBot="1" x14ac:dyDescent="0.35">
      <c r="A108" s="10">
        <v>500724</v>
      </c>
      <c r="B108" s="28" t="s">
        <v>22</v>
      </c>
      <c r="C108" s="11">
        <v>41</v>
      </c>
      <c r="D108" s="11">
        <v>6</v>
      </c>
      <c r="E108" s="12">
        <f t="shared" si="6"/>
        <v>41006</v>
      </c>
      <c r="F108" t="str">
        <f t="shared" si="7"/>
        <v>Standard</v>
      </c>
      <c r="G108" t="str">
        <f t="shared" si="8"/>
        <v>Hyundai</v>
      </c>
      <c r="H108" t="str">
        <f t="shared" si="9"/>
        <v>i30</v>
      </c>
      <c r="I108">
        <v>1.4</v>
      </c>
      <c r="J108" s="13">
        <v>130</v>
      </c>
      <c r="K108" s="13">
        <v>121</v>
      </c>
      <c r="L108" s="11">
        <v>143</v>
      </c>
      <c r="M108" s="11">
        <v>158</v>
      </c>
      <c r="N108" s="13"/>
      <c r="O108" s="14">
        <f t="shared" si="10"/>
        <v>0.18181818181818182</v>
      </c>
      <c r="P108" t="s">
        <v>64</v>
      </c>
      <c r="Q108" s="36">
        <f t="shared" si="11"/>
        <v>6.9230769230769235E-2</v>
      </c>
    </row>
    <row r="109" spans="1:17" ht="14.25" customHeight="1" thickTop="1" thickBot="1" x14ac:dyDescent="0.35">
      <c r="A109" s="10">
        <v>500757</v>
      </c>
      <c r="B109" s="28" t="s">
        <v>22</v>
      </c>
      <c r="C109" s="11">
        <v>51</v>
      </c>
      <c r="D109" s="11">
        <v>4</v>
      </c>
      <c r="E109" s="12">
        <f t="shared" si="6"/>
        <v>51004</v>
      </c>
      <c r="F109" t="str">
        <f t="shared" si="7"/>
        <v>Premium</v>
      </c>
      <c r="G109" t="str">
        <f t="shared" si="8"/>
        <v>BMW</v>
      </c>
      <c r="H109" t="str">
        <f t="shared" si="9"/>
        <v>320i</v>
      </c>
      <c r="I109">
        <v>2</v>
      </c>
      <c r="J109" s="13">
        <v>240</v>
      </c>
      <c r="K109" s="13">
        <v>240</v>
      </c>
      <c r="L109" s="11">
        <v>249</v>
      </c>
      <c r="M109" s="11">
        <v>288</v>
      </c>
      <c r="N109" s="13"/>
      <c r="O109" s="14">
        <f t="shared" si="10"/>
        <v>3.7499999999999999E-2</v>
      </c>
      <c r="P109" t="s">
        <v>64</v>
      </c>
      <c r="Q109" s="36">
        <f t="shared" si="11"/>
        <v>0</v>
      </c>
    </row>
    <row r="110" spans="1:17" ht="14.25" customHeight="1" thickTop="1" thickBot="1" x14ac:dyDescent="0.35">
      <c r="A110" s="10">
        <v>500771</v>
      </c>
      <c r="B110" s="28" t="s">
        <v>22</v>
      </c>
      <c r="C110" s="11">
        <v>61</v>
      </c>
      <c r="D110" s="11">
        <v>7</v>
      </c>
      <c r="E110" s="12">
        <f t="shared" si="6"/>
        <v>61007</v>
      </c>
      <c r="F110" t="str">
        <f t="shared" si="7"/>
        <v>Sports</v>
      </c>
      <c r="G110" t="str">
        <f t="shared" si="8"/>
        <v>Honda</v>
      </c>
      <c r="H110" t="str">
        <f t="shared" si="9"/>
        <v>S2000</v>
      </c>
      <c r="I110">
        <v>2</v>
      </c>
      <c r="J110" s="13">
        <v>195</v>
      </c>
      <c r="K110" s="13">
        <v>195</v>
      </c>
      <c r="L110" s="11">
        <v>247</v>
      </c>
      <c r="M110" s="11">
        <v>271</v>
      </c>
      <c r="N110" s="13"/>
      <c r="O110" s="14">
        <f t="shared" si="10"/>
        <v>0.26666666666666666</v>
      </c>
      <c r="P110" t="s">
        <v>65</v>
      </c>
      <c r="Q110" s="36">
        <f t="shared" si="11"/>
        <v>0</v>
      </c>
    </row>
    <row r="111" spans="1:17" ht="14.25" customHeight="1" thickTop="1" thickBot="1" x14ac:dyDescent="0.35">
      <c r="A111" s="10">
        <v>500781</v>
      </c>
      <c r="B111" s="28" t="s">
        <v>22</v>
      </c>
      <c r="C111" s="11">
        <v>51</v>
      </c>
      <c r="D111" s="11">
        <v>7</v>
      </c>
      <c r="E111" s="12">
        <f t="shared" si="6"/>
        <v>51007</v>
      </c>
      <c r="F111" t="str">
        <f t="shared" si="7"/>
        <v>Premium</v>
      </c>
      <c r="G111" t="str">
        <f t="shared" si="8"/>
        <v>Lexus</v>
      </c>
      <c r="H111" t="str">
        <f t="shared" si="9"/>
        <v>IS-250</v>
      </c>
      <c r="I111">
        <v>2.5</v>
      </c>
      <c r="J111" s="13">
        <v>250</v>
      </c>
      <c r="K111" s="13">
        <v>234.22</v>
      </c>
      <c r="L111" s="11">
        <v>317</v>
      </c>
      <c r="M111" s="11">
        <v>329</v>
      </c>
      <c r="N111" s="13"/>
      <c r="O111" s="14">
        <f t="shared" si="10"/>
        <v>0.35342840064896253</v>
      </c>
      <c r="P111" t="s">
        <v>64</v>
      </c>
      <c r="Q111" s="36">
        <f t="shared" si="11"/>
        <v>6.3120000000000009E-2</v>
      </c>
    </row>
    <row r="112" spans="1:17" ht="14.25" customHeight="1" thickTop="1" thickBot="1" x14ac:dyDescent="0.35">
      <c r="A112" s="10">
        <v>500781</v>
      </c>
      <c r="B112" s="28" t="s">
        <v>22</v>
      </c>
      <c r="C112" s="11">
        <v>51</v>
      </c>
      <c r="D112" s="11">
        <v>6</v>
      </c>
      <c r="E112" s="12">
        <f t="shared" si="6"/>
        <v>51006</v>
      </c>
      <c r="F112" t="str">
        <f t="shared" si="7"/>
        <v>Premium</v>
      </c>
      <c r="G112" t="str">
        <f t="shared" si="8"/>
        <v>Audi</v>
      </c>
      <c r="H112" t="str">
        <f t="shared" si="9"/>
        <v>A4</v>
      </c>
      <c r="I112">
        <v>2</v>
      </c>
      <c r="J112" s="13">
        <v>230</v>
      </c>
      <c r="K112" s="13">
        <v>217.56</v>
      </c>
      <c r="L112" s="11">
        <v>239</v>
      </c>
      <c r="M112" s="11">
        <v>184</v>
      </c>
      <c r="N112" s="13"/>
      <c r="O112" s="14">
        <f t="shared" si="10"/>
        <v>9.8547527118955675E-2</v>
      </c>
      <c r="P112" t="s">
        <v>64</v>
      </c>
      <c r="Q112" s="36">
        <f t="shared" si="11"/>
        <v>5.4086956521739123E-2</v>
      </c>
    </row>
    <row r="113" spans="1:17" ht="14.25" customHeight="1" thickTop="1" thickBot="1" x14ac:dyDescent="0.35">
      <c r="A113" s="10">
        <v>500781</v>
      </c>
      <c r="B113" s="28" t="s">
        <v>22</v>
      </c>
      <c r="C113" s="11">
        <v>61</v>
      </c>
      <c r="D113" s="11">
        <v>7</v>
      </c>
      <c r="E113" s="12">
        <f t="shared" si="6"/>
        <v>61007</v>
      </c>
      <c r="F113" t="str">
        <f t="shared" si="7"/>
        <v>Sports</v>
      </c>
      <c r="G113" t="str">
        <f t="shared" si="8"/>
        <v>Honda</v>
      </c>
      <c r="H113" t="str">
        <f t="shared" si="9"/>
        <v>S2000</v>
      </c>
      <c r="I113">
        <v>2</v>
      </c>
      <c r="J113" s="13">
        <v>195</v>
      </c>
      <c r="K113" s="13">
        <v>183.26</v>
      </c>
      <c r="L113" s="11">
        <v>265</v>
      </c>
      <c r="M113" s="11">
        <v>222</v>
      </c>
      <c r="N113" s="13"/>
      <c r="O113" s="14">
        <f t="shared" si="10"/>
        <v>0.44603295863800074</v>
      </c>
      <c r="P113" t="s">
        <v>65</v>
      </c>
      <c r="Q113" s="36">
        <f t="shared" si="11"/>
        <v>6.0205128205128251E-2</v>
      </c>
    </row>
    <row r="114" spans="1:17" ht="14.25" customHeight="1" thickTop="1" thickBot="1" x14ac:dyDescent="0.35">
      <c r="A114" s="10">
        <v>500800</v>
      </c>
      <c r="B114" s="28" t="s">
        <v>22</v>
      </c>
      <c r="C114" s="11">
        <v>51</v>
      </c>
      <c r="D114" s="11">
        <v>5</v>
      </c>
      <c r="E114" s="12">
        <f t="shared" si="6"/>
        <v>51005</v>
      </c>
      <c r="F114" t="str">
        <f t="shared" si="7"/>
        <v>Premium</v>
      </c>
      <c r="G114" t="str">
        <f t="shared" si="8"/>
        <v>Mercedes Benz</v>
      </c>
      <c r="H114" t="str">
        <f t="shared" si="9"/>
        <v>C200</v>
      </c>
      <c r="I114">
        <v>2</v>
      </c>
      <c r="J114" s="13">
        <v>240</v>
      </c>
      <c r="K114" s="13">
        <v>236</v>
      </c>
      <c r="L114" s="11">
        <v>278</v>
      </c>
      <c r="M114" s="11">
        <v>214</v>
      </c>
      <c r="N114" s="13"/>
      <c r="O114" s="14">
        <f t="shared" si="10"/>
        <v>0.17796610169491525</v>
      </c>
      <c r="P114" t="s">
        <v>64</v>
      </c>
      <c r="Q114" s="36">
        <f t="shared" si="11"/>
        <v>1.6666666666666666E-2</v>
      </c>
    </row>
    <row r="115" spans="1:17" ht="14.25" customHeight="1" thickTop="1" thickBot="1" x14ac:dyDescent="0.35">
      <c r="A115" s="10">
        <v>500826</v>
      </c>
      <c r="B115" s="28" t="s">
        <v>22</v>
      </c>
      <c r="C115" s="11">
        <v>61</v>
      </c>
      <c r="D115" s="11">
        <v>7</v>
      </c>
      <c r="E115" s="12">
        <f t="shared" si="6"/>
        <v>61007</v>
      </c>
      <c r="F115" t="str">
        <f t="shared" si="7"/>
        <v>Sports</v>
      </c>
      <c r="G115" t="str">
        <f t="shared" si="8"/>
        <v>Honda</v>
      </c>
      <c r="H115" t="str">
        <f t="shared" si="9"/>
        <v>S2000</v>
      </c>
      <c r="I115">
        <v>2</v>
      </c>
      <c r="J115" s="13">
        <v>195</v>
      </c>
      <c r="K115" s="13">
        <v>186.2</v>
      </c>
      <c r="L115" s="11">
        <v>212</v>
      </c>
      <c r="M115" s="11">
        <v>218</v>
      </c>
      <c r="N115" s="13"/>
      <c r="O115" s="14">
        <f t="shared" si="10"/>
        <v>0.13856068743286795</v>
      </c>
      <c r="P115" t="s">
        <v>65</v>
      </c>
      <c r="Q115" s="36">
        <f t="shared" si="11"/>
        <v>4.5128205128205187E-2</v>
      </c>
    </row>
    <row r="116" spans="1:17" ht="14.25" customHeight="1" thickTop="1" thickBot="1" x14ac:dyDescent="0.35">
      <c r="A116" s="10">
        <v>500826</v>
      </c>
      <c r="B116" s="28" t="s">
        <v>22</v>
      </c>
      <c r="C116" s="11">
        <v>41</v>
      </c>
      <c r="D116" s="11">
        <v>7</v>
      </c>
      <c r="E116" s="12">
        <f t="shared" si="6"/>
        <v>41007</v>
      </c>
      <c r="F116" t="str">
        <f t="shared" si="7"/>
        <v>Standard</v>
      </c>
      <c r="G116" t="str">
        <f t="shared" si="8"/>
        <v>Mazda</v>
      </c>
      <c r="H116" t="str">
        <f t="shared" si="9"/>
        <v>3</v>
      </c>
      <c r="I116">
        <v>2</v>
      </c>
      <c r="J116" s="13">
        <v>150</v>
      </c>
      <c r="K116" s="13">
        <v>142.1</v>
      </c>
      <c r="L116" s="11">
        <v>210</v>
      </c>
      <c r="M116" s="11">
        <v>157</v>
      </c>
      <c r="N116" s="13"/>
      <c r="O116" s="14">
        <f t="shared" si="10"/>
        <v>0.47783251231527102</v>
      </c>
      <c r="P116" t="s">
        <v>65</v>
      </c>
      <c r="Q116" s="36">
        <f t="shared" si="11"/>
        <v>5.2666666666666702E-2</v>
      </c>
    </row>
    <row r="117" spans="1:17" ht="14.25" customHeight="1" thickTop="1" thickBot="1" x14ac:dyDescent="0.35">
      <c r="A117" s="10">
        <v>500826</v>
      </c>
      <c r="B117" s="28" t="s">
        <v>22</v>
      </c>
      <c r="C117" s="11">
        <v>61</v>
      </c>
      <c r="D117" s="11">
        <v>4</v>
      </c>
      <c r="E117" s="12">
        <f t="shared" si="6"/>
        <v>61004</v>
      </c>
      <c r="F117" t="str">
        <f t="shared" si="7"/>
        <v>Sports</v>
      </c>
      <c r="G117" t="str">
        <f t="shared" si="8"/>
        <v>Subaru</v>
      </c>
      <c r="H117" t="str">
        <f t="shared" si="9"/>
        <v>Impreza</v>
      </c>
      <c r="I117">
        <v>2</v>
      </c>
      <c r="J117" s="13">
        <v>180</v>
      </c>
      <c r="K117" s="13">
        <v>155.82</v>
      </c>
      <c r="L117" s="11">
        <v>138</v>
      </c>
      <c r="M117" s="11">
        <v>129</v>
      </c>
      <c r="N117" s="13"/>
      <c r="O117" s="14">
        <f t="shared" si="10"/>
        <v>-0.11436272622256446</v>
      </c>
      <c r="P117" t="s">
        <v>64</v>
      </c>
      <c r="Q117" s="36">
        <f t="shared" si="11"/>
        <v>0.13433333333333336</v>
      </c>
    </row>
    <row r="118" spans="1:17" ht="14.25" customHeight="1" thickTop="1" thickBot="1" x14ac:dyDescent="0.35">
      <c r="A118" s="10">
        <v>500826</v>
      </c>
      <c r="B118" s="28" t="s">
        <v>22</v>
      </c>
      <c r="C118" s="11">
        <v>61</v>
      </c>
      <c r="D118" s="11">
        <v>6</v>
      </c>
      <c r="E118" s="12">
        <f t="shared" si="6"/>
        <v>61006</v>
      </c>
      <c r="F118" t="str">
        <f t="shared" si="7"/>
        <v>Sports</v>
      </c>
      <c r="G118" t="str">
        <f t="shared" si="8"/>
        <v>Mazda</v>
      </c>
      <c r="H118" t="str">
        <f t="shared" si="9"/>
        <v>MX-5</v>
      </c>
      <c r="I118">
        <v>1.8</v>
      </c>
      <c r="J118" s="13">
        <v>175</v>
      </c>
      <c r="K118" s="13">
        <v>171.5</v>
      </c>
      <c r="L118" s="11">
        <v>197</v>
      </c>
      <c r="M118" s="11">
        <v>181</v>
      </c>
      <c r="N118" s="13"/>
      <c r="O118" s="14">
        <f t="shared" si="10"/>
        <v>0.14868804664723032</v>
      </c>
      <c r="P118" t="s">
        <v>65</v>
      </c>
      <c r="Q118" s="36">
        <f t="shared" si="11"/>
        <v>0.02</v>
      </c>
    </row>
    <row r="119" spans="1:17" ht="14.25" customHeight="1" thickTop="1" thickBot="1" x14ac:dyDescent="0.35">
      <c r="A119" s="10">
        <v>500839</v>
      </c>
      <c r="B119" s="28" t="s">
        <v>22</v>
      </c>
      <c r="C119" s="11">
        <v>41</v>
      </c>
      <c r="D119" s="11">
        <v>4</v>
      </c>
      <c r="E119" s="12">
        <f t="shared" si="6"/>
        <v>41004</v>
      </c>
      <c r="F119" t="str">
        <f t="shared" si="7"/>
        <v>Standard</v>
      </c>
      <c r="G119" t="str">
        <f t="shared" si="8"/>
        <v>Toyota</v>
      </c>
      <c r="H119" t="str">
        <f t="shared" si="9"/>
        <v>Corolla</v>
      </c>
      <c r="I119">
        <v>1.4</v>
      </c>
      <c r="J119" s="13">
        <v>140</v>
      </c>
      <c r="K119" s="13">
        <v>118.58</v>
      </c>
      <c r="L119" s="11">
        <v>106</v>
      </c>
      <c r="M119" s="11">
        <v>79</v>
      </c>
      <c r="N119" s="13"/>
      <c r="O119" s="14">
        <f t="shared" si="10"/>
        <v>-0.10608871647832685</v>
      </c>
      <c r="P119" t="s">
        <v>64</v>
      </c>
      <c r="Q119" s="36">
        <f t="shared" si="11"/>
        <v>0.15300000000000002</v>
      </c>
    </row>
    <row r="120" spans="1:17" ht="14.25" customHeight="1" thickTop="1" thickBot="1" x14ac:dyDescent="0.35">
      <c r="A120" s="10">
        <v>500839</v>
      </c>
      <c r="B120" s="28" t="s">
        <v>22</v>
      </c>
      <c r="C120" s="11">
        <v>51</v>
      </c>
      <c r="D120" s="11">
        <v>5</v>
      </c>
      <c r="E120" s="12">
        <f t="shared" si="6"/>
        <v>51005</v>
      </c>
      <c r="F120" t="str">
        <f t="shared" si="7"/>
        <v>Premium</v>
      </c>
      <c r="G120" t="str">
        <f t="shared" si="8"/>
        <v>Mercedes Benz</v>
      </c>
      <c r="H120" t="str">
        <f t="shared" si="9"/>
        <v>C200</v>
      </c>
      <c r="I120">
        <v>2</v>
      </c>
      <c r="J120" s="13">
        <v>240</v>
      </c>
      <c r="K120" s="13">
        <v>225.4</v>
      </c>
      <c r="L120" s="11">
        <v>246</v>
      </c>
      <c r="M120" s="11">
        <v>270</v>
      </c>
      <c r="N120" s="13"/>
      <c r="O120" s="14">
        <f t="shared" si="10"/>
        <v>9.1393078970718689E-2</v>
      </c>
      <c r="P120" t="s">
        <v>64</v>
      </c>
      <c r="Q120" s="36">
        <f t="shared" si="11"/>
        <v>6.0833333333333309E-2</v>
      </c>
    </row>
    <row r="121" spans="1:17" ht="14.25" customHeight="1" thickTop="1" thickBot="1" x14ac:dyDescent="0.35">
      <c r="A121" s="10">
        <v>500839</v>
      </c>
      <c r="B121" s="28" t="s">
        <v>22</v>
      </c>
      <c r="C121" s="11">
        <v>41</v>
      </c>
      <c r="D121" s="11">
        <v>5</v>
      </c>
      <c r="E121" s="12">
        <f t="shared" si="6"/>
        <v>41005</v>
      </c>
      <c r="F121" t="str">
        <f t="shared" si="7"/>
        <v>Standard</v>
      </c>
      <c r="G121" t="str">
        <f t="shared" si="8"/>
        <v>Honda</v>
      </c>
      <c r="H121" t="str">
        <f t="shared" si="9"/>
        <v>Jazz</v>
      </c>
      <c r="I121">
        <v>1.4</v>
      </c>
      <c r="J121" s="13">
        <v>140</v>
      </c>
      <c r="K121" s="13">
        <v>137.19999999999999</v>
      </c>
      <c r="L121" s="11">
        <v>120</v>
      </c>
      <c r="M121" s="11">
        <v>148</v>
      </c>
      <c r="N121" s="13"/>
      <c r="O121" s="14">
        <f t="shared" si="10"/>
        <v>-0.1253644314868804</v>
      </c>
      <c r="P121" t="s">
        <v>65</v>
      </c>
      <c r="Q121" s="36">
        <f t="shared" si="11"/>
        <v>2.000000000000008E-2</v>
      </c>
    </row>
    <row r="122" spans="1:17" ht="14.25" customHeight="1" thickTop="1" thickBot="1" x14ac:dyDescent="0.35">
      <c r="A122" s="10">
        <v>500862</v>
      </c>
      <c r="B122" s="28" t="s">
        <v>22</v>
      </c>
      <c r="C122" s="11">
        <v>61</v>
      </c>
      <c r="D122" s="11">
        <v>4</v>
      </c>
      <c r="E122" s="12">
        <f t="shared" si="6"/>
        <v>61004</v>
      </c>
      <c r="F122" t="str">
        <f t="shared" si="7"/>
        <v>Sports</v>
      </c>
      <c r="G122" t="str">
        <f t="shared" si="8"/>
        <v>Subaru</v>
      </c>
      <c r="H122" t="str">
        <f t="shared" si="9"/>
        <v>Impreza</v>
      </c>
      <c r="I122">
        <v>2</v>
      </c>
      <c r="J122" s="13">
        <v>180</v>
      </c>
      <c r="K122" s="13">
        <v>180</v>
      </c>
      <c r="L122" s="11">
        <v>162</v>
      </c>
      <c r="M122" s="11">
        <v>173</v>
      </c>
      <c r="N122" s="13"/>
      <c r="O122" s="14">
        <f t="shared" si="10"/>
        <v>-0.1</v>
      </c>
      <c r="P122" t="s">
        <v>64</v>
      </c>
      <c r="Q122" s="36">
        <f t="shared" si="11"/>
        <v>0</v>
      </c>
    </row>
    <row r="123" spans="1:17" ht="14.25" customHeight="1" thickTop="1" thickBot="1" x14ac:dyDescent="0.35">
      <c r="A123" s="10">
        <v>500874</v>
      </c>
      <c r="B123" s="28" t="s">
        <v>22</v>
      </c>
      <c r="C123" s="11">
        <v>51</v>
      </c>
      <c r="D123" s="11">
        <v>7</v>
      </c>
      <c r="E123" s="12">
        <f t="shared" si="6"/>
        <v>51007</v>
      </c>
      <c r="F123" t="str">
        <f t="shared" si="7"/>
        <v>Premium</v>
      </c>
      <c r="G123" t="str">
        <f t="shared" si="8"/>
        <v>Lexus</v>
      </c>
      <c r="H123" t="str">
        <f t="shared" si="9"/>
        <v>IS-250</v>
      </c>
      <c r="I123">
        <v>2.5</v>
      </c>
      <c r="J123" s="13">
        <v>250</v>
      </c>
      <c r="K123" s="13">
        <v>226.38</v>
      </c>
      <c r="L123" s="11">
        <v>304</v>
      </c>
      <c r="M123" s="11">
        <v>285</v>
      </c>
      <c r="N123" s="13"/>
      <c r="O123" s="14">
        <f t="shared" si="10"/>
        <v>0.34287481226256739</v>
      </c>
      <c r="P123" t="s">
        <v>64</v>
      </c>
      <c r="Q123" s="36">
        <f t="shared" si="11"/>
        <v>9.4480000000000022E-2</v>
      </c>
    </row>
    <row r="124" spans="1:17" ht="14.25" customHeight="1" thickTop="1" thickBot="1" x14ac:dyDescent="0.35">
      <c r="A124" s="10">
        <v>500874</v>
      </c>
      <c r="B124" s="28" t="s">
        <v>22</v>
      </c>
      <c r="C124" s="11">
        <v>61</v>
      </c>
      <c r="D124" s="11">
        <v>4</v>
      </c>
      <c r="E124" s="12">
        <f t="shared" si="6"/>
        <v>61004</v>
      </c>
      <c r="F124" t="str">
        <f t="shared" si="7"/>
        <v>Sports</v>
      </c>
      <c r="G124" t="str">
        <f t="shared" si="8"/>
        <v>Subaru</v>
      </c>
      <c r="H124" t="str">
        <f t="shared" si="9"/>
        <v>Impreza</v>
      </c>
      <c r="I124">
        <v>2</v>
      </c>
      <c r="J124" s="13">
        <v>180</v>
      </c>
      <c r="K124" s="13">
        <v>171.5</v>
      </c>
      <c r="L124" s="11">
        <v>208</v>
      </c>
      <c r="M124" s="11">
        <v>191</v>
      </c>
      <c r="N124" s="13"/>
      <c r="O124" s="14">
        <f t="shared" si="10"/>
        <v>0.21282798833819241</v>
      </c>
      <c r="P124" t="s">
        <v>64</v>
      </c>
      <c r="Q124" s="36">
        <f t="shared" si="11"/>
        <v>4.7222222222222221E-2</v>
      </c>
    </row>
    <row r="125" spans="1:17" ht="14.25" customHeight="1" thickTop="1" thickBot="1" x14ac:dyDescent="0.35">
      <c r="A125" s="10">
        <v>500874</v>
      </c>
      <c r="B125" s="28" t="s">
        <v>22</v>
      </c>
      <c r="C125" s="11">
        <v>51</v>
      </c>
      <c r="D125" s="11">
        <v>5</v>
      </c>
      <c r="E125" s="12">
        <f t="shared" si="6"/>
        <v>51005</v>
      </c>
      <c r="F125" t="str">
        <f t="shared" si="7"/>
        <v>Premium</v>
      </c>
      <c r="G125" t="str">
        <f t="shared" si="8"/>
        <v>Mercedes Benz</v>
      </c>
      <c r="H125" t="str">
        <f t="shared" si="9"/>
        <v>C200</v>
      </c>
      <c r="I125">
        <v>2</v>
      </c>
      <c r="J125" s="13">
        <v>240</v>
      </c>
      <c r="K125" s="13">
        <v>235.2</v>
      </c>
      <c r="L125" s="11">
        <v>244</v>
      </c>
      <c r="M125" s="11">
        <v>297</v>
      </c>
      <c r="N125" s="13"/>
      <c r="O125" s="14">
        <f t="shared" si="10"/>
        <v>3.7414965986394606E-2</v>
      </c>
      <c r="P125" t="s">
        <v>64</v>
      </c>
      <c r="Q125" s="36">
        <f t="shared" si="11"/>
        <v>2.0000000000000049E-2</v>
      </c>
    </row>
    <row r="126" spans="1:17" ht="14.25" customHeight="1" thickTop="1" thickBot="1" x14ac:dyDescent="0.35">
      <c r="A126" s="10">
        <v>500874</v>
      </c>
      <c r="B126" s="28" t="s">
        <v>22</v>
      </c>
      <c r="C126" s="11">
        <v>41</v>
      </c>
      <c r="D126" s="11">
        <v>7</v>
      </c>
      <c r="E126" s="12">
        <f t="shared" si="6"/>
        <v>41007</v>
      </c>
      <c r="F126" t="str">
        <f t="shared" si="7"/>
        <v>Standard</v>
      </c>
      <c r="G126" t="str">
        <f t="shared" si="8"/>
        <v>Mazda</v>
      </c>
      <c r="H126" t="str">
        <f t="shared" si="9"/>
        <v>3</v>
      </c>
      <c r="I126">
        <v>2</v>
      </c>
      <c r="J126" s="13">
        <v>150</v>
      </c>
      <c r="K126" s="13">
        <v>147</v>
      </c>
      <c r="L126" s="11">
        <v>150</v>
      </c>
      <c r="M126" s="11">
        <v>174</v>
      </c>
      <c r="N126" s="13"/>
      <c r="O126" s="14">
        <f t="shared" si="10"/>
        <v>2.0408163265306121E-2</v>
      </c>
      <c r="P126" t="s">
        <v>65</v>
      </c>
      <c r="Q126" s="36">
        <f t="shared" si="11"/>
        <v>0.02</v>
      </c>
    </row>
    <row r="127" spans="1:17" ht="14.25" customHeight="1" thickTop="1" thickBot="1" x14ac:dyDescent="0.35">
      <c r="A127" s="10">
        <v>500875</v>
      </c>
      <c r="B127" s="28" t="s">
        <v>22</v>
      </c>
      <c r="C127" s="11">
        <v>51</v>
      </c>
      <c r="D127" s="11">
        <v>5</v>
      </c>
      <c r="E127" s="12">
        <f t="shared" si="6"/>
        <v>51005</v>
      </c>
      <c r="F127" t="str">
        <f t="shared" si="7"/>
        <v>Premium</v>
      </c>
      <c r="G127" t="str">
        <f t="shared" si="8"/>
        <v>Mercedes Benz</v>
      </c>
      <c r="H127" t="str">
        <f t="shared" si="9"/>
        <v>C200</v>
      </c>
      <c r="I127">
        <v>2</v>
      </c>
      <c r="J127" s="13">
        <v>240</v>
      </c>
      <c r="K127" s="13">
        <v>233</v>
      </c>
      <c r="L127" s="11">
        <v>228</v>
      </c>
      <c r="M127" s="11">
        <v>280</v>
      </c>
      <c r="N127" s="13"/>
      <c r="O127" s="14">
        <f t="shared" si="10"/>
        <v>-2.1459227467811159E-2</v>
      </c>
      <c r="P127" t="s">
        <v>64</v>
      </c>
      <c r="Q127" s="36">
        <f t="shared" si="11"/>
        <v>2.9166666666666667E-2</v>
      </c>
    </row>
    <row r="128" spans="1:17" ht="14.25" customHeight="1" thickTop="1" thickBot="1" x14ac:dyDescent="0.35">
      <c r="A128" s="10">
        <v>500881</v>
      </c>
      <c r="B128" s="28" t="s">
        <v>22</v>
      </c>
      <c r="C128" s="11">
        <v>51</v>
      </c>
      <c r="D128" s="11">
        <v>4</v>
      </c>
      <c r="E128" s="12">
        <f t="shared" si="6"/>
        <v>51004</v>
      </c>
      <c r="F128" t="str">
        <f t="shared" si="7"/>
        <v>Premium</v>
      </c>
      <c r="G128" t="str">
        <f t="shared" si="8"/>
        <v>BMW</v>
      </c>
      <c r="H128" t="str">
        <f t="shared" si="9"/>
        <v>320i</v>
      </c>
      <c r="I128">
        <v>2</v>
      </c>
      <c r="J128" s="13">
        <v>240</v>
      </c>
      <c r="K128" s="13">
        <v>235.2</v>
      </c>
      <c r="L128" s="11">
        <v>338</v>
      </c>
      <c r="M128" s="11">
        <v>408</v>
      </c>
      <c r="N128" s="13"/>
      <c r="O128" s="14">
        <f t="shared" si="10"/>
        <v>0.43707482993197289</v>
      </c>
      <c r="P128" t="s">
        <v>64</v>
      </c>
      <c r="Q128" s="36">
        <f t="shared" si="11"/>
        <v>2.0000000000000049E-2</v>
      </c>
    </row>
    <row r="129" spans="1:17" ht="14.25" customHeight="1" thickTop="1" thickBot="1" x14ac:dyDescent="0.35">
      <c r="A129" s="10">
        <v>500881</v>
      </c>
      <c r="B129" s="28" t="s">
        <v>22</v>
      </c>
      <c r="C129" s="11">
        <v>51</v>
      </c>
      <c r="D129" s="11">
        <v>7</v>
      </c>
      <c r="E129" s="12">
        <f t="shared" si="6"/>
        <v>51007</v>
      </c>
      <c r="F129" t="str">
        <f t="shared" si="7"/>
        <v>Premium</v>
      </c>
      <c r="G129" t="str">
        <f t="shared" si="8"/>
        <v>Lexus</v>
      </c>
      <c r="H129" t="str">
        <f t="shared" si="9"/>
        <v>IS-250</v>
      </c>
      <c r="I129">
        <v>2.5</v>
      </c>
      <c r="J129" s="13">
        <v>250</v>
      </c>
      <c r="K129" s="13">
        <v>245</v>
      </c>
      <c r="L129" s="11">
        <v>255</v>
      </c>
      <c r="M129" s="11">
        <v>196</v>
      </c>
      <c r="N129" s="13"/>
      <c r="O129" s="14">
        <f t="shared" si="10"/>
        <v>4.0816326530612242E-2</v>
      </c>
      <c r="P129" t="s">
        <v>64</v>
      </c>
      <c r="Q129" s="36">
        <f t="shared" si="11"/>
        <v>0.02</v>
      </c>
    </row>
    <row r="130" spans="1:17" ht="14.25" customHeight="1" thickTop="1" thickBot="1" x14ac:dyDescent="0.35">
      <c r="A130" s="10">
        <v>500900</v>
      </c>
      <c r="B130" s="28" t="s">
        <v>22</v>
      </c>
      <c r="C130" s="11">
        <v>61</v>
      </c>
      <c r="D130" s="11">
        <v>7</v>
      </c>
      <c r="E130" s="12">
        <f t="shared" si="6"/>
        <v>61007</v>
      </c>
      <c r="F130" t="str">
        <f t="shared" si="7"/>
        <v>Sports</v>
      </c>
      <c r="G130" t="str">
        <f t="shared" si="8"/>
        <v>Honda</v>
      </c>
      <c r="H130" t="str">
        <f t="shared" si="9"/>
        <v>S2000</v>
      </c>
      <c r="I130">
        <v>2</v>
      </c>
      <c r="J130" s="13">
        <v>195</v>
      </c>
      <c r="K130" s="13">
        <v>195</v>
      </c>
      <c r="L130" s="11">
        <v>271</v>
      </c>
      <c r="M130" s="11">
        <v>230</v>
      </c>
      <c r="N130" s="13"/>
      <c r="O130" s="14">
        <f t="shared" si="10"/>
        <v>0.38974358974358975</v>
      </c>
      <c r="P130" t="s">
        <v>65</v>
      </c>
      <c r="Q130" s="36">
        <f t="shared" si="11"/>
        <v>0</v>
      </c>
    </row>
    <row r="131" spans="1:17" ht="14.25" customHeight="1" thickTop="1" thickBot="1" x14ac:dyDescent="0.35">
      <c r="A131" s="10">
        <v>500907</v>
      </c>
      <c r="B131" s="28" t="s">
        <v>22</v>
      </c>
      <c r="C131" s="11">
        <v>61</v>
      </c>
      <c r="D131" s="11">
        <v>7</v>
      </c>
      <c r="E131" s="12">
        <f t="shared" ref="E131:E194" si="12">C131*1000+D131</f>
        <v>61007</v>
      </c>
      <c r="F131" t="str">
        <f t="shared" ref="F131:F194" si="13">IF(C131=41,"Standard",IF(C131=51,"Premium","Sports"))</f>
        <v>Sports</v>
      </c>
      <c r="G131" t="str">
        <f t="shared" ref="G131:G194" si="14">IF(E131=41004,"Toyota",IF(E131=41005,"Honda",IF(E131=41006,"Hyundai",IF(E131=41007,"Mazda",IF(E131=51004,"BMW",IF(E131=51005,"Mercedes Benz",IF(E131=51006,"Audi",IF(E131=51007,"Lexus",IF(E131=61004,"Subaru",IF(E131=61005,"Mitsubishi",IF(E131=61006,"Mazda","Honda")))))))))))</f>
        <v>Honda</v>
      </c>
      <c r="H131" t="str">
        <f t="shared" ref="H131:H194" si="15">IF(E131=41004,"Corolla",IF(E131=41005,"Jazz",IF(E131=41006,"i30",IF(E131=41007,"3",IF(E131=51004,"320i",IF(E131=51005,"C200",IF(E131=51006,"A4",IF(E131=51007,"IS-250",IF(E131=61004,"Impreza",IF(E131=61005,"Lancer",IF(E131=61006,"MX-5","S2000")))))))))))</f>
        <v>S2000</v>
      </c>
      <c r="I131">
        <v>2</v>
      </c>
      <c r="J131" s="13">
        <v>195</v>
      </c>
      <c r="K131" s="13">
        <v>195</v>
      </c>
      <c r="L131" s="11">
        <v>165</v>
      </c>
      <c r="M131" s="11">
        <v>136</v>
      </c>
      <c r="N131" s="13"/>
      <c r="O131" s="14">
        <f t="shared" ref="O131:O194" si="16">((L131-K131)/K131)</f>
        <v>-0.15384615384615385</v>
      </c>
      <c r="P131" t="s">
        <v>65</v>
      </c>
      <c r="Q131" s="36">
        <f t="shared" ref="Q131:Q194" si="17">(J131-K131)/J131</f>
        <v>0</v>
      </c>
    </row>
    <row r="132" spans="1:17" ht="14.25" customHeight="1" thickTop="1" thickBot="1" x14ac:dyDescent="0.35">
      <c r="A132" s="10">
        <v>500917</v>
      </c>
      <c r="B132" s="28" t="s">
        <v>22</v>
      </c>
      <c r="C132" s="11">
        <v>51</v>
      </c>
      <c r="D132" s="11">
        <v>6</v>
      </c>
      <c r="E132" s="12">
        <f t="shared" si="12"/>
        <v>51006</v>
      </c>
      <c r="F132" t="str">
        <f t="shared" si="13"/>
        <v>Premium</v>
      </c>
      <c r="G132" t="str">
        <f t="shared" si="14"/>
        <v>Audi</v>
      </c>
      <c r="H132" t="str">
        <f t="shared" si="15"/>
        <v>A4</v>
      </c>
      <c r="I132">
        <v>2</v>
      </c>
      <c r="J132" s="13">
        <v>230</v>
      </c>
      <c r="K132" s="13">
        <v>230</v>
      </c>
      <c r="L132" s="11">
        <v>273</v>
      </c>
      <c r="M132" s="11">
        <v>324</v>
      </c>
      <c r="N132" s="13"/>
      <c r="O132" s="14">
        <f t="shared" si="16"/>
        <v>0.18695652173913044</v>
      </c>
      <c r="P132" t="s">
        <v>64</v>
      </c>
      <c r="Q132" s="36">
        <f t="shared" si="17"/>
        <v>0</v>
      </c>
    </row>
    <row r="133" spans="1:17" ht="14.25" customHeight="1" thickTop="1" thickBot="1" x14ac:dyDescent="0.35">
      <c r="A133" s="10">
        <v>500920</v>
      </c>
      <c r="B133" s="28" t="s">
        <v>22</v>
      </c>
      <c r="C133" s="11">
        <v>41</v>
      </c>
      <c r="D133" s="11">
        <v>5</v>
      </c>
      <c r="E133" s="12">
        <f t="shared" si="12"/>
        <v>41005</v>
      </c>
      <c r="F133" t="str">
        <f t="shared" si="13"/>
        <v>Standard</v>
      </c>
      <c r="G133" t="str">
        <f t="shared" si="14"/>
        <v>Honda</v>
      </c>
      <c r="H133" t="str">
        <f t="shared" si="15"/>
        <v>Jazz</v>
      </c>
      <c r="I133">
        <v>1.4</v>
      </c>
      <c r="J133" s="13">
        <v>140</v>
      </c>
      <c r="K133" s="13">
        <v>140</v>
      </c>
      <c r="L133" s="11">
        <v>168</v>
      </c>
      <c r="M133" s="11">
        <v>162</v>
      </c>
      <c r="N133" s="13"/>
      <c r="O133" s="14">
        <f t="shared" si="16"/>
        <v>0.2</v>
      </c>
      <c r="P133" t="s">
        <v>65</v>
      </c>
      <c r="Q133" s="36">
        <f t="shared" si="17"/>
        <v>0</v>
      </c>
    </row>
    <row r="134" spans="1:17" ht="14.25" customHeight="1" thickTop="1" thickBot="1" x14ac:dyDescent="0.35">
      <c r="A134" s="10">
        <v>500924</v>
      </c>
      <c r="B134" s="28" t="s">
        <v>22</v>
      </c>
      <c r="C134" s="11">
        <v>41</v>
      </c>
      <c r="D134" s="11">
        <v>7</v>
      </c>
      <c r="E134" s="12">
        <f t="shared" si="12"/>
        <v>41007</v>
      </c>
      <c r="F134" t="str">
        <f t="shared" si="13"/>
        <v>Standard</v>
      </c>
      <c r="G134" t="str">
        <f t="shared" si="14"/>
        <v>Mazda</v>
      </c>
      <c r="H134" t="str">
        <f t="shared" si="15"/>
        <v>3</v>
      </c>
      <c r="I134">
        <v>2</v>
      </c>
      <c r="J134" s="13">
        <v>150</v>
      </c>
      <c r="K134" s="13">
        <v>150</v>
      </c>
      <c r="L134" s="11">
        <v>171</v>
      </c>
      <c r="M134" s="11">
        <v>159</v>
      </c>
      <c r="N134" s="13"/>
      <c r="O134" s="14">
        <f t="shared" si="16"/>
        <v>0.14000000000000001</v>
      </c>
      <c r="P134" t="s">
        <v>65</v>
      </c>
      <c r="Q134" s="36">
        <f t="shared" si="17"/>
        <v>0</v>
      </c>
    </row>
    <row r="135" spans="1:17" ht="14.25" customHeight="1" thickTop="1" thickBot="1" x14ac:dyDescent="0.35">
      <c r="A135" s="10">
        <v>500932</v>
      </c>
      <c r="B135" s="28" t="s">
        <v>22</v>
      </c>
      <c r="C135" s="11">
        <v>61</v>
      </c>
      <c r="D135" s="11">
        <v>7</v>
      </c>
      <c r="E135" s="12">
        <f t="shared" si="12"/>
        <v>61007</v>
      </c>
      <c r="F135" t="str">
        <f t="shared" si="13"/>
        <v>Sports</v>
      </c>
      <c r="G135" t="str">
        <f t="shared" si="14"/>
        <v>Honda</v>
      </c>
      <c r="H135" t="str">
        <f t="shared" si="15"/>
        <v>S2000</v>
      </c>
      <c r="I135">
        <v>2</v>
      </c>
      <c r="J135" s="13">
        <v>195</v>
      </c>
      <c r="K135" s="13">
        <v>192</v>
      </c>
      <c r="L135" s="11">
        <v>170</v>
      </c>
      <c r="M135" s="11">
        <v>181</v>
      </c>
      <c r="N135" s="13"/>
      <c r="O135" s="14">
        <f t="shared" si="16"/>
        <v>-0.11458333333333333</v>
      </c>
      <c r="P135" t="s">
        <v>65</v>
      </c>
      <c r="Q135" s="36">
        <f t="shared" si="17"/>
        <v>1.5384615384615385E-2</v>
      </c>
    </row>
    <row r="136" spans="1:17" ht="14.25" customHeight="1" thickTop="1" thickBot="1" x14ac:dyDescent="0.35">
      <c r="A136" s="10">
        <v>500936</v>
      </c>
      <c r="B136" s="28" t="s">
        <v>22</v>
      </c>
      <c r="C136" s="11">
        <v>41</v>
      </c>
      <c r="D136" s="11">
        <v>7</v>
      </c>
      <c r="E136" s="12">
        <f t="shared" si="12"/>
        <v>41007</v>
      </c>
      <c r="F136" t="str">
        <f t="shared" si="13"/>
        <v>Standard</v>
      </c>
      <c r="G136" t="str">
        <f t="shared" si="14"/>
        <v>Mazda</v>
      </c>
      <c r="H136" t="str">
        <f t="shared" si="15"/>
        <v>3</v>
      </c>
      <c r="I136">
        <v>2</v>
      </c>
      <c r="J136" s="13">
        <v>150</v>
      </c>
      <c r="K136" s="13">
        <v>144</v>
      </c>
      <c r="L136" s="11">
        <v>187</v>
      </c>
      <c r="M136" s="11">
        <v>192</v>
      </c>
      <c r="N136" s="13"/>
      <c r="O136" s="14">
        <f t="shared" si="16"/>
        <v>0.2986111111111111</v>
      </c>
      <c r="P136" t="s">
        <v>65</v>
      </c>
      <c r="Q136" s="36">
        <f t="shared" si="17"/>
        <v>0.04</v>
      </c>
    </row>
    <row r="137" spans="1:17" ht="14.25" customHeight="1" thickTop="1" thickBot="1" x14ac:dyDescent="0.35">
      <c r="A137" s="10">
        <v>500940</v>
      </c>
      <c r="B137" s="28" t="s">
        <v>22</v>
      </c>
      <c r="C137" s="11">
        <v>51</v>
      </c>
      <c r="D137" s="11">
        <v>7</v>
      </c>
      <c r="E137" s="12">
        <f t="shared" si="12"/>
        <v>51007</v>
      </c>
      <c r="F137" t="str">
        <f t="shared" si="13"/>
        <v>Premium</v>
      </c>
      <c r="G137" t="str">
        <f t="shared" si="14"/>
        <v>Lexus</v>
      </c>
      <c r="H137" t="str">
        <f t="shared" si="15"/>
        <v>IS-250</v>
      </c>
      <c r="I137">
        <v>2.5</v>
      </c>
      <c r="J137" s="13">
        <v>250</v>
      </c>
      <c r="K137" s="13">
        <v>245</v>
      </c>
      <c r="L137" s="11">
        <v>235</v>
      </c>
      <c r="M137" s="11">
        <v>260</v>
      </c>
      <c r="N137" s="13"/>
      <c r="O137" s="14">
        <f t="shared" si="16"/>
        <v>-4.0816326530612242E-2</v>
      </c>
      <c r="P137" t="s">
        <v>64</v>
      </c>
      <c r="Q137" s="36">
        <f t="shared" si="17"/>
        <v>0.02</v>
      </c>
    </row>
    <row r="138" spans="1:17" ht="14.25" customHeight="1" thickTop="1" thickBot="1" x14ac:dyDescent="0.35">
      <c r="A138" s="10">
        <v>500940</v>
      </c>
      <c r="B138" s="28" t="s">
        <v>22</v>
      </c>
      <c r="C138" s="11">
        <v>41</v>
      </c>
      <c r="D138" s="11">
        <v>5</v>
      </c>
      <c r="E138" s="12">
        <f t="shared" si="12"/>
        <v>41005</v>
      </c>
      <c r="F138" t="str">
        <f t="shared" si="13"/>
        <v>Standard</v>
      </c>
      <c r="G138" t="str">
        <f t="shared" si="14"/>
        <v>Honda</v>
      </c>
      <c r="H138" t="str">
        <f t="shared" si="15"/>
        <v>Jazz</v>
      </c>
      <c r="I138">
        <v>1.4</v>
      </c>
      <c r="J138" s="13">
        <v>140</v>
      </c>
      <c r="K138" s="13">
        <v>137.19999999999999</v>
      </c>
      <c r="L138" s="11">
        <v>177</v>
      </c>
      <c r="M138" s="11">
        <v>208</v>
      </c>
      <c r="N138" s="13"/>
      <c r="O138" s="14">
        <f t="shared" si="16"/>
        <v>0.29008746355685144</v>
      </c>
      <c r="P138" t="s">
        <v>65</v>
      </c>
      <c r="Q138" s="36">
        <f t="shared" si="17"/>
        <v>2.000000000000008E-2</v>
      </c>
    </row>
    <row r="139" spans="1:17" ht="14.25" customHeight="1" thickTop="1" thickBot="1" x14ac:dyDescent="0.35">
      <c r="A139" s="10">
        <v>500947</v>
      </c>
      <c r="B139" s="28" t="s">
        <v>22</v>
      </c>
      <c r="C139" s="11">
        <v>51</v>
      </c>
      <c r="D139" s="11">
        <v>7</v>
      </c>
      <c r="E139" s="12">
        <f t="shared" si="12"/>
        <v>51007</v>
      </c>
      <c r="F139" t="str">
        <f t="shared" si="13"/>
        <v>Premium</v>
      </c>
      <c r="G139" t="str">
        <f t="shared" si="14"/>
        <v>Lexus</v>
      </c>
      <c r="H139" t="str">
        <f t="shared" si="15"/>
        <v>IS-250</v>
      </c>
      <c r="I139">
        <v>2.5</v>
      </c>
      <c r="J139" s="13">
        <v>250</v>
      </c>
      <c r="K139" s="13">
        <v>246</v>
      </c>
      <c r="L139" s="11">
        <v>285</v>
      </c>
      <c r="M139" s="11">
        <v>228</v>
      </c>
      <c r="N139" s="13"/>
      <c r="O139" s="14">
        <f t="shared" si="16"/>
        <v>0.15853658536585366</v>
      </c>
      <c r="P139" t="s">
        <v>64</v>
      </c>
      <c r="Q139" s="36">
        <f t="shared" si="17"/>
        <v>1.6E-2</v>
      </c>
    </row>
    <row r="140" spans="1:17" ht="14.25" customHeight="1" thickTop="1" thickBot="1" x14ac:dyDescent="0.35">
      <c r="A140" s="10">
        <v>500949</v>
      </c>
      <c r="B140" s="28" t="s">
        <v>22</v>
      </c>
      <c r="C140" s="11">
        <v>41</v>
      </c>
      <c r="D140" s="11">
        <v>7</v>
      </c>
      <c r="E140" s="12">
        <f t="shared" si="12"/>
        <v>41007</v>
      </c>
      <c r="F140" t="str">
        <f t="shared" si="13"/>
        <v>Standard</v>
      </c>
      <c r="G140" t="str">
        <f t="shared" si="14"/>
        <v>Mazda</v>
      </c>
      <c r="H140" t="str">
        <f t="shared" si="15"/>
        <v>3</v>
      </c>
      <c r="I140">
        <v>2</v>
      </c>
      <c r="J140" s="13">
        <v>150</v>
      </c>
      <c r="K140" s="13">
        <v>147</v>
      </c>
      <c r="L140" s="11">
        <v>153</v>
      </c>
      <c r="M140" s="11">
        <v>142</v>
      </c>
      <c r="N140" s="13"/>
      <c r="O140" s="14">
        <f t="shared" si="16"/>
        <v>4.0816326530612242E-2</v>
      </c>
      <c r="P140" t="s">
        <v>65</v>
      </c>
      <c r="Q140" s="36">
        <f t="shared" si="17"/>
        <v>0.02</v>
      </c>
    </row>
    <row r="141" spans="1:17" ht="14.25" customHeight="1" thickTop="1" thickBot="1" x14ac:dyDescent="0.35">
      <c r="A141" s="10">
        <v>500949</v>
      </c>
      <c r="B141" s="28" t="s">
        <v>22</v>
      </c>
      <c r="C141" s="11">
        <v>61</v>
      </c>
      <c r="D141" s="11">
        <v>6</v>
      </c>
      <c r="E141" s="12">
        <f t="shared" si="12"/>
        <v>61006</v>
      </c>
      <c r="F141" t="str">
        <f t="shared" si="13"/>
        <v>Sports</v>
      </c>
      <c r="G141" t="str">
        <f t="shared" si="14"/>
        <v>Mazda</v>
      </c>
      <c r="H141" t="str">
        <f t="shared" si="15"/>
        <v>MX-5</v>
      </c>
      <c r="I141">
        <v>1.8</v>
      </c>
      <c r="J141" s="13">
        <v>175</v>
      </c>
      <c r="K141" s="13">
        <v>168.56</v>
      </c>
      <c r="L141" s="11">
        <v>178</v>
      </c>
      <c r="M141" s="11">
        <v>188</v>
      </c>
      <c r="N141" s="13"/>
      <c r="O141" s="14">
        <f t="shared" si="16"/>
        <v>5.6003796867584228E-2</v>
      </c>
      <c r="P141" t="s">
        <v>65</v>
      </c>
      <c r="Q141" s="36">
        <f t="shared" si="17"/>
        <v>3.6799999999999986E-2</v>
      </c>
    </row>
    <row r="142" spans="1:17" ht="14.25" customHeight="1" thickTop="1" thickBot="1" x14ac:dyDescent="0.35">
      <c r="A142" s="10">
        <v>500949</v>
      </c>
      <c r="B142" s="28" t="s">
        <v>22</v>
      </c>
      <c r="C142" s="11">
        <v>51</v>
      </c>
      <c r="D142" s="11">
        <v>6</v>
      </c>
      <c r="E142" s="12">
        <f t="shared" si="12"/>
        <v>51006</v>
      </c>
      <c r="F142" t="str">
        <f t="shared" si="13"/>
        <v>Premium</v>
      </c>
      <c r="G142" t="str">
        <f t="shared" si="14"/>
        <v>Audi</v>
      </c>
      <c r="H142" t="str">
        <f t="shared" si="15"/>
        <v>A4</v>
      </c>
      <c r="I142">
        <v>2</v>
      </c>
      <c r="J142" s="13">
        <v>230</v>
      </c>
      <c r="K142" s="13">
        <v>225.4</v>
      </c>
      <c r="L142" s="11">
        <v>296</v>
      </c>
      <c r="M142" s="11">
        <v>239</v>
      </c>
      <c r="N142" s="13"/>
      <c r="O142" s="14">
        <f t="shared" si="16"/>
        <v>0.31322094055013305</v>
      </c>
      <c r="P142" t="s">
        <v>64</v>
      </c>
      <c r="Q142" s="36">
        <f t="shared" si="17"/>
        <v>1.9999999999999976E-2</v>
      </c>
    </row>
    <row r="143" spans="1:17" ht="14.25" customHeight="1" thickTop="1" thickBot="1" x14ac:dyDescent="0.35">
      <c r="A143" s="10">
        <v>500952</v>
      </c>
      <c r="B143" s="28" t="s">
        <v>22</v>
      </c>
      <c r="C143" s="11">
        <v>41</v>
      </c>
      <c r="D143" s="11">
        <v>6</v>
      </c>
      <c r="E143" s="12">
        <f t="shared" si="12"/>
        <v>41006</v>
      </c>
      <c r="F143" t="str">
        <f t="shared" si="13"/>
        <v>Standard</v>
      </c>
      <c r="G143" t="str">
        <f t="shared" si="14"/>
        <v>Hyundai</v>
      </c>
      <c r="H143" t="str">
        <f t="shared" si="15"/>
        <v>i30</v>
      </c>
      <c r="I143">
        <v>1.4</v>
      </c>
      <c r="J143" s="13">
        <v>130</v>
      </c>
      <c r="K143" s="13">
        <v>128</v>
      </c>
      <c r="L143" s="11">
        <v>108</v>
      </c>
      <c r="M143" s="11">
        <v>117</v>
      </c>
      <c r="N143" s="13"/>
      <c r="O143" s="14">
        <f t="shared" si="16"/>
        <v>-0.15625</v>
      </c>
      <c r="P143" t="s">
        <v>64</v>
      </c>
      <c r="Q143" s="36">
        <f t="shared" si="17"/>
        <v>1.5384615384615385E-2</v>
      </c>
    </row>
    <row r="144" spans="1:17" ht="14.25" customHeight="1" thickTop="1" thickBot="1" x14ac:dyDescent="0.35">
      <c r="A144" s="10">
        <v>500964</v>
      </c>
      <c r="B144" s="28" t="s">
        <v>22</v>
      </c>
      <c r="C144" s="11">
        <v>41</v>
      </c>
      <c r="D144" s="11">
        <v>5</v>
      </c>
      <c r="E144" s="12">
        <f t="shared" si="12"/>
        <v>41005</v>
      </c>
      <c r="F144" t="str">
        <f t="shared" si="13"/>
        <v>Standard</v>
      </c>
      <c r="G144" t="str">
        <f t="shared" si="14"/>
        <v>Honda</v>
      </c>
      <c r="H144" t="str">
        <f t="shared" si="15"/>
        <v>Jazz</v>
      </c>
      <c r="I144">
        <v>1.4</v>
      </c>
      <c r="J144" s="13">
        <v>140</v>
      </c>
      <c r="K144" s="13">
        <v>137.19999999999999</v>
      </c>
      <c r="L144" s="11">
        <v>176</v>
      </c>
      <c r="M144" s="11">
        <v>160</v>
      </c>
      <c r="N144" s="13"/>
      <c r="O144" s="14">
        <f t="shared" si="16"/>
        <v>0.28279883381924209</v>
      </c>
      <c r="P144" t="s">
        <v>65</v>
      </c>
      <c r="Q144" s="36">
        <f t="shared" si="17"/>
        <v>2.000000000000008E-2</v>
      </c>
    </row>
    <row r="145" spans="1:17" ht="14.25" customHeight="1" thickTop="1" thickBot="1" x14ac:dyDescent="0.35">
      <c r="A145" s="10">
        <v>500964</v>
      </c>
      <c r="B145" s="28" t="s">
        <v>22</v>
      </c>
      <c r="C145" s="11">
        <v>51</v>
      </c>
      <c r="D145" s="11">
        <v>7</v>
      </c>
      <c r="E145" s="12">
        <f t="shared" si="12"/>
        <v>51007</v>
      </c>
      <c r="F145" t="str">
        <f t="shared" si="13"/>
        <v>Premium</v>
      </c>
      <c r="G145" t="str">
        <f t="shared" si="14"/>
        <v>Lexus</v>
      </c>
      <c r="H145" t="str">
        <f t="shared" si="15"/>
        <v>IS-250</v>
      </c>
      <c r="I145">
        <v>2.5</v>
      </c>
      <c r="J145" s="13">
        <v>250</v>
      </c>
      <c r="K145" s="13">
        <v>244.01999999999998</v>
      </c>
      <c r="L145" s="11">
        <v>301</v>
      </c>
      <c r="M145" s="11">
        <v>285</v>
      </c>
      <c r="N145" s="13"/>
      <c r="O145" s="14">
        <f t="shared" si="16"/>
        <v>0.23350545037292034</v>
      </c>
      <c r="P145" t="s">
        <v>64</v>
      </c>
      <c r="Q145" s="36">
        <f t="shared" si="17"/>
        <v>2.3920000000000073E-2</v>
      </c>
    </row>
    <row r="146" spans="1:17" ht="14.25" customHeight="1" thickTop="1" thickBot="1" x14ac:dyDescent="0.35">
      <c r="A146" s="10">
        <v>500964</v>
      </c>
      <c r="B146" s="28" t="s">
        <v>22</v>
      </c>
      <c r="C146" s="11">
        <v>41</v>
      </c>
      <c r="D146" s="11">
        <v>7</v>
      </c>
      <c r="E146" s="12">
        <f t="shared" si="12"/>
        <v>41007</v>
      </c>
      <c r="F146" t="str">
        <f t="shared" si="13"/>
        <v>Standard</v>
      </c>
      <c r="G146" t="str">
        <f t="shared" si="14"/>
        <v>Mazda</v>
      </c>
      <c r="H146" t="str">
        <f t="shared" si="15"/>
        <v>3</v>
      </c>
      <c r="I146">
        <v>2</v>
      </c>
      <c r="J146" s="13">
        <v>150</v>
      </c>
      <c r="K146" s="13">
        <v>147</v>
      </c>
      <c r="L146" s="11">
        <v>117</v>
      </c>
      <c r="M146" s="11">
        <v>133</v>
      </c>
      <c r="N146" s="13"/>
      <c r="O146" s="14">
        <f t="shared" si="16"/>
        <v>-0.20408163265306123</v>
      </c>
      <c r="P146" t="s">
        <v>65</v>
      </c>
      <c r="Q146" s="36">
        <f t="shared" si="17"/>
        <v>0.02</v>
      </c>
    </row>
    <row r="147" spans="1:17" ht="14.25" customHeight="1" thickTop="1" thickBot="1" x14ac:dyDescent="0.35">
      <c r="A147" s="10">
        <v>500964</v>
      </c>
      <c r="B147" s="28" t="s">
        <v>22</v>
      </c>
      <c r="C147" s="11">
        <v>51</v>
      </c>
      <c r="D147" s="11">
        <v>6</v>
      </c>
      <c r="E147" s="12">
        <f t="shared" si="12"/>
        <v>51006</v>
      </c>
      <c r="F147" t="str">
        <f t="shared" si="13"/>
        <v>Premium</v>
      </c>
      <c r="G147" t="str">
        <f t="shared" si="14"/>
        <v>Audi</v>
      </c>
      <c r="H147" t="str">
        <f t="shared" si="15"/>
        <v>A4</v>
      </c>
      <c r="I147">
        <v>2</v>
      </c>
      <c r="J147" s="13">
        <v>230</v>
      </c>
      <c r="K147" s="13">
        <v>220.5</v>
      </c>
      <c r="L147" s="11">
        <v>209</v>
      </c>
      <c r="M147" s="11">
        <v>194</v>
      </c>
      <c r="N147" s="13"/>
      <c r="O147" s="14">
        <f t="shared" si="16"/>
        <v>-5.2154195011337869E-2</v>
      </c>
      <c r="P147" t="s">
        <v>64</v>
      </c>
      <c r="Q147" s="36">
        <f t="shared" si="17"/>
        <v>4.1304347826086954E-2</v>
      </c>
    </row>
    <row r="148" spans="1:17" ht="14.25" customHeight="1" thickTop="1" thickBot="1" x14ac:dyDescent="0.35">
      <c r="A148" s="10">
        <v>500970</v>
      </c>
      <c r="B148" s="28" t="s">
        <v>22</v>
      </c>
      <c r="C148" s="11">
        <v>41</v>
      </c>
      <c r="D148" s="11">
        <v>7</v>
      </c>
      <c r="E148" s="12">
        <f t="shared" si="12"/>
        <v>41007</v>
      </c>
      <c r="F148" t="str">
        <f t="shared" si="13"/>
        <v>Standard</v>
      </c>
      <c r="G148" t="str">
        <f t="shared" si="14"/>
        <v>Mazda</v>
      </c>
      <c r="H148" t="str">
        <f t="shared" si="15"/>
        <v>3</v>
      </c>
      <c r="I148">
        <v>2</v>
      </c>
      <c r="J148" s="13">
        <v>150</v>
      </c>
      <c r="K148" s="13">
        <v>137.19999999999999</v>
      </c>
      <c r="L148" s="11">
        <v>121</v>
      </c>
      <c r="M148" s="11">
        <v>106</v>
      </c>
      <c r="N148" s="13"/>
      <c r="O148" s="14">
        <f t="shared" si="16"/>
        <v>-0.11807580174927107</v>
      </c>
      <c r="P148" t="s">
        <v>65</v>
      </c>
      <c r="Q148" s="36">
        <f t="shared" si="17"/>
        <v>8.5333333333333414E-2</v>
      </c>
    </row>
    <row r="149" spans="1:17" ht="14.25" customHeight="1" thickTop="1" thickBot="1" x14ac:dyDescent="0.35">
      <c r="A149" s="10">
        <v>500970</v>
      </c>
      <c r="B149" s="28" t="s">
        <v>22</v>
      </c>
      <c r="C149" s="11">
        <v>51</v>
      </c>
      <c r="D149" s="11">
        <v>4</v>
      </c>
      <c r="E149" s="12">
        <f t="shared" si="12"/>
        <v>51004</v>
      </c>
      <c r="F149" t="str">
        <f t="shared" si="13"/>
        <v>Premium</v>
      </c>
      <c r="G149" t="str">
        <f t="shared" si="14"/>
        <v>BMW</v>
      </c>
      <c r="H149" t="str">
        <f t="shared" si="15"/>
        <v>320i</v>
      </c>
      <c r="I149">
        <v>2</v>
      </c>
      <c r="J149" s="13">
        <v>240</v>
      </c>
      <c r="K149" s="13">
        <v>235.2</v>
      </c>
      <c r="L149" s="11">
        <v>204</v>
      </c>
      <c r="M149" s="11">
        <v>226</v>
      </c>
      <c r="N149" s="13"/>
      <c r="O149" s="14">
        <f t="shared" si="16"/>
        <v>-0.13265306122448975</v>
      </c>
      <c r="P149" t="s">
        <v>64</v>
      </c>
      <c r="Q149" s="36">
        <f t="shared" si="17"/>
        <v>2.0000000000000049E-2</v>
      </c>
    </row>
    <row r="150" spans="1:17" ht="14.25" customHeight="1" thickTop="1" thickBot="1" x14ac:dyDescent="0.35">
      <c r="A150" s="10">
        <v>500971</v>
      </c>
      <c r="B150" s="28" t="s">
        <v>22</v>
      </c>
      <c r="C150" s="11">
        <v>51</v>
      </c>
      <c r="D150" s="11">
        <v>7</v>
      </c>
      <c r="E150" s="12">
        <f t="shared" si="12"/>
        <v>51007</v>
      </c>
      <c r="F150" t="str">
        <f t="shared" si="13"/>
        <v>Premium</v>
      </c>
      <c r="G150" t="str">
        <f t="shared" si="14"/>
        <v>Lexus</v>
      </c>
      <c r="H150" t="str">
        <f t="shared" si="15"/>
        <v>IS-250</v>
      </c>
      <c r="I150">
        <v>2.5</v>
      </c>
      <c r="J150" s="13">
        <v>250</v>
      </c>
      <c r="K150" s="13">
        <v>250</v>
      </c>
      <c r="L150" s="11">
        <v>237</v>
      </c>
      <c r="M150" s="11">
        <v>201</v>
      </c>
      <c r="N150" s="13"/>
      <c r="O150" s="14">
        <f t="shared" si="16"/>
        <v>-5.1999999999999998E-2</v>
      </c>
      <c r="P150" t="s">
        <v>64</v>
      </c>
      <c r="Q150" s="36">
        <f t="shared" si="17"/>
        <v>0</v>
      </c>
    </row>
    <row r="151" spans="1:17" ht="14.25" customHeight="1" thickTop="1" thickBot="1" x14ac:dyDescent="0.35">
      <c r="A151" s="10">
        <v>500985</v>
      </c>
      <c r="B151" s="28" t="s">
        <v>22</v>
      </c>
      <c r="C151" s="11">
        <v>51</v>
      </c>
      <c r="D151" s="11">
        <v>6</v>
      </c>
      <c r="E151" s="12">
        <f t="shared" si="12"/>
        <v>51006</v>
      </c>
      <c r="F151" t="str">
        <f t="shared" si="13"/>
        <v>Premium</v>
      </c>
      <c r="G151" t="str">
        <f t="shared" si="14"/>
        <v>Audi</v>
      </c>
      <c r="H151" t="str">
        <f t="shared" si="15"/>
        <v>A4</v>
      </c>
      <c r="I151">
        <v>2</v>
      </c>
      <c r="J151" s="13">
        <v>230</v>
      </c>
      <c r="K151" s="13">
        <v>203.84</v>
      </c>
      <c r="L151" s="11">
        <v>189</v>
      </c>
      <c r="M151" s="11">
        <v>200</v>
      </c>
      <c r="N151" s="13"/>
      <c r="O151" s="14">
        <f t="shared" si="16"/>
        <v>-7.2802197802197821E-2</v>
      </c>
      <c r="P151" t="s">
        <v>64</v>
      </c>
      <c r="Q151" s="36">
        <f t="shared" si="17"/>
        <v>0.11373913043478259</v>
      </c>
    </row>
    <row r="152" spans="1:17" ht="14.25" customHeight="1" thickTop="1" thickBot="1" x14ac:dyDescent="0.35">
      <c r="A152" s="10">
        <v>500985</v>
      </c>
      <c r="B152" s="28" t="s">
        <v>22</v>
      </c>
      <c r="C152" s="11">
        <v>51</v>
      </c>
      <c r="D152" s="11">
        <v>7</v>
      </c>
      <c r="E152" s="12">
        <f t="shared" si="12"/>
        <v>51007</v>
      </c>
      <c r="F152" t="str">
        <f t="shared" si="13"/>
        <v>Premium</v>
      </c>
      <c r="G152" t="str">
        <f t="shared" si="14"/>
        <v>Lexus</v>
      </c>
      <c r="H152" t="str">
        <f t="shared" si="15"/>
        <v>IS-250</v>
      </c>
      <c r="I152">
        <v>2.5</v>
      </c>
      <c r="J152" s="13">
        <v>250</v>
      </c>
      <c r="K152" s="13">
        <v>225.4</v>
      </c>
      <c r="L152" s="11">
        <v>218</v>
      </c>
      <c r="M152" s="11">
        <v>170</v>
      </c>
      <c r="N152" s="13"/>
      <c r="O152" s="14">
        <f t="shared" si="16"/>
        <v>-3.2830523513753353E-2</v>
      </c>
      <c r="P152" t="s">
        <v>64</v>
      </c>
      <c r="Q152" s="36">
        <f t="shared" si="17"/>
        <v>9.8399999999999974E-2</v>
      </c>
    </row>
    <row r="153" spans="1:17" ht="14.25" customHeight="1" thickTop="1" thickBot="1" x14ac:dyDescent="0.35">
      <c r="A153" s="10">
        <v>500992</v>
      </c>
      <c r="B153" s="28" t="s">
        <v>22</v>
      </c>
      <c r="C153" s="11">
        <v>61</v>
      </c>
      <c r="D153" s="11">
        <v>4</v>
      </c>
      <c r="E153" s="12">
        <f t="shared" si="12"/>
        <v>61004</v>
      </c>
      <c r="F153" t="str">
        <f t="shared" si="13"/>
        <v>Sports</v>
      </c>
      <c r="G153" t="str">
        <f t="shared" si="14"/>
        <v>Subaru</v>
      </c>
      <c r="H153" t="str">
        <f t="shared" si="15"/>
        <v>Impreza</v>
      </c>
      <c r="I153">
        <v>2</v>
      </c>
      <c r="J153" s="13">
        <v>180</v>
      </c>
      <c r="K153" s="13">
        <v>180</v>
      </c>
      <c r="L153" s="11">
        <v>237</v>
      </c>
      <c r="M153" s="11">
        <v>201</v>
      </c>
      <c r="N153" s="13"/>
      <c r="O153" s="14">
        <f t="shared" si="16"/>
        <v>0.31666666666666665</v>
      </c>
      <c r="P153" t="s">
        <v>64</v>
      </c>
      <c r="Q153" s="36">
        <f t="shared" si="17"/>
        <v>0</v>
      </c>
    </row>
    <row r="154" spans="1:17" ht="14.25" customHeight="1" thickTop="1" thickBot="1" x14ac:dyDescent="0.35">
      <c r="A154" s="10">
        <v>500107</v>
      </c>
      <c r="B154" s="28" t="s">
        <v>23</v>
      </c>
      <c r="C154" s="11">
        <v>61</v>
      </c>
      <c r="D154" s="11">
        <v>6</v>
      </c>
      <c r="E154" s="12">
        <f t="shared" si="12"/>
        <v>61006</v>
      </c>
      <c r="F154" t="str">
        <f t="shared" si="13"/>
        <v>Sports</v>
      </c>
      <c r="G154" t="str">
        <f t="shared" si="14"/>
        <v>Mazda</v>
      </c>
      <c r="H154" t="str">
        <f t="shared" si="15"/>
        <v>MX-5</v>
      </c>
      <c r="I154">
        <v>1.8</v>
      </c>
      <c r="J154" s="13">
        <v>175</v>
      </c>
      <c r="K154" s="13">
        <v>171</v>
      </c>
      <c r="L154" s="11">
        <v>153</v>
      </c>
      <c r="M154" s="11">
        <v>189</v>
      </c>
      <c r="N154" s="13"/>
      <c r="O154" s="14">
        <f t="shared" si="16"/>
        <v>-0.10526315789473684</v>
      </c>
      <c r="P154" t="s">
        <v>65</v>
      </c>
      <c r="Q154" s="36">
        <f t="shared" si="17"/>
        <v>2.2857142857142857E-2</v>
      </c>
    </row>
    <row r="155" spans="1:17" ht="14.25" customHeight="1" thickTop="1" thickBot="1" x14ac:dyDescent="0.35">
      <c r="A155" s="10">
        <v>500126</v>
      </c>
      <c r="B155" s="28" t="s">
        <v>23</v>
      </c>
      <c r="C155" s="11">
        <v>41</v>
      </c>
      <c r="D155" s="11">
        <v>7</v>
      </c>
      <c r="E155" s="12">
        <f t="shared" si="12"/>
        <v>41007</v>
      </c>
      <c r="F155" t="str">
        <f t="shared" si="13"/>
        <v>Standard</v>
      </c>
      <c r="G155" t="str">
        <f t="shared" si="14"/>
        <v>Mazda</v>
      </c>
      <c r="H155" t="str">
        <f t="shared" si="15"/>
        <v>3</v>
      </c>
      <c r="I155">
        <v>2</v>
      </c>
      <c r="J155" s="13">
        <v>150</v>
      </c>
      <c r="K155" s="13">
        <v>147</v>
      </c>
      <c r="L155" s="11">
        <v>147</v>
      </c>
      <c r="M155" s="11">
        <v>127</v>
      </c>
      <c r="N155" s="13"/>
      <c r="O155" s="14">
        <f t="shared" si="16"/>
        <v>0</v>
      </c>
      <c r="P155" t="s">
        <v>65</v>
      </c>
      <c r="Q155" s="36">
        <f t="shared" si="17"/>
        <v>0.02</v>
      </c>
    </row>
    <row r="156" spans="1:17" ht="14.25" customHeight="1" thickTop="1" thickBot="1" x14ac:dyDescent="0.35">
      <c r="A156" s="10">
        <v>500126</v>
      </c>
      <c r="B156" s="28" t="s">
        <v>23</v>
      </c>
      <c r="C156" s="11">
        <v>41</v>
      </c>
      <c r="D156" s="11">
        <v>4</v>
      </c>
      <c r="E156" s="12">
        <f t="shared" si="12"/>
        <v>41004</v>
      </c>
      <c r="F156" t="str">
        <f t="shared" si="13"/>
        <v>Standard</v>
      </c>
      <c r="G156" t="str">
        <f t="shared" si="14"/>
        <v>Toyota</v>
      </c>
      <c r="H156" t="str">
        <f t="shared" si="15"/>
        <v>Corolla</v>
      </c>
      <c r="I156">
        <v>1.4</v>
      </c>
      <c r="J156" s="13">
        <v>140</v>
      </c>
      <c r="K156" s="13">
        <v>132.30000000000001</v>
      </c>
      <c r="L156" s="11">
        <v>168</v>
      </c>
      <c r="M156" s="11">
        <v>199</v>
      </c>
      <c r="N156" s="13"/>
      <c r="O156" s="14">
        <f t="shared" si="16"/>
        <v>0.26984126984126972</v>
      </c>
      <c r="P156" t="s">
        <v>64</v>
      </c>
      <c r="Q156" s="36">
        <f t="shared" si="17"/>
        <v>5.4999999999999917E-2</v>
      </c>
    </row>
    <row r="157" spans="1:17" ht="14.25" customHeight="1" thickTop="1" thickBot="1" x14ac:dyDescent="0.35">
      <c r="A157" s="10">
        <v>500126</v>
      </c>
      <c r="B157" s="28" t="s">
        <v>23</v>
      </c>
      <c r="C157" s="11">
        <v>61</v>
      </c>
      <c r="D157" s="11">
        <v>7</v>
      </c>
      <c r="E157" s="12">
        <f t="shared" si="12"/>
        <v>61007</v>
      </c>
      <c r="F157" t="str">
        <f t="shared" si="13"/>
        <v>Sports</v>
      </c>
      <c r="G157" t="str">
        <f t="shared" si="14"/>
        <v>Honda</v>
      </c>
      <c r="H157" t="str">
        <f t="shared" si="15"/>
        <v>S2000</v>
      </c>
      <c r="I157">
        <v>2</v>
      </c>
      <c r="J157" s="13">
        <v>195</v>
      </c>
      <c r="K157" s="13">
        <v>191.1</v>
      </c>
      <c r="L157" s="11">
        <v>235</v>
      </c>
      <c r="M157" s="11">
        <v>265</v>
      </c>
      <c r="N157" s="13"/>
      <c r="O157" s="14">
        <f t="shared" si="16"/>
        <v>0.22972265829408689</v>
      </c>
      <c r="P157" t="s">
        <v>65</v>
      </c>
      <c r="Q157" s="36">
        <f t="shared" si="17"/>
        <v>2.0000000000000028E-2</v>
      </c>
    </row>
    <row r="158" spans="1:17" ht="14.25" customHeight="1" thickTop="1" thickBot="1" x14ac:dyDescent="0.35">
      <c r="A158" s="10">
        <v>500139</v>
      </c>
      <c r="B158" s="28" t="s">
        <v>23</v>
      </c>
      <c r="C158" s="11">
        <v>61</v>
      </c>
      <c r="D158" s="11">
        <v>6</v>
      </c>
      <c r="E158" s="12">
        <f t="shared" si="12"/>
        <v>61006</v>
      </c>
      <c r="F158" t="str">
        <f t="shared" si="13"/>
        <v>Sports</v>
      </c>
      <c r="G158" t="str">
        <f t="shared" si="14"/>
        <v>Mazda</v>
      </c>
      <c r="H158" t="str">
        <f t="shared" si="15"/>
        <v>MX-5</v>
      </c>
      <c r="I158">
        <v>1.8</v>
      </c>
      <c r="J158" s="13">
        <v>175</v>
      </c>
      <c r="K158" s="13">
        <v>175</v>
      </c>
      <c r="L158" s="11">
        <v>182</v>
      </c>
      <c r="M158" s="11">
        <v>198</v>
      </c>
      <c r="N158" s="13"/>
      <c r="O158" s="14">
        <f t="shared" si="16"/>
        <v>0.04</v>
      </c>
      <c r="P158" t="s">
        <v>65</v>
      </c>
      <c r="Q158" s="36">
        <f t="shared" si="17"/>
        <v>0</v>
      </c>
    </row>
    <row r="159" spans="1:17" ht="14.25" customHeight="1" thickTop="1" thickBot="1" x14ac:dyDescent="0.35">
      <c r="A159" s="10">
        <v>500144</v>
      </c>
      <c r="B159" s="28" t="s">
        <v>23</v>
      </c>
      <c r="C159" s="11">
        <v>61</v>
      </c>
      <c r="D159" s="11">
        <v>4</v>
      </c>
      <c r="E159" s="12">
        <f t="shared" si="12"/>
        <v>61004</v>
      </c>
      <c r="F159" t="str">
        <f t="shared" si="13"/>
        <v>Sports</v>
      </c>
      <c r="G159" t="str">
        <f t="shared" si="14"/>
        <v>Subaru</v>
      </c>
      <c r="H159" t="str">
        <f t="shared" si="15"/>
        <v>Impreza</v>
      </c>
      <c r="I159">
        <v>2</v>
      </c>
      <c r="J159" s="13">
        <v>180</v>
      </c>
      <c r="K159" s="13">
        <v>167.57999999999998</v>
      </c>
      <c r="L159" s="11">
        <v>201</v>
      </c>
      <c r="M159" s="11">
        <v>188</v>
      </c>
      <c r="N159" s="13"/>
      <c r="O159" s="14">
        <f t="shared" si="16"/>
        <v>0.19942713927676345</v>
      </c>
      <c r="P159" t="s">
        <v>64</v>
      </c>
      <c r="Q159" s="36">
        <f t="shared" si="17"/>
        <v>6.9000000000000089E-2</v>
      </c>
    </row>
    <row r="160" spans="1:17" ht="14.25" customHeight="1" thickTop="1" thickBot="1" x14ac:dyDescent="0.35">
      <c r="A160" s="10">
        <v>500144</v>
      </c>
      <c r="B160" s="28" t="s">
        <v>23</v>
      </c>
      <c r="C160" s="11">
        <v>61</v>
      </c>
      <c r="D160" s="11">
        <v>5</v>
      </c>
      <c r="E160" s="12">
        <f t="shared" si="12"/>
        <v>61005</v>
      </c>
      <c r="F160" t="str">
        <f t="shared" si="13"/>
        <v>Sports</v>
      </c>
      <c r="G160" t="str">
        <f t="shared" si="14"/>
        <v>Mitsubishi</v>
      </c>
      <c r="H160" t="str">
        <f t="shared" si="15"/>
        <v>Lancer</v>
      </c>
      <c r="I160">
        <v>2</v>
      </c>
      <c r="J160" s="13">
        <v>180</v>
      </c>
      <c r="K160" s="13">
        <v>176.4</v>
      </c>
      <c r="L160" s="11">
        <v>140</v>
      </c>
      <c r="M160" s="11">
        <v>144</v>
      </c>
      <c r="N160" s="13"/>
      <c r="O160" s="14">
        <f t="shared" si="16"/>
        <v>-0.20634920634920637</v>
      </c>
      <c r="P160" t="s">
        <v>64</v>
      </c>
      <c r="Q160" s="36">
        <f t="shared" si="17"/>
        <v>1.9999999999999969E-2</v>
      </c>
    </row>
    <row r="161" spans="1:17" ht="14.25" customHeight="1" thickTop="1" thickBot="1" x14ac:dyDescent="0.35">
      <c r="A161" s="10">
        <v>500144</v>
      </c>
      <c r="B161" s="28" t="s">
        <v>23</v>
      </c>
      <c r="C161" s="11">
        <v>51</v>
      </c>
      <c r="D161" s="11">
        <v>5</v>
      </c>
      <c r="E161" s="12">
        <f t="shared" si="12"/>
        <v>51005</v>
      </c>
      <c r="F161" t="str">
        <f t="shared" si="13"/>
        <v>Premium</v>
      </c>
      <c r="G161" t="str">
        <f t="shared" si="14"/>
        <v>Mercedes Benz</v>
      </c>
      <c r="H161" t="str">
        <f t="shared" si="15"/>
        <v>C200</v>
      </c>
      <c r="I161">
        <v>2</v>
      </c>
      <c r="J161" s="13">
        <v>240</v>
      </c>
      <c r="K161" s="13">
        <v>235.2</v>
      </c>
      <c r="L161" s="11">
        <v>338</v>
      </c>
      <c r="M161" s="11">
        <v>300</v>
      </c>
      <c r="N161" s="13"/>
      <c r="O161" s="14">
        <f t="shared" si="16"/>
        <v>0.43707482993197289</v>
      </c>
      <c r="P161" t="s">
        <v>64</v>
      </c>
      <c r="Q161" s="36">
        <f t="shared" si="17"/>
        <v>2.0000000000000049E-2</v>
      </c>
    </row>
    <row r="162" spans="1:17" ht="14.25" customHeight="1" thickTop="1" thickBot="1" x14ac:dyDescent="0.35">
      <c r="A162" s="10">
        <v>500148</v>
      </c>
      <c r="B162" s="28" t="s">
        <v>23</v>
      </c>
      <c r="C162" s="11">
        <v>51</v>
      </c>
      <c r="D162" s="11">
        <v>5</v>
      </c>
      <c r="E162" s="12">
        <f t="shared" si="12"/>
        <v>51005</v>
      </c>
      <c r="F162" t="str">
        <f t="shared" si="13"/>
        <v>Premium</v>
      </c>
      <c r="G162" t="str">
        <f t="shared" si="14"/>
        <v>Mercedes Benz</v>
      </c>
      <c r="H162" t="str">
        <f t="shared" si="15"/>
        <v>C200</v>
      </c>
      <c r="I162">
        <v>2</v>
      </c>
      <c r="J162" s="13">
        <v>240</v>
      </c>
      <c r="K162" s="13">
        <v>235.2</v>
      </c>
      <c r="L162" s="11">
        <v>283</v>
      </c>
      <c r="M162" s="11">
        <v>283</v>
      </c>
      <c r="N162" s="13"/>
      <c r="O162" s="14">
        <f t="shared" si="16"/>
        <v>0.20323129251700686</v>
      </c>
      <c r="P162" t="s">
        <v>64</v>
      </c>
      <c r="Q162" s="36">
        <f t="shared" si="17"/>
        <v>2.0000000000000049E-2</v>
      </c>
    </row>
    <row r="163" spans="1:17" ht="14.25" customHeight="1" thickTop="1" thickBot="1" x14ac:dyDescent="0.35">
      <c r="A163" s="10">
        <v>500148</v>
      </c>
      <c r="B163" s="28" t="s">
        <v>23</v>
      </c>
      <c r="C163" s="11">
        <v>51</v>
      </c>
      <c r="D163" s="11">
        <v>6</v>
      </c>
      <c r="E163" s="12">
        <f t="shared" si="12"/>
        <v>51006</v>
      </c>
      <c r="F163" t="str">
        <f t="shared" si="13"/>
        <v>Premium</v>
      </c>
      <c r="G163" t="str">
        <f t="shared" si="14"/>
        <v>Audi</v>
      </c>
      <c r="H163" t="str">
        <f t="shared" si="15"/>
        <v>A4</v>
      </c>
      <c r="I163">
        <v>2</v>
      </c>
      <c r="J163" s="13">
        <v>230</v>
      </c>
      <c r="K163" s="13">
        <v>225.4</v>
      </c>
      <c r="L163" s="11">
        <v>177</v>
      </c>
      <c r="M163" s="11">
        <v>162</v>
      </c>
      <c r="N163" s="13"/>
      <c r="O163" s="14">
        <f t="shared" si="16"/>
        <v>-0.21472937000887313</v>
      </c>
      <c r="P163" t="s">
        <v>64</v>
      </c>
      <c r="Q163" s="36">
        <f t="shared" si="17"/>
        <v>1.9999999999999976E-2</v>
      </c>
    </row>
    <row r="164" spans="1:17" ht="14.25" customHeight="1" thickTop="1" thickBot="1" x14ac:dyDescent="0.35">
      <c r="A164" s="10">
        <v>500148</v>
      </c>
      <c r="B164" s="28" t="s">
        <v>23</v>
      </c>
      <c r="C164" s="11">
        <v>61</v>
      </c>
      <c r="D164" s="11">
        <v>5</v>
      </c>
      <c r="E164" s="12">
        <f t="shared" si="12"/>
        <v>61005</v>
      </c>
      <c r="F164" t="str">
        <f t="shared" si="13"/>
        <v>Sports</v>
      </c>
      <c r="G164" t="str">
        <f t="shared" si="14"/>
        <v>Mitsubishi</v>
      </c>
      <c r="H164" t="str">
        <f t="shared" si="15"/>
        <v>Lancer</v>
      </c>
      <c r="I164">
        <v>2</v>
      </c>
      <c r="J164" s="13">
        <v>180</v>
      </c>
      <c r="K164" s="13">
        <v>176.4</v>
      </c>
      <c r="L164" s="11">
        <v>174</v>
      </c>
      <c r="M164" s="11">
        <v>179</v>
      </c>
      <c r="N164" s="13"/>
      <c r="O164" s="14">
        <f t="shared" si="16"/>
        <v>-1.3605442176870781E-2</v>
      </c>
      <c r="P164" t="s">
        <v>64</v>
      </c>
      <c r="Q164" s="36">
        <f t="shared" si="17"/>
        <v>1.9999999999999969E-2</v>
      </c>
    </row>
    <row r="165" spans="1:17" ht="14.25" customHeight="1" thickTop="1" thickBot="1" x14ac:dyDescent="0.35">
      <c r="A165" s="10">
        <v>500155</v>
      </c>
      <c r="B165" s="28" t="s">
        <v>23</v>
      </c>
      <c r="C165" s="11">
        <v>51</v>
      </c>
      <c r="D165" s="11">
        <v>4</v>
      </c>
      <c r="E165" s="12">
        <f t="shared" si="12"/>
        <v>51004</v>
      </c>
      <c r="F165" t="str">
        <f t="shared" si="13"/>
        <v>Premium</v>
      </c>
      <c r="G165" t="str">
        <f t="shared" si="14"/>
        <v>BMW</v>
      </c>
      <c r="H165" t="str">
        <f t="shared" si="15"/>
        <v>320i</v>
      </c>
      <c r="I165">
        <v>2</v>
      </c>
      <c r="J165" s="13">
        <v>240</v>
      </c>
      <c r="K165" s="13">
        <v>228.34</v>
      </c>
      <c r="L165" s="11">
        <v>188</v>
      </c>
      <c r="M165" s="11">
        <v>150</v>
      </c>
      <c r="N165" s="13"/>
      <c r="O165" s="14">
        <f t="shared" si="16"/>
        <v>-0.1766663747043882</v>
      </c>
      <c r="P165" t="s">
        <v>64</v>
      </c>
      <c r="Q165" s="36">
        <f t="shared" si="17"/>
        <v>4.8583333333333319E-2</v>
      </c>
    </row>
    <row r="166" spans="1:17" ht="14.25" customHeight="1" thickTop="1" thickBot="1" x14ac:dyDescent="0.35">
      <c r="A166" s="10">
        <v>500155</v>
      </c>
      <c r="B166" s="28" t="s">
        <v>23</v>
      </c>
      <c r="C166" s="11">
        <v>41</v>
      </c>
      <c r="D166" s="11">
        <v>6</v>
      </c>
      <c r="E166" s="12">
        <f t="shared" si="12"/>
        <v>41006</v>
      </c>
      <c r="F166" t="str">
        <f t="shared" si="13"/>
        <v>Standard</v>
      </c>
      <c r="G166" t="str">
        <f t="shared" si="14"/>
        <v>Hyundai</v>
      </c>
      <c r="H166" t="str">
        <f t="shared" si="15"/>
        <v>i30</v>
      </c>
      <c r="I166">
        <v>1.4</v>
      </c>
      <c r="J166" s="13">
        <v>130</v>
      </c>
      <c r="K166" s="13">
        <v>121.52</v>
      </c>
      <c r="L166" s="11">
        <v>132</v>
      </c>
      <c r="M166" s="11">
        <v>149</v>
      </c>
      <c r="N166" s="13"/>
      <c r="O166" s="14">
        <f t="shared" si="16"/>
        <v>8.6240947992100095E-2</v>
      </c>
      <c r="P166" t="s">
        <v>64</v>
      </c>
      <c r="Q166" s="36">
        <f t="shared" si="17"/>
        <v>6.5230769230769259E-2</v>
      </c>
    </row>
    <row r="167" spans="1:17" ht="14.25" customHeight="1" thickTop="1" thickBot="1" x14ac:dyDescent="0.35">
      <c r="A167" s="10">
        <v>500167</v>
      </c>
      <c r="B167" s="28" t="s">
        <v>23</v>
      </c>
      <c r="C167" s="11">
        <v>61</v>
      </c>
      <c r="D167" s="11">
        <v>7</v>
      </c>
      <c r="E167" s="12">
        <f t="shared" si="12"/>
        <v>61007</v>
      </c>
      <c r="F167" t="str">
        <f t="shared" si="13"/>
        <v>Sports</v>
      </c>
      <c r="G167" t="str">
        <f t="shared" si="14"/>
        <v>Honda</v>
      </c>
      <c r="H167" t="str">
        <f t="shared" si="15"/>
        <v>S2000</v>
      </c>
      <c r="I167">
        <v>2</v>
      </c>
      <c r="J167" s="13">
        <v>195</v>
      </c>
      <c r="K167" s="13">
        <v>168.56</v>
      </c>
      <c r="L167" s="11">
        <v>158</v>
      </c>
      <c r="M167" s="11">
        <v>183</v>
      </c>
      <c r="N167" s="13"/>
      <c r="O167" s="14">
        <f t="shared" si="16"/>
        <v>-6.26483151400095E-2</v>
      </c>
      <c r="P167" t="s">
        <v>65</v>
      </c>
      <c r="Q167" s="36">
        <f t="shared" si="17"/>
        <v>0.13558974358974357</v>
      </c>
    </row>
    <row r="168" spans="1:17" ht="14.25" customHeight="1" thickTop="1" thickBot="1" x14ac:dyDescent="0.35">
      <c r="A168" s="10">
        <v>500167</v>
      </c>
      <c r="B168" s="28" t="s">
        <v>23</v>
      </c>
      <c r="C168" s="11">
        <v>41</v>
      </c>
      <c r="D168" s="11">
        <v>7</v>
      </c>
      <c r="E168" s="12">
        <f t="shared" si="12"/>
        <v>41007</v>
      </c>
      <c r="F168" t="str">
        <f t="shared" si="13"/>
        <v>Standard</v>
      </c>
      <c r="G168" t="str">
        <f t="shared" si="14"/>
        <v>Mazda</v>
      </c>
      <c r="H168" t="str">
        <f t="shared" si="15"/>
        <v>3</v>
      </c>
      <c r="I168">
        <v>2</v>
      </c>
      <c r="J168" s="13">
        <v>150</v>
      </c>
      <c r="K168" s="13">
        <v>134.26</v>
      </c>
      <c r="L168" s="11">
        <v>120</v>
      </c>
      <c r="M168" s="11">
        <v>132</v>
      </c>
      <c r="N168" s="13"/>
      <c r="O168" s="14">
        <f t="shared" si="16"/>
        <v>-0.1062118277968121</v>
      </c>
      <c r="P168" t="s">
        <v>65</v>
      </c>
      <c r="Q168" s="36">
        <f t="shared" si="17"/>
        <v>0.10493333333333339</v>
      </c>
    </row>
    <row r="169" spans="1:17" ht="14.25" customHeight="1" thickTop="1" thickBot="1" x14ac:dyDescent="0.35">
      <c r="A169" s="10">
        <v>500167</v>
      </c>
      <c r="B169" s="28" t="s">
        <v>23</v>
      </c>
      <c r="C169" s="11">
        <v>51</v>
      </c>
      <c r="D169" s="11">
        <v>6</v>
      </c>
      <c r="E169" s="12">
        <f t="shared" si="12"/>
        <v>51006</v>
      </c>
      <c r="F169" t="str">
        <f t="shared" si="13"/>
        <v>Premium</v>
      </c>
      <c r="G169" t="str">
        <f t="shared" si="14"/>
        <v>Audi</v>
      </c>
      <c r="H169" t="str">
        <f t="shared" si="15"/>
        <v>A4</v>
      </c>
      <c r="I169">
        <v>2</v>
      </c>
      <c r="J169" s="13">
        <v>230</v>
      </c>
      <c r="K169" s="13">
        <v>210.7</v>
      </c>
      <c r="L169" s="11">
        <v>184</v>
      </c>
      <c r="M169" s="11">
        <v>160</v>
      </c>
      <c r="N169" s="13"/>
      <c r="O169" s="14">
        <f t="shared" si="16"/>
        <v>-0.12672045562411005</v>
      </c>
      <c r="P169" t="s">
        <v>64</v>
      </c>
      <c r="Q169" s="36">
        <f t="shared" si="17"/>
        <v>8.3913043478260924E-2</v>
      </c>
    </row>
    <row r="170" spans="1:17" ht="14.25" customHeight="1" thickTop="1" thickBot="1" x14ac:dyDescent="0.35">
      <c r="A170" s="10">
        <v>500181</v>
      </c>
      <c r="B170" s="28" t="s">
        <v>23</v>
      </c>
      <c r="C170" s="11">
        <v>51</v>
      </c>
      <c r="D170" s="11">
        <v>6</v>
      </c>
      <c r="E170" s="12">
        <f t="shared" si="12"/>
        <v>51006</v>
      </c>
      <c r="F170" t="str">
        <f t="shared" si="13"/>
        <v>Premium</v>
      </c>
      <c r="G170" t="str">
        <f t="shared" si="14"/>
        <v>Audi</v>
      </c>
      <c r="H170" t="str">
        <f t="shared" si="15"/>
        <v>A4</v>
      </c>
      <c r="I170">
        <v>2</v>
      </c>
      <c r="J170" s="13">
        <v>230</v>
      </c>
      <c r="K170" s="13">
        <v>230</v>
      </c>
      <c r="L170" s="11">
        <v>184</v>
      </c>
      <c r="M170" s="11">
        <v>198</v>
      </c>
      <c r="N170" s="13"/>
      <c r="O170" s="14">
        <f t="shared" si="16"/>
        <v>-0.2</v>
      </c>
      <c r="P170" t="s">
        <v>64</v>
      </c>
      <c r="Q170" s="36">
        <f t="shared" si="17"/>
        <v>0</v>
      </c>
    </row>
    <row r="171" spans="1:17" ht="14.25" customHeight="1" thickTop="1" thickBot="1" x14ac:dyDescent="0.35">
      <c r="A171" s="10">
        <v>500216</v>
      </c>
      <c r="B171" s="28" t="s">
        <v>23</v>
      </c>
      <c r="C171" s="11">
        <v>61</v>
      </c>
      <c r="D171" s="11">
        <v>7</v>
      </c>
      <c r="E171" s="12">
        <f t="shared" si="12"/>
        <v>61007</v>
      </c>
      <c r="F171" t="str">
        <f t="shared" si="13"/>
        <v>Sports</v>
      </c>
      <c r="G171" t="str">
        <f t="shared" si="14"/>
        <v>Honda</v>
      </c>
      <c r="H171" t="str">
        <f t="shared" si="15"/>
        <v>S2000</v>
      </c>
      <c r="I171">
        <v>2</v>
      </c>
      <c r="J171" s="13">
        <v>195</v>
      </c>
      <c r="K171" s="13">
        <v>188</v>
      </c>
      <c r="L171" s="11">
        <v>184</v>
      </c>
      <c r="M171" s="11">
        <v>143</v>
      </c>
      <c r="N171" s="13"/>
      <c r="O171" s="14">
        <f t="shared" si="16"/>
        <v>-2.1276595744680851E-2</v>
      </c>
      <c r="P171" t="s">
        <v>65</v>
      </c>
      <c r="Q171" s="36">
        <f t="shared" si="17"/>
        <v>3.5897435897435895E-2</v>
      </c>
    </row>
    <row r="172" spans="1:17" ht="14.25" customHeight="1" thickTop="1" thickBot="1" x14ac:dyDescent="0.35">
      <c r="A172" s="10">
        <v>500227</v>
      </c>
      <c r="B172" s="28" t="s">
        <v>23</v>
      </c>
      <c r="C172" s="11">
        <v>41</v>
      </c>
      <c r="D172" s="11">
        <v>6</v>
      </c>
      <c r="E172" s="12">
        <f t="shared" si="12"/>
        <v>41006</v>
      </c>
      <c r="F172" t="str">
        <f t="shared" si="13"/>
        <v>Standard</v>
      </c>
      <c r="G172" t="str">
        <f t="shared" si="14"/>
        <v>Hyundai</v>
      </c>
      <c r="H172" t="str">
        <f t="shared" si="15"/>
        <v>i30</v>
      </c>
      <c r="I172">
        <v>1.4</v>
      </c>
      <c r="J172" s="13">
        <v>130</v>
      </c>
      <c r="K172" s="13">
        <v>130</v>
      </c>
      <c r="L172" s="11">
        <v>105</v>
      </c>
      <c r="M172" s="11">
        <v>97</v>
      </c>
      <c r="N172" s="13"/>
      <c r="O172" s="14">
        <f t="shared" si="16"/>
        <v>-0.19230769230769232</v>
      </c>
      <c r="P172" t="s">
        <v>64</v>
      </c>
      <c r="Q172" s="36">
        <f t="shared" si="17"/>
        <v>0</v>
      </c>
    </row>
    <row r="173" spans="1:17" ht="14.25" customHeight="1" thickTop="1" thickBot="1" x14ac:dyDescent="0.35">
      <c r="A173" s="10">
        <v>500247</v>
      </c>
      <c r="B173" s="28" t="s">
        <v>23</v>
      </c>
      <c r="C173" s="11">
        <v>41</v>
      </c>
      <c r="D173" s="11">
        <v>4</v>
      </c>
      <c r="E173" s="12">
        <f t="shared" si="12"/>
        <v>41004</v>
      </c>
      <c r="F173" t="str">
        <f t="shared" si="13"/>
        <v>Standard</v>
      </c>
      <c r="G173" t="str">
        <f t="shared" si="14"/>
        <v>Toyota</v>
      </c>
      <c r="H173" t="str">
        <f t="shared" si="15"/>
        <v>Corolla</v>
      </c>
      <c r="I173">
        <v>1.4</v>
      </c>
      <c r="J173" s="13">
        <v>140</v>
      </c>
      <c r="K173" s="13">
        <v>140</v>
      </c>
      <c r="L173" s="11">
        <v>169</v>
      </c>
      <c r="M173" s="11">
        <v>152</v>
      </c>
      <c r="N173" s="13"/>
      <c r="O173" s="14">
        <f t="shared" si="16"/>
        <v>0.20714285714285716</v>
      </c>
      <c r="P173" t="s">
        <v>64</v>
      </c>
      <c r="Q173" s="36">
        <f t="shared" si="17"/>
        <v>0</v>
      </c>
    </row>
    <row r="174" spans="1:17" ht="14.25" customHeight="1" thickTop="1" thickBot="1" x14ac:dyDescent="0.35">
      <c r="A174" s="10">
        <v>500271</v>
      </c>
      <c r="B174" s="28" t="s">
        <v>23</v>
      </c>
      <c r="C174" s="11">
        <v>51</v>
      </c>
      <c r="D174" s="11">
        <v>5</v>
      </c>
      <c r="E174" s="12">
        <f t="shared" si="12"/>
        <v>51005</v>
      </c>
      <c r="F174" t="str">
        <f t="shared" si="13"/>
        <v>Premium</v>
      </c>
      <c r="G174" t="str">
        <f t="shared" si="14"/>
        <v>Mercedes Benz</v>
      </c>
      <c r="H174" t="str">
        <f t="shared" si="15"/>
        <v>C200</v>
      </c>
      <c r="I174">
        <v>2</v>
      </c>
      <c r="J174" s="13">
        <v>240</v>
      </c>
      <c r="K174" s="13">
        <v>235.2</v>
      </c>
      <c r="L174" s="11">
        <v>292</v>
      </c>
      <c r="M174" s="11">
        <v>344</v>
      </c>
      <c r="N174" s="13"/>
      <c r="O174" s="14">
        <f t="shared" si="16"/>
        <v>0.24149659863945586</v>
      </c>
      <c r="P174" t="s">
        <v>64</v>
      </c>
      <c r="Q174" s="36">
        <f t="shared" si="17"/>
        <v>2.0000000000000049E-2</v>
      </c>
    </row>
    <row r="175" spans="1:17" ht="14.25" customHeight="1" thickTop="1" thickBot="1" x14ac:dyDescent="0.35">
      <c r="A175" s="10">
        <v>500271</v>
      </c>
      <c r="B175" s="28" t="s">
        <v>23</v>
      </c>
      <c r="C175" s="11">
        <v>41</v>
      </c>
      <c r="D175" s="11">
        <v>5</v>
      </c>
      <c r="E175" s="12">
        <f t="shared" si="12"/>
        <v>41005</v>
      </c>
      <c r="F175" t="str">
        <f t="shared" si="13"/>
        <v>Standard</v>
      </c>
      <c r="G175" t="str">
        <f t="shared" si="14"/>
        <v>Honda</v>
      </c>
      <c r="H175" t="str">
        <f t="shared" si="15"/>
        <v>Jazz</v>
      </c>
      <c r="I175">
        <v>1.4</v>
      </c>
      <c r="J175" s="13">
        <v>140</v>
      </c>
      <c r="K175" s="13">
        <v>132.30000000000001</v>
      </c>
      <c r="L175" s="11">
        <v>159</v>
      </c>
      <c r="M175" s="11">
        <v>127</v>
      </c>
      <c r="N175" s="13"/>
      <c r="O175" s="14">
        <f t="shared" si="16"/>
        <v>0.20181405895691601</v>
      </c>
      <c r="P175" t="s">
        <v>65</v>
      </c>
      <c r="Q175" s="36">
        <f t="shared" si="17"/>
        <v>5.4999999999999917E-2</v>
      </c>
    </row>
    <row r="176" spans="1:17" ht="14.25" customHeight="1" thickTop="1" thickBot="1" x14ac:dyDescent="0.35">
      <c r="A176" s="10">
        <v>500315</v>
      </c>
      <c r="B176" s="28" t="s">
        <v>23</v>
      </c>
      <c r="C176" s="11">
        <v>51</v>
      </c>
      <c r="D176" s="11">
        <v>6</v>
      </c>
      <c r="E176" s="12">
        <f t="shared" si="12"/>
        <v>51006</v>
      </c>
      <c r="F176" t="str">
        <f t="shared" si="13"/>
        <v>Premium</v>
      </c>
      <c r="G176" t="str">
        <f t="shared" si="14"/>
        <v>Audi</v>
      </c>
      <c r="H176" t="str">
        <f t="shared" si="15"/>
        <v>A4</v>
      </c>
      <c r="I176">
        <v>2</v>
      </c>
      <c r="J176" s="13">
        <v>230</v>
      </c>
      <c r="K176" s="13">
        <v>219.51999999999998</v>
      </c>
      <c r="L176" s="11">
        <v>253</v>
      </c>
      <c r="M176" s="11">
        <v>285</v>
      </c>
      <c r="N176" s="13"/>
      <c r="O176" s="14">
        <f t="shared" si="16"/>
        <v>0.15251457725947531</v>
      </c>
      <c r="P176" t="s">
        <v>64</v>
      </c>
      <c r="Q176" s="36">
        <f t="shared" si="17"/>
        <v>4.5565217391304424E-2</v>
      </c>
    </row>
    <row r="177" spans="1:17" ht="14.25" customHeight="1" thickTop="1" thickBot="1" x14ac:dyDescent="0.35">
      <c r="A177" s="10">
        <v>500315</v>
      </c>
      <c r="B177" s="28" t="s">
        <v>23</v>
      </c>
      <c r="C177" s="11">
        <v>61</v>
      </c>
      <c r="D177" s="11">
        <v>5</v>
      </c>
      <c r="E177" s="12">
        <f t="shared" si="12"/>
        <v>61005</v>
      </c>
      <c r="F177" t="str">
        <f t="shared" si="13"/>
        <v>Sports</v>
      </c>
      <c r="G177" t="str">
        <f t="shared" si="14"/>
        <v>Mitsubishi</v>
      </c>
      <c r="H177" t="str">
        <f t="shared" si="15"/>
        <v>Lancer</v>
      </c>
      <c r="I177">
        <v>2</v>
      </c>
      <c r="J177" s="13">
        <v>180</v>
      </c>
      <c r="K177" s="13">
        <v>166.6</v>
      </c>
      <c r="L177" s="11">
        <v>209</v>
      </c>
      <c r="M177" s="11">
        <v>221</v>
      </c>
      <c r="N177" s="13"/>
      <c r="O177" s="14">
        <f t="shared" si="16"/>
        <v>0.25450180072028816</v>
      </c>
      <c r="P177" t="s">
        <v>64</v>
      </c>
      <c r="Q177" s="36">
        <f t="shared" si="17"/>
        <v>7.444444444444448E-2</v>
      </c>
    </row>
    <row r="178" spans="1:17" ht="14.25" customHeight="1" thickTop="1" thickBot="1" x14ac:dyDescent="0.35">
      <c r="A178" s="10">
        <v>500319</v>
      </c>
      <c r="B178" s="28" t="s">
        <v>23</v>
      </c>
      <c r="C178" s="11">
        <v>61</v>
      </c>
      <c r="D178" s="11">
        <v>4</v>
      </c>
      <c r="E178" s="12">
        <f t="shared" si="12"/>
        <v>61004</v>
      </c>
      <c r="F178" t="str">
        <f t="shared" si="13"/>
        <v>Sports</v>
      </c>
      <c r="G178" t="str">
        <f t="shared" si="14"/>
        <v>Subaru</v>
      </c>
      <c r="H178" t="str">
        <f t="shared" si="15"/>
        <v>Impreza</v>
      </c>
      <c r="I178">
        <v>2</v>
      </c>
      <c r="J178" s="13">
        <v>180</v>
      </c>
      <c r="K178" s="13">
        <v>172</v>
      </c>
      <c r="L178" s="11">
        <v>202</v>
      </c>
      <c r="M178" s="11">
        <v>212</v>
      </c>
      <c r="N178" s="13"/>
      <c r="O178" s="14">
        <f t="shared" si="16"/>
        <v>0.1744186046511628</v>
      </c>
      <c r="P178" t="s">
        <v>64</v>
      </c>
      <c r="Q178" s="36">
        <f t="shared" si="17"/>
        <v>4.4444444444444446E-2</v>
      </c>
    </row>
    <row r="179" spans="1:17" ht="14.25" customHeight="1" thickTop="1" thickBot="1" x14ac:dyDescent="0.35">
      <c r="A179" s="10">
        <v>500329</v>
      </c>
      <c r="B179" s="28" t="s">
        <v>23</v>
      </c>
      <c r="C179" s="11">
        <v>51</v>
      </c>
      <c r="D179" s="11">
        <v>7</v>
      </c>
      <c r="E179" s="12">
        <f t="shared" si="12"/>
        <v>51007</v>
      </c>
      <c r="F179" t="str">
        <f t="shared" si="13"/>
        <v>Premium</v>
      </c>
      <c r="G179" t="str">
        <f t="shared" si="14"/>
        <v>Lexus</v>
      </c>
      <c r="H179" t="str">
        <f t="shared" si="15"/>
        <v>IS-250</v>
      </c>
      <c r="I179">
        <v>2.5</v>
      </c>
      <c r="J179" s="13">
        <v>250</v>
      </c>
      <c r="K179" s="13">
        <v>250</v>
      </c>
      <c r="L179" s="11">
        <v>192</v>
      </c>
      <c r="M179" s="11">
        <v>213</v>
      </c>
      <c r="N179" s="13"/>
      <c r="O179" s="14">
        <f t="shared" si="16"/>
        <v>-0.23200000000000001</v>
      </c>
      <c r="P179" t="s">
        <v>64</v>
      </c>
      <c r="Q179" s="36">
        <f t="shared" si="17"/>
        <v>0</v>
      </c>
    </row>
    <row r="180" spans="1:17" ht="14.25" customHeight="1" thickTop="1" thickBot="1" x14ac:dyDescent="0.35">
      <c r="A180" s="10">
        <v>500363</v>
      </c>
      <c r="B180" s="28" t="s">
        <v>23</v>
      </c>
      <c r="C180" s="11">
        <v>41</v>
      </c>
      <c r="D180" s="11">
        <v>7</v>
      </c>
      <c r="E180" s="12">
        <f t="shared" si="12"/>
        <v>41007</v>
      </c>
      <c r="F180" t="str">
        <f t="shared" si="13"/>
        <v>Standard</v>
      </c>
      <c r="G180" t="str">
        <f t="shared" si="14"/>
        <v>Mazda</v>
      </c>
      <c r="H180" t="str">
        <f t="shared" si="15"/>
        <v>3</v>
      </c>
      <c r="I180">
        <v>2</v>
      </c>
      <c r="J180" s="13">
        <v>150</v>
      </c>
      <c r="K180" s="13">
        <v>146</v>
      </c>
      <c r="L180" s="11">
        <v>127</v>
      </c>
      <c r="M180" s="11">
        <v>129</v>
      </c>
      <c r="N180" s="13"/>
      <c r="O180" s="14">
        <f t="shared" si="16"/>
        <v>-0.13013698630136986</v>
      </c>
      <c r="P180" t="s">
        <v>65</v>
      </c>
      <c r="Q180" s="36">
        <f t="shared" si="17"/>
        <v>2.6666666666666668E-2</v>
      </c>
    </row>
    <row r="181" spans="1:17" ht="14.25" customHeight="1" thickTop="1" thickBot="1" x14ac:dyDescent="0.35">
      <c r="A181" s="10">
        <v>500387</v>
      </c>
      <c r="B181" s="28" t="s">
        <v>23</v>
      </c>
      <c r="C181" s="11">
        <v>51</v>
      </c>
      <c r="D181" s="11">
        <v>5</v>
      </c>
      <c r="E181" s="12">
        <f t="shared" si="12"/>
        <v>51005</v>
      </c>
      <c r="F181" t="str">
        <f t="shared" si="13"/>
        <v>Premium</v>
      </c>
      <c r="G181" t="str">
        <f t="shared" si="14"/>
        <v>Mercedes Benz</v>
      </c>
      <c r="H181" t="str">
        <f t="shared" si="15"/>
        <v>C200</v>
      </c>
      <c r="I181">
        <v>2</v>
      </c>
      <c r="J181" s="13">
        <v>240</v>
      </c>
      <c r="K181" s="13">
        <v>240</v>
      </c>
      <c r="L181" s="11">
        <v>300</v>
      </c>
      <c r="M181" s="11">
        <v>330</v>
      </c>
      <c r="N181" s="13"/>
      <c r="O181" s="14">
        <f t="shared" si="16"/>
        <v>0.25</v>
      </c>
      <c r="P181" t="s">
        <v>64</v>
      </c>
      <c r="Q181" s="36">
        <f t="shared" si="17"/>
        <v>0</v>
      </c>
    </row>
    <row r="182" spans="1:17" ht="14.25" customHeight="1" thickTop="1" thickBot="1" x14ac:dyDescent="0.35">
      <c r="A182" s="10">
        <v>500388</v>
      </c>
      <c r="B182" s="28" t="s">
        <v>23</v>
      </c>
      <c r="C182" s="11">
        <v>41</v>
      </c>
      <c r="D182" s="11">
        <v>6</v>
      </c>
      <c r="E182" s="12">
        <f t="shared" si="12"/>
        <v>41006</v>
      </c>
      <c r="F182" t="str">
        <f t="shared" si="13"/>
        <v>Standard</v>
      </c>
      <c r="G182" t="str">
        <f t="shared" si="14"/>
        <v>Hyundai</v>
      </c>
      <c r="H182" t="str">
        <f t="shared" si="15"/>
        <v>i30</v>
      </c>
      <c r="I182">
        <v>1.4</v>
      </c>
      <c r="J182" s="13">
        <v>130</v>
      </c>
      <c r="K182" s="13">
        <v>126</v>
      </c>
      <c r="L182" s="11">
        <v>103</v>
      </c>
      <c r="M182" s="11">
        <v>105</v>
      </c>
      <c r="N182" s="13"/>
      <c r="O182" s="14">
        <f t="shared" si="16"/>
        <v>-0.18253968253968253</v>
      </c>
      <c r="P182" t="s">
        <v>64</v>
      </c>
      <c r="Q182" s="36">
        <f t="shared" si="17"/>
        <v>3.0769230769230771E-2</v>
      </c>
    </row>
    <row r="183" spans="1:17" ht="14.25" customHeight="1" thickTop="1" thickBot="1" x14ac:dyDescent="0.35">
      <c r="A183" s="10">
        <v>500391</v>
      </c>
      <c r="B183" s="28" t="s">
        <v>23</v>
      </c>
      <c r="C183" s="11">
        <v>51</v>
      </c>
      <c r="D183" s="11">
        <v>4</v>
      </c>
      <c r="E183" s="12">
        <f t="shared" si="12"/>
        <v>51004</v>
      </c>
      <c r="F183" t="str">
        <f t="shared" si="13"/>
        <v>Premium</v>
      </c>
      <c r="G183" t="str">
        <f t="shared" si="14"/>
        <v>BMW</v>
      </c>
      <c r="H183" t="str">
        <f t="shared" si="15"/>
        <v>320i</v>
      </c>
      <c r="I183">
        <v>2</v>
      </c>
      <c r="J183" s="13">
        <v>240</v>
      </c>
      <c r="K183" s="13">
        <v>240</v>
      </c>
      <c r="L183" s="11">
        <v>201</v>
      </c>
      <c r="M183" s="11">
        <v>241</v>
      </c>
      <c r="N183" s="13"/>
      <c r="O183" s="14">
        <f t="shared" si="16"/>
        <v>-0.16250000000000001</v>
      </c>
      <c r="P183" t="s">
        <v>64</v>
      </c>
      <c r="Q183" s="36">
        <f t="shared" si="17"/>
        <v>0</v>
      </c>
    </row>
    <row r="184" spans="1:17" ht="14.25" customHeight="1" thickTop="1" thickBot="1" x14ac:dyDescent="0.35">
      <c r="A184" s="10">
        <v>500427</v>
      </c>
      <c r="B184" s="28" t="s">
        <v>23</v>
      </c>
      <c r="C184" s="11">
        <v>61</v>
      </c>
      <c r="D184" s="11">
        <v>5</v>
      </c>
      <c r="E184" s="12">
        <f t="shared" si="12"/>
        <v>61005</v>
      </c>
      <c r="F184" t="str">
        <f t="shared" si="13"/>
        <v>Sports</v>
      </c>
      <c r="G184" t="str">
        <f t="shared" si="14"/>
        <v>Mitsubishi</v>
      </c>
      <c r="H184" t="str">
        <f t="shared" si="15"/>
        <v>Lancer</v>
      </c>
      <c r="I184">
        <v>2</v>
      </c>
      <c r="J184" s="13">
        <v>180</v>
      </c>
      <c r="K184" s="13">
        <v>180</v>
      </c>
      <c r="L184" s="11">
        <v>151</v>
      </c>
      <c r="M184" s="11">
        <v>187</v>
      </c>
      <c r="N184" s="13"/>
      <c r="O184" s="14">
        <f t="shared" si="16"/>
        <v>-0.16111111111111112</v>
      </c>
      <c r="P184" t="s">
        <v>64</v>
      </c>
      <c r="Q184" s="36">
        <f t="shared" si="17"/>
        <v>0</v>
      </c>
    </row>
    <row r="185" spans="1:17" ht="14.25" customHeight="1" thickTop="1" thickBot="1" x14ac:dyDescent="0.35">
      <c r="A185" s="10">
        <v>500448</v>
      </c>
      <c r="B185" s="28" t="s">
        <v>23</v>
      </c>
      <c r="C185" s="11">
        <v>41</v>
      </c>
      <c r="D185" s="11">
        <v>6</v>
      </c>
      <c r="E185" s="12">
        <f t="shared" si="12"/>
        <v>41006</v>
      </c>
      <c r="F185" t="str">
        <f t="shared" si="13"/>
        <v>Standard</v>
      </c>
      <c r="G185" t="str">
        <f t="shared" si="14"/>
        <v>Hyundai</v>
      </c>
      <c r="H185" t="str">
        <f t="shared" si="15"/>
        <v>i30</v>
      </c>
      <c r="I185">
        <v>1.4</v>
      </c>
      <c r="J185" s="13">
        <v>130</v>
      </c>
      <c r="K185" s="13">
        <v>130</v>
      </c>
      <c r="L185" s="11">
        <v>127</v>
      </c>
      <c r="M185" s="11">
        <v>127</v>
      </c>
      <c r="N185" s="13"/>
      <c r="O185" s="14">
        <f t="shared" si="16"/>
        <v>-2.3076923076923078E-2</v>
      </c>
      <c r="P185" t="s">
        <v>64</v>
      </c>
      <c r="Q185" s="36">
        <f t="shared" si="17"/>
        <v>0</v>
      </c>
    </row>
    <row r="186" spans="1:17" ht="14.25" customHeight="1" thickTop="1" thickBot="1" x14ac:dyDescent="0.35">
      <c r="A186" s="10">
        <v>500468</v>
      </c>
      <c r="B186" s="28" t="s">
        <v>23</v>
      </c>
      <c r="C186" s="11">
        <v>51</v>
      </c>
      <c r="D186" s="11">
        <v>7</v>
      </c>
      <c r="E186" s="12">
        <f t="shared" si="12"/>
        <v>51007</v>
      </c>
      <c r="F186" t="str">
        <f t="shared" si="13"/>
        <v>Premium</v>
      </c>
      <c r="G186" t="str">
        <f t="shared" si="14"/>
        <v>Lexus</v>
      </c>
      <c r="H186" t="str">
        <f t="shared" si="15"/>
        <v>IS-250</v>
      </c>
      <c r="I186">
        <v>2.5</v>
      </c>
      <c r="J186" s="13">
        <v>250</v>
      </c>
      <c r="K186" s="13">
        <v>250</v>
      </c>
      <c r="L186" s="11">
        <v>192</v>
      </c>
      <c r="M186" s="11">
        <v>168</v>
      </c>
      <c r="N186" s="13"/>
      <c r="O186" s="14">
        <f t="shared" si="16"/>
        <v>-0.23200000000000001</v>
      </c>
      <c r="P186" t="s">
        <v>64</v>
      </c>
      <c r="Q186" s="36">
        <f t="shared" si="17"/>
        <v>0</v>
      </c>
    </row>
    <row r="187" spans="1:17" ht="14.25" customHeight="1" thickTop="1" thickBot="1" x14ac:dyDescent="0.35">
      <c r="A187" s="10">
        <v>500496</v>
      </c>
      <c r="B187" s="28" t="s">
        <v>23</v>
      </c>
      <c r="C187" s="11">
        <v>41</v>
      </c>
      <c r="D187" s="11">
        <v>5</v>
      </c>
      <c r="E187" s="12">
        <f t="shared" si="12"/>
        <v>41005</v>
      </c>
      <c r="F187" t="str">
        <f t="shared" si="13"/>
        <v>Standard</v>
      </c>
      <c r="G187" t="str">
        <f t="shared" si="14"/>
        <v>Honda</v>
      </c>
      <c r="H187" t="str">
        <f t="shared" si="15"/>
        <v>Jazz</v>
      </c>
      <c r="I187">
        <v>1.4</v>
      </c>
      <c r="J187" s="13">
        <v>140</v>
      </c>
      <c r="K187" s="13">
        <v>140</v>
      </c>
      <c r="L187" s="11">
        <v>127</v>
      </c>
      <c r="M187" s="11">
        <v>124</v>
      </c>
      <c r="N187" s="13"/>
      <c r="O187" s="14">
        <f t="shared" si="16"/>
        <v>-9.285714285714286E-2</v>
      </c>
      <c r="P187" t="s">
        <v>65</v>
      </c>
      <c r="Q187" s="36">
        <f t="shared" si="17"/>
        <v>0</v>
      </c>
    </row>
    <row r="188" spans="1:17" ht="14.25" customHeight="1" thickTop="1" thickBot="1" x14ac:dyDescent="0.35">
      <c r="A188" s="10">
        <v>500510</v>
      </c>
      <c r="B188" s="28" t="s">
        <v>23</v>
      </c>
      <c r="C188" s="11">
        <v>41</v>
      </c>
      <c r="D188" s="11">
        <v>5</v>
      </c>
      <c r="E188" s="12">
        <f t="shared" si="12"/>
        <v>41005</v>
      </c>
      <c r="F188" t="str">
        <f t="shared" si="13"/>
        <v>Standard</v>
      </c>
      <c r="G188" t="str">
        <f t="shared" si="14"/>
        <v>Honda</v>
      </c>
      <c r="H188" t="str">
        <f t="shared" si="15"/>
        <v>Jazz</v>
      </c>
      <c r="I188">
        <v>1.4</v>
      </c>
      <c r="J188" s="13">
        <v>140</v>
      </c>
      <c r="K188" s="13">
        <v>130.34</v>
      </c>
      <c r="L188" s="11">
        <v>126</v>
      </c>
      <c r="M188" s="11">
        <v>110</v>
      </c>
      <c r="N188" s="13"/>
      <c r="O188" s="14">
        <f t="shared" si="16"/>
        <v>-3.3297529538131067E-2</v>
      </c>
      <c r="P188" t="s">
        <v>65</v>
      </c>
      <c r="Q188" s="36">
        <f t="shared" si="17"/>
        <v>6.8999999999999978E-2</v>
      </c>
    </row>
    <row r="189" spans="1:17" ht="14.25" customHeight="1" thickTop="1" thickBot="1" x14ac:dyDescent="0.35">
      <c r="A189" s="10">
        <v>500510</v>
      </c>
      <c r="B189" s="28" t="s">
        <v>23</v>
      </c>
      <c r="C189" s="11">
        <v>61</v>
      </c>
      <c r="D189" s="11">
        <v>7</v>
      </c>
      <c r="E189" s="12">
        <f t="shared" si="12"/>
        <v>61007</v>
      </c>
      <c r="F189" t="str">
        <f t="shared" si="13"/>
        <v>Sports</v>
      </c>
      <c r="G189" t="str">
        <f t="shared" si="14"/>
        <v>Honda</v>
      </c>
      <c r="H189" t="str">
        <f t="shared" si="15"/>
        <v>S2000</v>
      </c>
      <c r="I189">
        <v>2</v>
      </c>
      <c r="J189" s="13">
        <v>195</v>
      </c>
      <c r="K189" s="13">
        <v>185.22</v>
      </c>
      <c r="L189" s="11">
        <v>230</v>
      </c>
      <c r="M189" s="11">
        <v>184</v>
      </c>
      <c r="N189" s="13"/>
      <c r="O189" s="14">
        <f t="shared" si="16"/>
        <v>0.24176654788899687</v>
      </c>
      <c r="P189" t="s">
        <v>65</v>
      </c>
      <c r="Q189" s="36">
        <f t="shared" si="17"/>
        <v>5.015384615384616E-2</v>
      </c>
    </row>
    <row r="190" spans="1:17" ht="14.25" customHeight="1" thickTop="1" thickBot="1" x14ac:dyDescent="0.35">
      <c r="A190" s="10">
        <v>500516</v>
      </c>
      <c r="B190" s="28" t="s">
        <v>23</v>
      </c>
      <c r="C190" s="11">
        <v>41</v>
      </c>
      <c r="D190" s="11">
        <v>7</v>
      </c>
      <c r="E190" s="12">
        <f t="shared" si="12"/>
        <v>41007</v>
      </c>
      <c r="F190" t="str">
        <f t="shared" si="13"/>
        <v>Standard</v>
      </c>
      <c r="G190" t="str">
        <f t="shared" si="14"/>
        <v>Mazda</v>
      </c>
      <c r="H190" t="str">
        <f t="shared" si="15"/>
        <v>3</v>
      </c>
      <c r="I190">
        <v>2</v>
      </c>
      <c r="J190" s="13">
        <v>150</v>
      </c>
      <c r="K190" s="13">
        <v>150</v>
      </c>
      <c r="L190" s="11">
        <v>135</v>
      </c>
      <c r="M190" s="11">
        <v>152</v>
      </c>
      <c r="N190" s="13"/>
      <c r="O190" s="14">
        <f t="shared" si="16"/>
        <v>-0.1</v>
      </c>
      <c r="P190" t="s">
        <v>65</v>
      </c>
      <c r="Q190" s="36">
        <f t="shared" si="17"/>
        <v>0</v>
      </c>
    </row>
    <row r="191" spans="1:17" ht="14.25" customHeight="1" thickTop="1" thickBot="1" x14ac:dyDescent="0.35">
      <c r="A191" s="10">
        <v>500535</v>
      </c>
      <c r="B191" s="28" t="s">
        <v>23</v>
      </c>
      <c r="C191" s="11">
        <v>61</v>
      </c>
      <c r="D191" s="11">
        <v>4</v>
      </c>
      <c r="E191" s="12">
        <f t="shared" si="12"/>
        <v>61004</v>
      </c>
      <c r="F191" t="str">
        <f t="shared" si="13"/>
        <v>Sports</v>
      </c>
      <c r="G191" t="str">
        <f t="shared" si="14"/>
        <v>Subaru</v>
      </c>
      <c r="H191" t="str">
        <f t="shared" si="15"/>
        <v>Impreza</v>
      </c>
      <c r="I191">
        <v>2</v>
      </c>
      <c r="J191" s="13">
        <v>180</v>
      </c>
      <c r="K191" s="13">
        <v>176.4</v>
      </c>
      <c r="L191" s="11">
        <v>214</v>
      </c>
      <c r="M191" s="11">
        <v>184</v>
      </c>
      <c r="N191" s="13"/>
      <c r="O191" s="14">
        <f t="shared" si="16"/>
        <v>0.21315192743764169</v>
      </c>
      <c r="P191" t="s">
        <v>64</v>
      </c>
      <c r="Q191" s="36">
        <f t="shared" si="17"/>
        <v>1.9999999999999969E-2</v>
      </c>
    </row>
    <row r="192" spans="1:17" ht="14.25" customHeight="1" thickTop="1" thickBot="1" x14ac:dyDescent="0.35">
      <c r="A192" s="10">
        <v>500535</v>
      </c>
      <c r="B192" s="28" t="s">
        <v>23</v>
      </c>
      <c r="C192" s="11">
        <v>41</v>
      </c>
      <c r="D192" s="11">
        <v>4</v>
      </c>
      <c r="E192" s="12">
        <f t="shared" si="12"/>
        <v>41004</v>
      </c>
      <c r="F192" t="str">
        <f t="shared" si="13"/>
        <v>Standard</v>
      </c>
      <c r="G192" t="str">
        <f t="shared" si="14"/>
        <v>Toyota</v>
      </c>
      <c r="H192" t="str">
        <f t="shared" si="15"/>
        <v>Corolla</v>
      </c>
      <c r="I192">
        <v>1.4</v>
      </c>
      <c r="J192" s="13">
        <v>140</v>
      </c>
      <c r="K192" s="13">
        <v>137.19999999999999</v>
      </c>
      <c r="L192" s="11">
        <v>165</v>
      </c>
      <c r="M192" s="11">
        <v>140</v>
      </c>
      <c r="N192" s="13"/>
      <c r="O192" s="14">
        <f t="shared" si="16"/>
        <v>0.20262390670553945</v>
      </c>
      <c r="P192" t="s">
        <v>64</v>
      </c>
      <c r="Q192" s="36">
        <f t="shared" si="17"/>
        <v>2.000000000000008E-2</v>
      </c>
    </row>
    <row r="193" spans="1:17" ht="14.25" customHeight="1" thickTop="1" thickBot="1" x14ac:dyDescent="0.35">
      <c r="A193" s="10">
        <v>500537</v>
      </c>
      <c r="B193" s="28" t="s">
        <v>23</v>
      </c>
      <c r="C193" s="11">
        <v>41</v>
      </c>
      <c r="D193" s="11">
        <v>6</v>
      </c>
      <c r="E193" s="12">
        <f t="shared" si="12"/>
        <v>41006</v>
      </c>
      <c r="F193" t="str">
        <f t="shared" si="13"/>
        <v>Standard</v>
      </c>
      <c r="G193" t="str">
        <f t="shared" si="14"/>
        <v>Hyundai</v>
      </c>
      <c r="H193" t="str">
        <f t="shared" si="15"/>
        <v>i30</v>
      </c>
      <c r="I193">
        <v>1.4</v>
      </c>
      <c r="J193" s="13">
        <v>130</v>
      </c>
      <c r="K193" s="13">
        <v>125</v>
      </c>
      <c r="L193" s="11">
        <v>97</v>
      </c>
      <c r="M193" s="11">
        <v>80</v>
      </c>
      <c r="N193" s="13"/>
      <c r="O193" s="14">
        <f t="shared" si="16"/>
        <v>-0.224</v>
      </c>
      <c r="P193" t="s">
        <v>64</v>
      </c>
      <c r="Q193" s="36">
        <f t="shared" si="17"/>
        <v>3.8461538461538464E-2</v>
      </c>
    </row>
    <row r="194" spans="1:17" ht="14.25" customHeight="1" thickTop="1" thickBot="1" x14ac:dyDescent="0.35">
      <c r="A194" s="10">
        <v>500553</v>
      </c>
      <c r="B194" s="28" t="s">
        <v>23</v>
      </c>
      <c r="C194" s="11">
        <v>51</v>
      </c>
      <c r="D194" s="11">
        <v>4</v>
      </c>
      <c r="E194" s="12">
        <f t="shared" si="12"/>
        <v>51004</v>
      </c>
      <c r="F194" t="str">
        <f t="shared" si="13"/>
        <v>Premium</v>
      </c>
      <c r="G194" t="str">
        <f t="shared" si="14"/>
        <v>BMW</v>
      </c>
      <c r="H194" t="str">
        <f t="shared" si="15"/>
        <v>320i</v>
      </c>
      <c r="I194">
        <v>2</v>
      </c>
      <c r="J194" s="13">
        <v>240</v>
      </c>
      <c r="K194" s="13">
        <v>240</v>
      </c>
      <c r="L194" s="11">
        <v>187</v>
      </c>
      <c r="M194" s="11">
        <v>181</v>
      </c>
      <c r="N194" s="13"/>
      <c r="O194" s="14">
        <f t="shared" si="16"/>
        <v>-0.22083333333333333</v>
      </c>
      <c r="P194" t="s">
        <v>64</v>
      </c>
      <c r="Q194" s="36">
        <f t="shared" si="17"/>
        <v>0</v>
      </c>
    </row>
    <row r="195" spans="1:17" ht="14.25" customHeight="1" thickTop="1" thickBot="1" x14ac:dyDescent="0.35">
      <c r="A195" s="10">
        <v>500558</v>
      </c>
      <c r="B195" s="28" t="s">
        <v>23</v>
      </c>
      <c r="C195" s="11">
        <v>51</v>
      </c>
      <c r="D195" s="11">
        <v>5</v>
      </c>
      <c r="E195" s="12">
        <f t="shared" ref="E195:E258" si="18">C195*1000+D195</f>
        <v>51005</v>
      </c>
      <c r="F195" t="str">
        <f t="shared" ref="F195:F258" si="19">IF(C195=41,"Standard",IF(C195=51,"Premium","Sports"))</f>
        <v>Premium</v>
      </c>
      <c r="G195" t="str">
        <f t="shared" ref="G195:G258" si="20">IF(E195=41004,"Toyota",IF(E195=41005,"Honda",IF(E195=41006,"Hyundai",IF(E195=41007,"Mazda",IF(E195=51004,"BMW",IF(E195=51005,"Mercedes Benz",IF(E195=51006,"Audi",IF(E195=51007,"Lexus",IF(E195=61004,"Subaru",IF(E195=61005,"Mitsubishi",IF(E195=61006,"Mazda","Honda")))))))))))</f>
        <v>Mercedes Benz</v>
      </c>
      <c r="H195" t="str">
        <f t="shared" ref="H195:H258" si="21">IF(E195=41004,"Corolla",IF(E195=41005,"Jazz",IF(E195=41006,"i30",IF(E195=41007,"3",IF(E195=51004,"320i",IF(E195=51005,"C200",IF(E195=51006,"A4",IF(E195=51007,"IS-250",IF(E195=61004,"Impreza",IF(E195=61005,"Lancer",IF(E195=61006,"MX-5","S2000")))))))))))</f>
        <v>C200</v>
      </c>
      <c r="I195">
        <v>2</v>
      </c>
      <c r="J195" s="13">
        <v>240</v>
      </c>
      <c r="K195" s="13">
        <v>234.22</v>
      </c>
      <c r="L195" s="11">
        <v>260</v>
      </c>
      <c r="M195" s="11">
        <v>244</v>
      </c>
      <c r="N195" s="13"/>
      <c r="O195" s="14">
        <f t="shared" ref="O195:O258" si="22">((L195-K195)/K195)</f>
        <v>0.11006745794552131</v>
      </c>
      <c r="P195" t="s">
        <v>64</v>
      </c>
      <c r="Q195" s="36">
        <f t="shared" ref="Q195:Q258" si="23">(J195-K195)/J195</f>
        <v>2.4083333333333339E-2</v>
      </c>
    </row>
    <row r="196" spans="1:17" ht="14.25" customHeight="1" thickTop="1" thickBot="1" x14ac:dyDescent="0.35">
      <c r="A196" s="10">
        <v>500558</v>
      </c>
      <c r="B196" s="28" t="s">
        <v>23</v>
      </c>
      <c r="C196" s="11">
        <v>61</v>
      </c>
      <c r="D196" s="11">
        <v>5</v>
      </c>
      <c r="E196" s="12">
        <f t="shared" si="18"/>
        <v>61005</v>
      </c>
      <c r="F196" t="str">
        <f t="shared" si="19"/>
        <v>Sports</v>
      </c>
      <c r="G196" t="str">
        <f t="shared" si="20"/>
        <v>Mitsubishi</v>
      </c>
      <c r="H196" t="str">
        <f t="shared" si="21"/>
        <v>Lancer</v>
      </c>
      <c r="I196">
        <v>2</v>
      </c>
      <c r="J196" s="13">
        <v>180</v>
      </c>
      <c r="K196" s="13">
        <v>171.5</v>
      </c>
      <c r="L196" s="11">
        <v>175</v>
      </c>
      <c r="M196" s="11">
        <v>180</v>
      </c>
      <c r="N196" s="13"/>
      <c r="O196" s="14">
        <f t="shared" si="22"/>
        <v>2.0408163265306121E-2</v>
      </c>
      <c r="P196" t="s">
        <v>64</v>
      </c>
      <c r="Q196" s="36">
        <f t="shared" si="23"/>
        <v>4.7222222222222221E-2</v>
      </c>
    </row>
    <row r="197" spans="1:17" ht="14.25" customHeight="1" thickTop="1" thickBot="1" x14ac:dyDescent="0.35">
      <c r="A197" s="10">
        <v>500571</v>
      </c>
      <c r="B197" s="28" t="s">
        <v>23</v>
      </c>
      <c r="C197" s="11">
        <v>41</v>
      </c>
      <c r="D197" s="11">
        <v>7</v>
      </c>
      <c r="E197" s="12">
        <f t="shared" si="18"/>
        <v>41007</v>
      </c>
      <c r="F197" t="str">
        <f t="shared" si="19"/>
        <v>Standard</v>
      </c>
      <c r="G197" t="str">
        <f t="shared" si="20"/>
        <v>Mazda</v>
      </c>
      <c r="H197" t="str">
        <f t="shared" si="21"/>
        <v>3</v>
      </c>
      <c r="I197">
        <v>2</v>
      </c>
      <c r="J197" s="13">
        <v>150</v>
      </c>
      <c r="K197" s="13">
        <v>122.5</v>
      </c>
      <c r="L197" s="11">
        <v>107</v>
      </c>
      <c r="M197" s="11">
        <v>83</v>
      </c>
      <c r="N197" s="13"/>
      <c r="O197" s="14">
        <f t="shared" si="22"/>
        <v>-0.12653061224489795</v>
      </c>
      <c r="P197" t="s">
        <v>65</v>
      </c>
      <c r="Q197" s="36">
        <f t="shared" si="23"/>
        <v>0.18333333333333332</v>
      </c>
    </row>
    <row r="198" spans="1:17" ht="14.25" customHeight="1" thickTop="1" thickBot="1" x14ac:dyDescent="0.35">
      <c r="A198" s="10">
        <v>500571</v>
      </c>
      <c r="B198" s="28" t="s">
        <v>23</v>
      </c>
      <c r="C198" s="11">
        <v>61</v>
      </c>
      <c r="D198" s="11">
        <v>7</v>
      </c>
      <c r="E198" s="12">
        <f t="shared" si="18"/>
        <v>61007</v>
      </c>
      <c r="F198" t="str">
        <f t="shared" si="19"/>
        <v>Sports</v>
      </c>
      <c r="G198" t="str">
        <f t="shared" si="20"/>
        <v>Honda</v>
      </c>
      <c r="H198" t="str">
        <f t="shared" si="21"/>
        <v>S2000</v>
      </c>
      <c r="I198">
        <v>2</v>
      </c>
      <c r="J198" s="13">
        <v>195</v>
      </c>
      <c r="K198" s="13">
        <v>179.34</v>
      </c>
      <c r="L198" s="11">
        <v>151</v>
      </c>
      <c r="M198" s="11">
        <v>167</v>
      </c>
      <c r="N198" s="13"/>
      <c r="O198" s="14">
        <f t="shared" si="22"/>
        <v>-0.15802386528381845</v>
      </c>
      <c r="P198" t="s">
        <v>65</v>
      </c>
      <c r="Q198" s="36">
        <f t="shared" si="23"/>
        <v>8.0307692307692288E-2</v>
      </c>
    </row>
    <row r="199" spans="1:17" ht="14.25" customHeight="1" thickTop="1" thickBot="1" x14ac:dyDescent="0.35">
      <c r="A199" s="10">
        <v>500571</v>
      </c>
      <c r="B199" s="28" t="s">
        <v>23</v>
      </c>
      <c r="C199" s="11">
        <v>51</v>
      </c>
      <c r="D199" s="11">
        <v>7</v>
      </c>
      <c r="E199" s="12">
        <f t="shared" si="18"/>
        <v>51007</v>
      </c>
      <c r="F199" t="str">
        <f t="shared" si="19"/>
        <v>Premium</v>
      </c>
      <c r="G199" t="str">
        <f t="shared" si="20"/>
        <v>Lexus</v>
      </c>
      <c r="H199" t="str">
        <f t="shared" si="21"/>
        <v>IS-250</v>
      </c>
      <c r="I199">
        <v>2.5</v>
      </c>
      <c r="J199" s="13">
        <v>250</v>
      </c>
      <c r="K199" s="13">
        <v>239.12</v>
      </c>
      <c r="L199" s="11">
        <v>214</v>
      </c>
      <c r="M199" s="11">
        <v>267</v>
      </c>
      <c r="N199" s="13"/>
      <c r="O199" s="14">
        <f t="shared" si="22"/>
        <v>-0.10505185680829711</v>
      </c>
      <c r="P199" t="s">
        <v>64</v>
      </c>
      <c r="Q199" s="36">
        <f t="shared" si="23"/>
        <v>4.3519999999999982E-2</v>
      </c>
    </row>
    <row r="200" spans="1:17" ht="14.25" customHeight="1" thickTop="1" thickBot="1" x14ac:dyDescent="0.35">
      <c r="A200" s="10">
        <v>500582</v>
      </c>
      <c r="B200" s="28" t="s">
        <v>23</v>
      </c>
      <c r="C200" s="11">
        <v>61</v>
      </c>
      <c r="D200" s="11">
        <v>6</v>
      </c>
      <c r="E200" s="12">
        <f t="shared" si="18"/>
        <v>61006</v>
      </c>
      <c r="F200" t="str">
        <f t="shared" si="19"/>
        <v>Sports</v>
      </c>
      <c r="G200" t="str">
        <f t="shared" si="20"/>
        <v>Mazda</v>
      </c>
      <c r="H200" t="str">
        <f t="shared" si="21"/>
        <v>MX-5</v>
      </c>
      <c r="I200">
        <v>1.8</v>
      </c>
      <c r="J200" s="13">
        <v>175</v>
      </c>
      <c r="K200" s="13">
        <v>176.4</v>
      </c>
      <c r="L200" s="11">
        <v>212</v>
      </c>
      <c r="M200" s="11">
        <v>226</v>
      </c>
      <c r="N200" s="13"/>
      <c r="O200" s="14">
        <f t="shared" si="22"/>
        <v>0.20181405895691606</v>
      </c>
      <c r="P200" t="s">
        <v>65</v>
      </c>
      <c r="Q200" s="36">
        <f t="shared" si="23"/>
        <v>-8.0000000000000331E-3</v>
      </c>
    </row>
    <row r="201" spans="1:17" ht="14.25" customHeight="1" thickTop="1" thickBot="1" x14ac:dyDescent="0.35">
      <c r="A201" s="10">
        <v>500582</v>
      </c>
      <c r="B201" s="28" t="s">
        <v>23</v>
      </c>
      <c r="C201" s="11">
        <v>61</v>
      </c>
      <c r="D201" s="11">
        <v>4</v>
      </c>
      <c r="E201" s="12">
        <f t="shared" si="18"/>
        <v>61004</v>
      </c>
      <c r="F201" t="str">
        <f t="shared" si="19"/>
        <v>Sports</v>
      </c>
      <c r="G201" t="str">
        <f t="shared" si="20"/>
        <v>Subaru</v>
      </c>
      <c r="H201" t="str">
        <f t="shared" si="21"/>
        <v>Impreza</v>
      </c>
      <c r="I201">
        <v>2</v>
      </c>
      <c r="J201" s="13">
        <v>180</v>
      </c>
      <c r="K201" s="13">
        <v>172.48</v>
      </c>
      <c r="L201" s="11">
        <v>248</v>
      </c>
      <c r="M201" s="11">
        <v>280</v>
      </c>
      <c r="N201" s="13"/>
      <c r="O201" s="14">
        <f t="shared" si="22"/>
        <v>0.43784786641929507</v>
      </c>
      <c r="P201" t="s">
        <v>64</v>
      </c>
      <c r="Q201" s="36">
        <f t="shared" si="23"/>
        <v>4.1777777777777837E-2</v>
      </c>
    </row>
    <row r="202" spans="1:17" ht="14.25" customHeight="1" thickTop="1" thickBot="1" x14ac:dyDescent="0.35">
      <c r="A202" s="10">
        <v>500599</v>
      </c>
      <c r="B202" s="28" t="s">
        <v>23</v>
      </c>
      <c r="C202" s="11">
        <v>41</v>
      </c>
      <c r="D202" s="11">
        <v>4</v>
      </c>
      <c r="E202" s="12">
        <f t="shared" si="18"/>
        <v>41004</v>
      </c>
      <c r="F202" t="str">
        <f t="shared" si="19"/>
        <v>Standard</v>
      </c>
      <c r="G202" t="str">
        <f t="shared" si="20"/>
        <v>Toyota</v>
      </c>
      <c r="H202" t="str">
        <f t="shared" si="21"/>
        <v>Corolla</v>
      </c>
      <c r="I202">
        <v>1.4</v>
      </c>
      <c r="J202" s="13">
        <v>140</v>
      </c>
      <c r="K202" s="13">
        <v>133</v>
      </c>
      <c r="L202" s="11">
        <v>136</v>
      </c>
      <c r="M202" s="11">
        <v>107</v>
      </c>
      <c r="N202" s="13"/>
      <c r="O202" s="14">
        <f t="shared" si="22"/>
        <v>2.2556390977443608E-2</v>
      </c>
      <c r="P202" t="s">
        <v>64</v>
      </c>
      <c r="Q202" s="36">
        <f t="shared" si="23"/>
        <v>0.05</v>
      </c>
    </row>
    <row r="203" spans="1:17" ht="14.25" customHeight="1" thickTop="1" thickBot="1" x14ac:dyDescent="0.35">
      <c r="A203" s="10">
        <v>500614</v>
      </c>
      <c r="B203" s="28" t="s">
        <v>23</v>
      </c>
      <c r="C203" s="11">
        <v>41</v>
      </c>
      <c r="D203" s="11">
        <v>5</v>
      </c>
      <c r="E203" s="12">
        <f t="shared" si="18"/>
        <v>41005</v>
      </c>
      <c r="F203" t="str">
        <f t="shared" si="19"/>
        <v>Standard</v>
      </c>
      <c r="G203" t="str">
        <f t="shared" si="20"/>
        <v>Honda</v>
      </c>
      <c r="H203" t="str">
        <f t="shared" si="21"/>
        <v>Jazz</v>
      </c>
      <c r="I203">
        <v>1.4</v>
      </c>
      <c r="J203" s="13">
        <v>140</v>
      </c>
      <c r="K203" s="13">
        <v>140</v>
      </c>
      <c r="L203" s="11">
        <v>135</v>
      </c>
      <c r="M203" s="11">
        <v>125</v>
      </c>
      <c r="N203" s="13"/>
      <c r="O203" s="14">
        <f t="shared" si="22"/>
        <v>-3.5714285714285712E-2</v>
      </c>
      <c r="P203" t="s">
        <v>65</v>
      </c>
      <c r="Q203" s="36">
        <f t="shared" si="23"/>
        <v>0</v>
      </c>
    </row>
    <row r="204" spans="1:17" ht="14.25" customHeight="1" thickTop="1" thickBot="1" x14ac:dyDescent="0.35">
      <c r="A204" s="10">
        <v>500629</v>
      </c>
      <c r="B204" s="28" t="s">
        <v>23</v>
      </c>
      <c r="C204" s="11">
        <v>41</v>
      </c>
      <c r="D204" s="11">
        <v>7</v>
      </c>
      <c r="E204" s="12">
        <f t="shared" si="18"/>
        <v>41007</v>
      </c>
      <c r="F204" t="str">
        <f t="shared" si="19"/>
        <v>Standard</v>
      </c>
      <c r="G204" t="str">
        <f t="shared" si="20"/>
        <v>Mazda</v>
      </c>
      <c r="H204" t="str">
        <f t="shared" si="21"/>
        <v>3</v>
      </c>
      <c r="I204">
        <v>2</v>
      </c>
      <c r="J204" s="13">
        <v>150</v>
      </c>
      <c r="K204" s="13">
        <v>144.06</v>
      </c>
      <c r="L204" s="11">
        <v>170</v>
      </c>
      <c r="M204" s="11">
        <v>170</v>
      </c>
      <c r="N204" s="13"/>
      <c r="O204" s="14">
        <f t="shared" si="22"/>
        <v>0.18006386227960569</v>
      </c>
      <c r="P204" t="s">
        <v>65</v>
      </c>
      <c r="Q204" s="36">
        <f t="shared" si="23"/>
        <v>3.9599999999999982E-2</v>
      </c>
    </row>
    <row r="205" spans="1:17" ht="14.25" customHeight="1" thickTop="1" thickBot="1" x14ac:dyDescent="0.35">
      <c r="A205" s="10">
        <v>500629</v>
      </c>
      <c r="B205" s="28" t="s">
        <v>23</v>
      </c>
      <c r="C205" s="11">
        <v>41</v>
      </c>
      <c r="D205" s="11">
        <v>5</v>
      </c>
      <c r="E205" s="12">
        <f t="shared" si="18"/>
        <v>41005</v>
      </c>
      <c r="F205" t="str">
        <f t="shared" si="19"/>
        <v>Standard</v>
      </c>
      <c r="G205" t="str">
        <f t="shared" si="20"/>
        <v>Honda</v>
      </c>
      <c r="H205" t="str">
        <f t="shared" si="21"/>
        <v>Jazz</v>
      </c>
      <c r="I205">
        <v>1.4</v>
      </c>
      <c r="J205" s="13">
        <v>140</v>
      </c>
      <c r="K205" s="13">
        <v>137.19999999999999</v>
      </c>
      <c r="L205" s="11">
        <v>123</v>
      </c>
      <c r="M205" s="11">
        <v>114</v>
      </c>
      <c r="N205" s="13"/>
      <c r="O205" s="14">
        <f t="shared" si="22"/>
        <v>-0.1034985422740524</v>
      </c>
      <c r="P205" t="s">
        <v>65</v>
      </c>
      <c r="Q205" s="36">
        <f t="shared" si="23"/>
        <v>2.000000000000008E-2</v>
      </c>
    </row>
    <row r="206" spans="1:17" ht="14.25" customHeight="1" thickTop="1" thickBot="1" x14ac:dyDescent="0.35">
      <c r="A206" s="10">
        <v>500634</v>
      </c>
      <c r="B206" s="28" t="s">
        <v>23</v>
      </c>
      <c r="C206" s="11">
        <v>51</v>
      </c>
      <c r="D206" s="11">
        <v>7</v>
      </c>
      <c r="E206" s="12">
        <f t="shared" si="18"/>
        <v>51007</v>
      </c>
      <c r="F206" t="str">
        <f t="shared" si="19"/>
        <v>Premium</v>
      </c>
      <c r="G206" t="str">
        <f t="shared" si="20"/>
        <v>Lexus</v>
      </c>
      <c r="H206" t="str">
        <f t="shared" si="21"/>
        <v>IS-250</v>
      </c>
      <c r="I206">
        <v>2.5</v>
      </c>
      <c r="J206" s="13">
        <v>250</v>
      </c>
      <c r="K206" s="13">
        <v>240</v>
      </c>
      <c r="L206" s="11">
        <v>259</v>
      </c>
      <c r="M206" s="11">
        <v>204</v>
      </c>
      <c r="N206" s="13"/>
      <c r="O206" s="14">
        <f t="shared" si="22"/>
        <v>7.9166666666666663E-2</v>
      </c>
      <c r="P206" t="s">
        <v>64</v>
      </c>
      <c r="Q206" s="36">
        <f t="shared" si="23"/>
        <v>0.04</v>
      </c>
    </row>
    <row r="207" spans="1:17" ht="14.25" customHeight="1" thickTop="1" thickBot="1" x14ac:dyDescent="0.35">
      <c r="A207" s="10">
        <v>500651</v>
      </c>
      <c r="B207" s="28" t="s">
        <v>23</v>
      </c>
      <c r="C207" s="11">
        <v>51</v>
      </c>
      <c r="D207" s="11">
        <v>4</v>
      </c>
      <c r="E207" s="12">
        <f t="shared" si="18"/>
        <v>51004</v>
      </c>
      <c r="F207" t="str">
        <f t="shared" si="19"/>
        <v>Premium</v>
      </c>
      <c r="G207" t="str">
        <f t="shared" si="20"/>
        <v>BMW</v>
      </c>
      <c r="H207" t="str">
        <f t="shared" si="21"/>
        <v>320i</v>
      </c>
      <c r="I207">
        <v>2</v>
      </c>
      <c r="J207" s="13">
        <v>240</v>
      </c>
      <c r="K207" s="13">
        <v>228.34</v>
      </c>
      <c r="L207" s="11">
        <v>214</v>
      </c>
      <c r="M207" s="11">
        <v>181</v>
      </c>
      <c r="N207" s="13"/>
      <c r="O207" s="14">
        <f t="shared" si="22"/>
        <v>-6.280108609967594E-2</v>
      </c>
      <c r="P207" t="s">
        <v>64</v>
      </c>
      <c r="Q207" s="36">
        <f t="shared" si="23"/>
        <v>4.8583333333333319E-2</v>
      </c>
    </row>
    <row r="208" spans="1:17" ht="14.25" customHeight="1" thickTop="1" thickBot="1" x14ac:dyDescent="0.35">
      <c r="A208" s="10">
        <v>500651</v>
      </c>
      <c r="B208" s="28" t="s">
        <v>23</v>
      </c>
      <c r="C208" s="11">
        <v>61</v>
      </c>
      <c r="D208" s="11">
        <v>7</v>
      </c>
      <c r="E208" s="12">
        <f t="shared" si="18"/>
        <v>61007</v>
      </c>
      <c r="F208" t="str">
        <f t="shared" si="19"/>
        <v>Sports</v>
      </c>
      <c r="G208" t="str">
        <f t="shared" si="20"/>
        <v>Honda</v>
      </c>
      <c r="H208" t="str">
        <f t="shared" si="21"/>
        <v>S2000</v>
      </c>
      <c r="I208">
        <v>2</v>
      </c>
      <c r="J208" s="13">
        <v>195</v>
      </c>
      <c r="K208" s="13">
        <v>184.24</v>
      </c>
      <c r="L208" s="11">
        <v>154</v>
      </c>
      <c r="M208" s="11">
        <v>167</v>
      </c>
      <c r="N208" s="13"/>
      <c r="O208" s="14">
        <f t="shared" si="22"/>
        <v>-0.16413373860182376</v>
      </c>
      <c r="P208" t="s">
        <v>65</v>
      </c>
      <c r="Q208" s="36">
        <f t="shared" si="23"/>
        <v>5.5179487179487133E-2</v>
      </c>
    </row>
    <row r="209" spans="1:17" ht="14.25" customHeight="1" thickTop="1" thickBot="1" x14ac:dyDescent="0.35">
      <c r="A209" s="10">
        <v>500654</v>
      </c>
      <c r="B209" s="28" t="s">
        <v>23</v>
      </c>
      <c r="C209" s="11">
        <v>61</v>
      </c>
      <c r="D209" s="11">
        <v>4</v>
      </c>
      <c r="E209" s="12">
        <f t="shared" si="18"/>
        <v>61004</v>
      </c>
      <c r="F209" t="str">
        <f t="shared" si="19"/>
        <v>Sports</v>
      </c>
      <c r="G209" t="str">
        <f t="shared" si="20"/>
        <v>Subaru</v>
      </c>
      <c r="H209" t="str">
        <f t="shared" si="21"/>
        <v>Impreza</v>
      </c>
      <c r="I209">
        <v>2</v>
      </c>
      <c r="J209" s="13">
        <v>180</v>
      </c>
      <c r="K209" s="13">
        <v>180</v>
      </c>
      <c r="L209" s="11">
        <v>171</v>
      </c>
      <c r="M209" s="11">
        <v>155</v>
      </c>
      <c r="N209" s="13"/>
      <c r="O209" s="14">
        <f t="shared" si="22"/>
        <v>-0.05</v>
      </c>
      <c r="P209" t="s">
        <v>64</v>
      </c>
      <c r="Q209" s="36">
        <f t="shared" si="23"/>
        <v>0</v>
      </c>
    </row>
    <row r="210" spans="1:17" ht="14.25" customHeight="1" thickTop="1" thickBot="1" x14ac:dyDescent="0.35">
      <c r="A210" s="10">
        <v>500665</v>
      </c>
      <c r="B210" s="28" t="s">
        <v>23</v>
      </c>
      <c r="C210" s="11">
        <v>51</v>
      </c>
      <c r="D210" s="11">
        <v>5</v>
      </c>
      <c r="E210" s="12">
        <f t="shared" si="18"/>
        <v>51005</v>
      </c>
      <c r="F210" t="str">
        <f t="shared" si="19"/>
        <v>Premium</v>
      </c>
      <c r="G210" t="str">
        <f t="shared" si="20"/>
        <v>Mercedes Benz</v>
      </c>
      <c r="H210" t="str">
        <f t="shared" si="21"/>
        <v>C200</v>
      </c>
      <c r="I210">
        <v>2</v>
      </c>
      <c r="J210" s="13">
        <v>240</v>
      </c>
      <c r="K210" s="13">
        <v>240</v>
      </c>
      <c r="L210" s="11">
        <v>230</v>
      </c>
      <c r="M210" s="11">
        <v>193</v>
      </c>
      <c r="N210" s="13"/>
      <c r="O210" s="14">
        <f t="shared" si="22"/>
        <v>-4.1666666666666664E-2</v>
      </c>
      <c r="P210" t="s">
        <v>64</v>
      </c>
      <c r="Q210" s="36">
        <f t="shared" si="23"/>
        <v>0</v>
      </c>
    </row>
    <row r="211" spans="1:17" ht="14.25" customHeight="1" thickTop="1" thickBot="1" x14ac:dyDescent="0.35">
      <c r="A211" s="10">
        <v>500688</v>
      </c>
      <c r="B211" s="28" t="s">
        <v>23</v>
      </c>
      <c r="C211" s="11">
        <v>41</v>
      </c>
      <c r="D211" s="11">
        <v>5</v>
      </c>
      <c r="E211" s="12">
        <f t="shared" si="18"/>
        <v>41005</v>
      </c>
      <c r="F211" t="str">
        <f t="shared" si="19"/>
        <v>Standard</v>
      </c>
      <c r="G211" t="str">
        <f t="shared" si="20"/>
        <v>Honda</v>
      </c>
      <c r="H211" t="str">
        <f t="shared" si="21"/>
        <v>Jazz</v>
      </c>
      <c r="I211">
        <v>1.4</v>
      </c>
      <c r="J211" s="13">
        <v>140</v>
      </c>
      <c r="K211" s="13">
        <v>131</v>
      </c>
      <c r="L211" s="11">
        <v>153</v>
      </c>
      <c r="M211" s="11">
        <v>168</v>
      </c>
      <c r="N211" s="13"/>
      <c r="O211" s="14">
        <f t="shared" si="22"/>
        <v>0.16793893129770993</v>
      </c>
      <c r="P211" t="s">
        <v>65</v>
      </c>
      <c r="Q211" s="36">
        <f t="shared" si="23"/>
        <v>6.4285714285714279E-2</v>
      </c>
    </row>
    <row r="212" spans="1:17" ht="14.25" customHeight="1" thickTop="1" thickBot="1" x14ac:dyDescent="0.35">
      <c r="A212" s="10">
        <v>500697</v>
      </c>
      <c r="B212" s="28" t="s">
        <v>23</v>
      </c>
      <c r="C212" s="11">
        <v>51</v>
      </c>
      <c r="D212" s="11">
        <v>7</v>
      </c>
      <c r="E212" s="12">
        <f t="shared" si="18"/>
        <v>51007</v>
      </c>
      <c r="F212" t="str">
        <f t="shared" si="19"/>
        <v>Premium</v>
      </c>
      <c r="G212" t="str">
        <f t="shared" si="20"/>
        <v>Lexus</v>
      </c>
      <c r="H212" t="str">
        <f t="shared" si="21"/>
        <v>IS-250</v>
      </c>
      <c r="I212">
        <v>2.5</v>
      </c>
      <c r="J212" s="13">
        <v>250</v>
      </c>
      <c r="K212" s="13">
        <v>244</v>
      </c>
      <c r="L212" s="11">
        <v>195</v>
      </c>
      <c r="M212" s="11">
        <v>243</v>
      </c>
      <c r="N212" s="13"/>
      <c r="O212" s="14">
        <f t="shared" si="22"/>
        <v>-0.20081967213114754</v>
      </c>
      <c r="P212" t="s">
        <v>64</v>
      </c>
      <c r="Q212" s="36">
        <f t="shared" si="23"/>
        <v>2.4E-2</v>
      </c>
    </row>
    <row r="213" spans="1:17" ht="14.25" customHeight="1" thickTop="1" thickBot="1" x14ac:dyDescent="0.35">
      <c r="A213" s="10">
        <v>500783</v>
      </c>
      <c r="B213" s="28" t="s">
        <v>23</v>
      </c>
      <c r="C213" s="11">
        <v>41</v>
      </c>
      <c r="D213" s="11">
        <v>5</v>
      </c>
      <c r="E213" s="12">
        <f t="shared" si="18"/>
        <v>41005</v>
      </c>
      <c r="F213" t="str">
        <f t="shared" si="19"/>
        <v>Standard</v>
      </c>
      <c r="G213" t="str">
        <f t="shared" si="20"/>
        <v>Honda</v>
      </c>
      <c r="H213" t="str">
        <f t="shared" si="21"/>
        <v>Jazz</v>
      </c>
      <c r="I213">
        <v>1.4</v>
      </c>
      <c r="J213" s="13">
        <v>140</v>
      </c>
      <c r="K213" s="13">
        <v>134</v>
      </c>
      <c r="L213" s="11">
        <v>152</v>
      </c>
      <c r="M213" s="11">
        <v>183</v>
      </c>
      <c r="N213" s="13"/>
      <c r="O213" s="14">
        <f t="shared" si="22"/>
        <v>0.13432835820895522</v>
      </c>
      <c r="P213" t="s">
        <v>65</v>
      </c>
      <c r="Q213" s="36">
        <f t="shared" si="23"/>
        <v>4.2857142857142858E-2</v>
      </c>
    </row>
    <row r="214" spans="1:17" ht="14.25" customHeight="1" thickTop="1" thickBot="1" x14ac:dyDescent="0.35">
      <c r="A214" s="10">
        <v>500801</v>
      </c>
      <c r="B214" s="28" t="s">
        <v>23</v>
      </c>
      <c r="C214" s="11">
        <v>61</v>
      </c>
      <c r="D214" s="11">
        <v>6</v>
      </c>
      <c r="E214" s="12">
        <f t="shared" si="18"/>
        <v>61006</v>
      </c>
      <c r="F214" t="str">
        <f t="shared" si="19"/>
        <v>Sports</v>
      </c>
      <c r="G214" t="str">
        <f t="shared" si="20"/>
        <v>Mazda</v>
      </c>
      <c r="H214" t="str">
        <f t="shared" si="21"/>
        <v>MX-5</v>
      </c>
      <c r="I214">
        <v>1.8</v>
      </c>
      <c r="J214" s="13">
        <v>175</v>
      </c>
      <c r="K214" s="13">
        <v>175</v>
      </c>
      <c r="L214" s="11">
        <v>178</v>
      </c>
      <c r="M214" s="11">
        <v>160</v>
      </c>
      <c r="N214" s="13"/>
      <c r="O214" s="14">
        <f t="shared" si="22"/>
        <v>1.7142857142857144E-2</v>
      </c>
      <c r="P214" t="s">
        <v>65</v>
      </c>
      <c r="Q214" s="36">
        <f t="shared" si="23"/>
        <v>0</v>
      </c>
    </row>
    <row r="215" spans="1:17" ht="14.25" customHeight="1" thickTop="1" thickBot="1" x14ac:dyDescent="0.35">
      <c r="A215" s="10">
        <v>500824</v>
      </c>
      <c r="B215" s="28" t="s">
        <v>23</v>
      </c>
      <c r="C215" s="11">
        <v>61</v>
      </c>
      <c r="D215" s="11">
        <v>4</v>
      </c>
      <c r="E215" s="12">
        <f t="shared" si="18"/>
        <v>61004</v>
      </c>
      <c r="F215" t="str">
        <f t="shared" si="19"/>
        <v>Sports</v>
      </c>
      <c r="G215" t="str">
        <f t="shared" si="20"/>
        <v>Subaru</v>
      </c>
      <c r="H215" t="str">
        <f t="shared" si="21"/>
        <v>Impreza</v>
      </c>
      <c r="I215">
        <v>2</v>
      </c>
      <c r="J215" s="13">
        <v>180</v>
      </c>
      <c r="K215" s="13">
        <v>176.4</v>
      </c>
      <c r="L215" s="11">
        <v>147</v>
      </c>
      <c r="M215" s="11">
        <v>120</v>
      </c>
      <c r="N215" s="13"/>
      <c r="O215" s="14">
        <f t="shared" si="22"/>
        <v>-0.16666666666666669</v>
      </c>
      <c r="P215" t="s">
        <v>64</v>
      </c>
      <c r="Q215" s="36">
        <f t="shared" si="23"/>
        <v>1.9999999999999969E-2</v>
      </c>
    </row>
    <row r="216" spans="1:17" ht="14.25" customHeight="1" thickTop="1" thickBot="1" x14ac:dyDescent="0.35">
      <c r="A216" s="10">
        <v>500824</v>
      </c>
      <c r="B216" s="28" t="s">
        <v>23</v>
      </c>
      <c r="C216" s="11">
        <v>61</v>
      </c>
      <c r="D216" s="11">
        <v>5</v>
      </c>
      <c r="E216" s="12">
        <f t="shared" si="18"/>
        <v>61005</v>
      </c>
      <c r="F216" t="str">
        <f t="shared" si="19"/>
        <v>Sports</v>
      </c>
      <c r="G216" t="str">
        <f t="shared" si="20"/>
        <v>Mitsubishi</v>
      </c>
      <c r="H216" t="str">
        <f t="shared" si="21"/>
        <v>Lancer</v>
      </c>
      <c r="I216">
        <v>2</v>
      </c>
      <c r="J216" s="13">
        <v>180</v>
      </c>
      <c r="K216" s="13">
        <v>174.44</v>
      </c>
      <c r="L216" s="11">
        <v>220</v>
      </c>
      <c r="M216" s="11">
        <v>187</v>
      </c>
      <c r="N216" s="13"/>
      <c r="O216" s="14">
        <f t="shared" si="22"/>
        <v>0.26117862875487274</v>
      </c>
      <c r="P216" t="s">
        <v>64</v>
      </c>
      <c r="Q216" s="36">
        <f t="shared" si="23"/>
        <v>3.0888888888888903E-2</v>
      </c>
    </row>
    <row r="217" spans="1:17" ht="14.25" customHeight="1" thickTop="1" thickBot="1" x14ac:dyDescent="0.35">
      <c r="A217" s="10">
        <v>500832</v>
      </c>
      <c r="B217" s="28" t="s">
        <v>23</v>
      </c>
      <c r="C217" s="11">
        <v>51</v>
      </c>
      <c r="D217" s="11">
        <v>4</v>
      </c>
      <c r="E217" s="12">
        <f t="shared" si="18"/>
        <v>51004</v>
      </c>
      <c r="F217" t="str">
        <f t="shared" si="19"/>
        <v>Premium</v>
      </c>
      <c r="G217" t="str">
        <f t="shared" si="20"/>
        <v>BMW</v>
      </c>
      <c r="H217" t="str">
        <f t="shared" si="21"/>
        <v>320i</v>
      </c>
      <c r="I217">
        <v>2</v>
      </c>
      <c r="J217" s="13">
        <v>240</v>
      </c>
      <c r="K217" s="13">
        <v>236</v>
      </c>
      <c r="L217" s="11">
        <v>245</v>
      </c>
      <c r="M217" s="11">
        <v>203</v>
      </c>
      <c r="N217" s="13"/>
      <c r="O217" s="14">
        <f t="shared" si="22"/>
        <v>3.8135593220338986E-2</v>
      </c>
      <c r="P217" t="s">
        <v>64</v>
      </c>
      <c r="Q217" s="36">
        <f t="shared" si="23"/>
        <v>1.6666666666666666E-2</v>
      </c>
    </row>
    <row r="218" spans="1:17" ht="14.25" customHeight="1" thickTop="1" thickBot="1" x14ac:dyDescent="0.35">
      <c r="A218" s="10">
        <v>500836</v>
      </c>
      <c r="B218" s="28" t="s">
        <v>23</v>
      </c>
      <c r="C218" s="11">
        <v>51</v>
      </c>
      <c r="D218" s="11">
        <v>7</v>
      </c>
      <c r="E218" s="12">
        <f t="shared" si="18"/>
        <v>51007</v>
      </c>
      <c r="F218" t="str">
        <f t="shared" si="19"/>
        <v>Premium</v>
      </c>
      <c r="G218" t="str">
        <f t="shared" si="20"/>
        <v>Lexus</v>
      </c>
      <c r="H218" t="str">
        <f t="shared" si="21"/>
        <v>IS-250</v>
      </c>
      <c r="I218">
        <v>2.5</v>
      </c>
      <c r="J218" s="13">
        <v>250</v>
      </c>
      <c r="K218" s="13">
        <v>248</v>
      </c>
      <c r="L218" s="11">
        <v>210</v>
      </c>
      <c r="M218" s="11">
        <v>168</v>
      </c>
      <c r="N218" s="13"/>
      <c r="O218" s="14">
        <f t="shared" si="22"/>
        <v>-0.15322580645161291</v>
      </c>
      <c r="P218" t="s">
        <v>64</v>
      </c>
      <c r="Q218" s="36">
        <f t="shared" si="23"/>
        <v>8.0000000000000002E-3</v>
      </c>
    </row>
    <row r="219" spans="1:17" ht="14.25" customHeight="1" thickTop="1" thickBot="1" x14ac:dyDescent="0.35">
      <c r="A219" s="10">
        <v>500844</v>
      </c>
      <c r="B219" s="28" t="s">
        <v>23</v>
      </c>
      <c r="C219" s="11">
        <v>51</v>
      </c>
      <c r="D219" s="11">
        <v>7</v>
      </c>
      <c r="E219" s="12">
        <f t="shared" si="18"/>
        <v>51007</v>
      </c>
      <c r="F219" t="str">
        <f t="shared" si="19"/>
        <v>Premium</v>
      </c>
      <c r="G219" t="str">
        <f t="shared" si="20"/>
        <v>Lexus</v>
      </c>
      <c r="H219" t="str">
        <f t="shared" si="21"/>
        <v>IS-250</v>
      </c>
      <c r="I219">
        <v>2.5</v>
      </c>
      <c r="J219" s="13">
        <v>250</v>
      </c>
      <c r="K219" s="13">
        <v>250</v>
      </c>
      <c r="L219" s="11">
        <v>307</v>
      </c>
      <c r="M219" s="11">
        <v>273</v>
      </c>
      <c r="N219" s="13"/>
      <c r="O219" s="14">
        <f t="shared" si="22"/>
        <v>0.22800000000000001</v>
      </c>
      <c r="P219" t="s">
        <v>64</v>
      </c>
      <c r="Q219" s="36">
        <f t="shared" si="23"/>
        <v>0</v>
      </c>
    </row>
    <row r="220" spans="1:17" ht="14.25" customHeight="1" thickTop="1" thickBot="1" x14ac:dyDescent="0.35">
      <c r="A220" s="10">
        <v>500854</v>
      </c>
      <c r="B220" s="28" t="s">
        <v>23</v>
      </c>
      <c r="C220" s="11">
        <v>51</v>
      </c>
      <c r="D220" s="11">
        <v>5</v>
      </c>
      <c r="E220" s="12">
        <f t="shared" si="18"/>
        <v>51005</v>
      </c>
      <c r="F220" t="str">
        <f t="shared" si="19"/>
        <v>Premium</v>
      </c>
      <c r="G220" t="str">
        <f t="shared" si="20"/>
        <v>Mercedes Benz</v>
      </c>
      <c r="H220" t="str">
        <f t="shared" si="21"/>
        <v>C200</v>
      </c>
      <c r="I220">
        <v>2</v>
      </c>
      <c r="J220" s="13">
        <v>240</v>
      </c>
      <c r="K220" s="13">
        <v>233</v>
      </c>
      <c r="L220" s="11">
        <v>228</v>
      </c>
      <c r="M220" s="11">
        <v>243</v>
      </c>
      <c r="N220" s="13"/>
      <c r="O220" s="14">
        <f t="shared" si="22"/>
        <v>-2.1459227467811159E-2</v>
      </c>
      <c r="P220" t="s">
        <v>64</v>
      </c>
      <c r="Q220" s="36">
        <f t="shared" si="23"/>
        <v>2.9166666666666667E-2</v>
      </c>
    </row>
    <row r="221" spans="1:17" ht="14.25" customHeight="1" thickTop="1" thickBot="1" x14ac:dyDescent="0.35">
      <c r="A221" s="10">
        <v>500876</v>
      </c>
      <c r="B221" s="28" t="s">
        <v>23</v>
      </c>
      <c r="C221" s="11">
        <v>41</v>
      </c>
      <c r="D221" s="11">
        <v>6</v>
      </c>
      <c r="E221" s="12">
        <f t="shared" si="18"/>
        <v>41006</v>
      </c>
      <c r="F221" t="str">
        <f t="shared" si="19"/>
        <v>Standard</v>
      </c>
      <c r="G221" t="str">
        <f t="shared" si="20"/>
        <v>Hyundai</v>
      </c>
      <c r="H221" t="str">
        <f t="shared" si="21"/>
        <v>i30</v>
      </c>
      <c r="I221">
        <v>1.4</v>
      </c>
      <c r="J221" s="13">
        <v>130</v>
      </c>
      <c r="K221" s="13">
        <v>118.58</v>
      </c>
      <c r="L221" s="11">
        <v>148</v>
      </c>
      <c r="M221" s="11">
        <v>165</v>
      </c>
      <c r="N221" s="13"/>
      <c r="O221" s="14">
        <f t="shared" si="22"/>
        <v>0.24810254680384553</v>
      </c>
      <c r="P221" t="s">
        <v>64</v>
      </c>
      <c r="Q221" s="36">
        <f t="shared" si="23"/>
        <v>8.7846153846153865E-2</v>
      </c>
    </row>
    <row r="222" spans="1:17" ht="14.25" customHeight="1" thickTop="1" thickBot="1" x14ac:dyDescent="0.35">
      <c r="A222" s="10">
        <v>500876</v>
      </c>
      <c r="B222" s="28" t="s">
        <v>23</v>
      </c>
      <c r="C222" s="11">
        <v>61</v>
      </c>
      <c r="D222" s="11">
        <v>6</v>
      </c>
      <c r="E222" s="12">
        <f t="shared" si="18"/>
        <v>61006</v>
      </c>
      <c r="F222" t="str">
        <f t="shared" si="19"/>
        <v>Sports</v>
      </c>
      <c r="G222" t="str">
        <f t="shared" si="20"/>
        <v>Mazda</v>
      </c>
      <c r="H222" t="str">
        <f t="shared" si="21"/>
        <v>MX-5</v>
      </c>
      <c r="I222">
        <v>1.8</v>
      </c>
      <c r="J222" s="13">
        <v>175</v>
      </c>
      <c r="K222" s="13">
        <v>162.68</v>
      </c>
      <c r="L222" s="11">
        <v>175</v>
      </c>
      <c r="M222" s="11">
        <v>192</v>
      </c>
      <c r="N222" s="13"/>
      <c r="O222" s="14">
        <f t="shared" si="22"/>
        <v>7.5731497418244365E-2</v>
      </c>
      <c r="P222" t="s">
        <v>65</v>
      </c>
      <c r="Q222" s="36">
        <f t="shared" si="23"/>
        <v>7.0399999999999963E-2</v>
      </c>
    </row>
    <row r="223" spans="1:17" ht="14.25" customHeight="1" thickTop="1" thickBot="1" x14ac:dyDescent="0.35">
      <c r="A223" s="10">
        <v>500880</v>
      </c>
      <c r="B223" s="28" t="s">
        <v>23</v>
      </c>
      <c r="C223" s="11">
        <v>61</v>
      </c>
      <c r="D223" s="11">
        <v>7</v>
      </c>
      <c r="E223" s="12">
        <f t="shared" si="18"/>
        <v>61007</v>
      </c>
      <c r="F223" t="str">
        <f t="shared" si="19"/>
        <v>Sports</v>
      </c>
      <c r="G223" t="str">
        <f t="shared" si="20"/>
        <v>Honda</v>
      </c>
      <c r="H223" t="str">
        <f t="shared" si="21"/>
        <v>S2000</v>
      </c>
      <c r="I223">
        <v>2</v>
      </c>
      <c r="J223" s="13">
        <v>195</v>
      </c>
      <c r="K223" s="13">
        <v>195</v>
      </c>
      <c r="L223" s="11">
        <v>232</v>
      </c>
      <c r="M223" s="11">
        <v>245</v>
      </c>
      <c r="N223" s="13"/>
      <c r="O223" s="14">
        <f t="shared" si="22"/>
        <v>0.18974358974358974</v>
      </c>
      <c r="P223" t="s">
        <v>65</v>
      </c>
      <c r="Q223" s="36">
        <f t="shared" si="23"/>
        <v>0</v>
      </c>
    </row>
    <row r="224" spans="1:17" ht="14.25" customHeight="1" thickTop="1" thickBot="1" x14ac:dyDescent="0.35">
      <c r="A224" s="10">
        <v>500898</v>
      </c>
      <c r="B224" s="28" t="s">
        <v>23</v>
      </c>
      <c r="C224" s="11">
        <v>61</v>
      </c>
      <c r="D224" s="11">
        <v>4</v>
      </c>
      <c r="E224" s="12">
        <f t="shared" si="18"/>
        <v>61004</v>
      </c>
      <c r="F224" t="str">
        <f t="shared" si="19"/>
        <v>Sports</v>
      </c>
      <c r="G224" t="str">
        <f t="shared" si="20"/>
        <v>Subaru</v>
      </c>
      <c r="H224" t="str">
        <f t="shared" si="21"/>
        <v>Impreza</v>
      </c>
      <c r="I224">
        <v>2</v>
      </c>
      <c r="J224" s="13">
        <v>180</v>
      </c>
      <c r="K224" s="13">
        <v>176.4</v>
      </c>
      <c r="L224" s="11">
        <v>219</v>
      </c>
      <c r="M224" s="11">
        <v>271</v>
      </c>
      <c r="N224" s="13"/>
      <c r="O224" s="14">
        <f t="shared" si="22"/>
        <v>0.24149659863945575</v>
      </c>
      <c r="P224" t="s">
        <v>64</v>
      </c>
      <c r="Q224" s="36">
        <f t="shared" si="23"/>
        <v>1.9999999999999969E-2</v>
      </c>
    </row>
    <row r="225" spans="1:17" ht="14.25" customHeight="1" thickTop="1" thickBot="1" x14ac:dyDescent="0.35">
      <c r="A225" s="10">
        <v>500898</v>
      </c>
      <c r="B225" s="28" t="s">
        <v>23</v>
      </c>
      <c r="C225" s="11">
        <v>51</v>
      </c>
      <c r="D225" s="11">
        <v>6</v>
      </c>
      <c r="E225" s="12">
        <f t="shared" si="18"/>
        <v>51006</v>
      </c>
      <c r="F225" t="str">
        <f t="shared" si="19"/>
        <v>Premium</v>
      </c>
      <c r="G225" t="str">
        <f t="shared" si="20"/>
        <v>Audi</v>
      </c>
      <c r="H225" t="str">
        <f t="shared" si="21"/>
        <v>A4</v>
      </c>
      <c r="I225">
        <v>2</v>
      </c>
      <c r="J225" s="13">
        <v>230</v>
      </c>
      <c r="K225" s="13">
        <v>225.4</v>
      </c>
      <c r="L225" s="11">
        <v>216</v>
      </c>
      <c r="M225" s="11">
        <v>205</v>
      </c>
      <c r="N225" s="13"/>
      <c r="O225" s="14">
        <f t="shared" si="22"/>
        <v>-4.1703637976929928E-2</v>
      </c>
      <c r="P225" t="s">
        <v>64</v>
      </c>
      <c r="Q225" s="36">
        <f t="shared" si="23"/>
        <v>1.9999999999999976E-2</v>
      </c>
    </row>
    <row r="226" spans="1:17" ht="14.25" customHeight="1" thickTop="1" thickBot="1" x14ac:dyDescent="0.35">
      <c r="A226" s="10">
        <v>500927</v>
      </c>
      <c r="B226" s="28" t="s">
        <v>23</v>
      </c>
      <c r="C226" s="11">
        <v>61</v>
      </c>
      <c r="D226" s="11">
        <v>7</v>
      </c>
      <c r="E226" s="12">
        <f t="shared" si="18"/>
        <v>61007</v>
      </c>
      <c r="F226" t="str">
        <f t="shared" si="19"/>
        <v>Sports</v>
      </c>
      <c r="G226" t="str">
        <f t="shared" si="20"/>
        <v>Honda</v>
      </c>
      <c r="H226" t="str">
        <f t="shared" si="21"/>
        <v>S2000</v>
      </c>
      <c r="I226">
        <v>2</v>
      </c>
      <c r="J226" s="13">
        <v>195</v>
      </c>
      <c r="K226" s="13">
        <v>195</v>
      </c>
      <c r="L226" s="11">
        <v>218</v>
      </c>
      <c r="M226" s="11">
        <v>237</v>
      </c>
      <c r="N226" s="13"/>
      <c r="O226" s="14">
        <f t="shared" si="22"/>
        <v>0.11794871794871795</v>
      </c>
      <c r="P226" t="s">
        <v>65</v>
      </c>
      <c r="Q226" s="36">
        <f t="shared" si="23"/>
        <v>0</v>
      </c>
    </row>
    <row r="227" spans="1:17" ht="14.25" customHeight="1" thickTop="1" thickBot="1" x14ac:dyDescent="0.35">
      <c r="A227" s="10">
        <v>500929</v>
      </c>
      <c r="B227" s="28" t="s">
        <v>23</v>
      </c>
      <c r="C227" s="11">
        <v>51</v>
      </c>
      <c r="D227" s="11">
        <v>4</v>
      </c>
      <c r="E227" s="12">
        <f t="shared" si="18"/>
        <v>51004</v>
      </c>
      <c r="F227" t="str">
        <f t="shared" si="19"/>
        <v>Premium</v>
      </c>
      <c r="G227" t="str">
        <f t="shared" si="20"/>
        <v>BMW</v>
      </c>
      <c r="H227" t="str">
        <f t="shared" si="21"/>
        <v>320i</v>
      </c>
      <c r="I227">
        <v>2</v>
      </c>
      <c r="J227" s="13">
        <v>240</v>
      </c>
      <c r="K227" s="13">
        <v>240</v>
      </c>
      <c r="L227" s="11">
        <v>187</v>
      </c>
      <c r="M227" s="11">
        <v>194</v>
      </c>
      <c r="N227" s="13"/>
      <c r="O227" s="14">
        <f t="shared" si="22"/>
        <v>-0.22083333333333333</v>
      </c>
      <c r="P227" t="s">
        <v>64</v>
      </c>
      <c r="Q227" s="36">
        <f t="shared" si="23"/>
        <v>0</v>
      </c>
    </row>
    <row r="228" spans="1:17" ht="14.25" customHeight="1" thickTop="1" thickBot="1" x14ac:dyDescent="0.35">
      <c r="A228" s="10">
        <v>500976</v>
      </c>
      <c r="B228" s="28" t="s">
        <v>23</v>
      </c>
      <c r="C228" s="11">
        <v>61</v>
      </c>
      <c r="D228" s="11">
        <v>4</v>
      </c>
      <c r="E228" s="12">
        <f t="shared" si="18"/>
        <v>61004</v>
      </c>
      <c r="F228" t="str">
        <f t="shared" si="19"/>
        <v>Sports</v>
      </c>
      <c r="G228" t="str">
        <f t="shared" si="20"/>
        <v>Subaru</v>
      </c>
      <c r="H228" t="str">
        <f t="shared" si="21"/>
        <v>Impreza</v>
      </c>
      <c r="I228">
        <v>2</v>
      </c>
      <c r="J228" s="13">
        <v>180</v>
      </c>
      <c r="K228" s="13">
        <v>176.4</v>
      </c>
      <c r="L228" s="11">
        <v>142</v>
      </c>
      <c r="M228" s="11">
        <v>124</v>
      </c>
      <c r="N228" s="13"/>
      <c r="O228" s="14">
        <f t="shared" si="22"/>
        <v>-0.19501133786848074</v>
      </c>
      <c r="P228" t="s">
        <v>64</v>
      </c>
      <c r="Q228" s="36">
        <f t="shared" si="23"/>
        <v>1.9999999999999969E-2</v>
      </c>
    </row>
    <row r="229" spans="1:17" ht="14.25" customHeight="1" thickTop="1" thickBot="1" x14ac:dyDescent="0.35">
      <c r="A229" s="10">
        <v>500976</v>
      </c>
      <c r="B229" s="28" t="s">
        <v>23</v>
      </c>
      <c r="C229" s="11">
        <v>51</v>
      </c>
      <c r="D229" s="11">
        <v>4</v>
      </c>
      <c r="E229" s="12">
        <f t="shared" si="18"/>
        <v>51004</v>
      </c>
      <c r="F229" t="str">
        <f t="shared" si="19"/>
        <v>Premium</v>
      </c>
      <c r="G229" t="str">
        <f t="shared" si="20"/>
        <v>BMW</v>
      </c>
      <c r="H229" t="str">
        <f t="shared" si="21"/>
        <v>320i</v>
      </c>
      <c r="I229">
        <v>2</v>
      </c>
      <c r="J229" s="13">
        <v>240</v>
      </c>
      <c r="K229" s="13">
        <v>227.35999999999999</v>
      </c>
      <c r="L229" s="11">
        <v>331</v>
      </c>
      <c r="M229" s="11">
        <v>350</v>
      </c>
      <c r="N229" s="13"/>
      <c r="O229" s="14">
        <f t="shared" si="22"/>
        <v>0.45584095707248429</v>
      </c>
      <c r="P229" t="s">
        <v>64</v>
      </c>
      <c r="Q229" s="36">
        <f t="shared" si="23"/>
        <v>5.266666666666673E-2</v>
      </c>
    </row>
    <row r="230" spans="1:17" ht="14.25" customHeight="1" thickTop="1" thickBot="1" x14ac:dyDescent="0.35">
      <c r="A230" s="10">
        <v>500122</v>
      </c>
      <c r="B230" s="28" t="s">
        <v>24</v>
      </c>
      <c r="C230" s="11">
        <v>61</v>
      </c>
      <c r="D230" s="11">
        <v>5</v>
      </c>
      <c r="E230" s="12">
        <f t="shared" si="18"/>
        <v>61005</v>
      </c>
      <c r="F230" t="str">
        <f t="shared" si="19"/>
        <v>Sports</v>
      </c>
      <c r="G230" t="str">
        <f t="shared" si="20"/>
        <v>Mitsubishi</v>
      </c>
      <c r="H230" t="str">
        <f t="shared" si="21"/>
        <v>Lancer</v>
      </c>
      <c r="I230">
        <v>2</v>
      </c>
      <c r="J230" s="13">
        <v>180</v>
      </c>
      <c r="K230" s="13">
        <v>176</v>
      </c>
      <c r="L230" s="11">
        <v>172</v>
      </c>
      <c r="M230" s="11">
        <v>172</v>
      </c>
      <c r="N230" s="13"/>
      <c r="O230" s="14">
        <f t="shared" si="22"/>
        <v>-2.2727272727272728E-2</v>
      </c>
      <c r="P230" t="s">
        <v>64</v>
      </c>
      <c r="Q230" s="36">
        <f t="shared" si="23"/>
        <v>2.2222222222222223E-2</v>
      </c>
    </row>
    <row r="231" spans="1:17" ht="14.25" customHeight="1" thickTop="1" thickBot="1" x14ac:dyDescent="0.35">
      <c r="A231" s="10">
        <v>500260</v>
      </c>
      <c r="B231" s="28" t="s">
        <v>24</v>
      </c>
      <c r="C231" s="11">
        <v>61</v>
      </c>
      <c r="D231" s="11">
        <v>7</v>
      </c>
      <c r="E231" s="12">
        <f t="shared" si="18"/>
        <v>61007</v>
      </c>
      <c r="F231" t="str">
        <f t="shared" si="19"/>
        <v>Sports</v>
      </c>
      <c r="G231" t="str">
        <f t="shared" si="20"/>
        <v>Honda</v>
      </c>
      <c r="H231" t="str">
        <f t="shared" si="21"/>
        <v>S2000</v>
      </c>
      <c r="I231">
        <v>2</v>
      </c>
      <c r="J231" s="13">
        <v>195</v>
      </c>
      <c r="K231" s="13">
        <v>185</v>
      </c>
      <c r="L231" s="11">
        <v>201</v>
      </c>
      <c r="M231" s="11">
        <v>160</v>
      </c>
      <c r="N231" s="13"/>
      <c r="O231" s="14">
        <f t="shared" si="22"/>
        <v>8.6486486486486491E-2</v>
      </c>
      <c r="P231" t="s">
        <v>65</v>
      </c>
      <c r="Q231" s="36">
        <f t="shared" si="23"/>
        <v>5.128205128205128E-2</v>
      </c>
    </row>
    <row r="232" spans="1:17" ht="14.25" customHeight="1" thickTop="1" thickBot="1" x14ac:dyDescent="0.35">
      <c r="A232" s="10">
        <v>500335</v>
      </c>
      <c r="B232" s="28" t="s">
        <v>24</v>
      </c>
      <c r="C232" s="11">
        <v>51</v>
      </c>
      <c r="D232" s="11">
        <v>4</v>
      </c>
      <c r="E232" s="12">
        <f t="shared" si="18"/>
        <v>51004</v>
      </c>
      <c r="F232" t="str">
        <f t="shared" si="19"/>
        <v>Premium</v>
      </c>
      <c r="G232" t="str">
        <f t="shared" si="20"/>
        <v>BMW</v>
      </c>
      <c r="H232" t="str">
        <f t="shared" si="21"/>
        <v>320i</v>
      </c>
      <c r="I232">
        <v>2</v>
      </c>
      <c r="J232" s="13">
        <v>240</v>
      </c>
      <c r="K232" s="13">
        <v>240</v>
      </c>
      <c r="L232" s="11">
        <v>300</v>
      </c>
      <c r="M232" s="11">
        <v>237</v>
      </c>
      <c r="N232" s="13"/>
      <c r="O232" s="14">
        <f t="shared" si="22"/>
        <v>0.25</v>
      </c>
      <c r="P232" t="s">
        <v>64</v>
      </c>
      <c r="Q232" s="36">
        <f t="shared" si="23"/>
        <v>0</v>
      </c>
    </row>
    <row r="233" spans="1:17" ht="14.25" customHeight="1" thickTop="1" thickBot="1" x14ac:dyDescent="0.35">
      <c r="A233" s="10">
        <v>500352</v>
      </c>
      <c r="B233" s="28" t="s">
        <v>24</v>
      </c>
      <c r="C233" s="11">
        <v>41</v>
      </c>
      <c r="D233" s="11">
        <v>7</v>
      </c>
      <c r="E233" s="12">
        <f t="shared" si="18"/>
        <v>41007</v>
      </c>
      <c r="F233" t="str">
        <f t="shared" si="19"/>
        <v>Standard</v>
      </c>
      <c r="G233" t="str">
        <f t="shared" si="20"/>
        <v>Mazda</v>
      </c>
      <c r="H233" t="str">
        <f t="shared" si="21"/>
        <v>3</v>
      </c>
      <c r="I233">
        <v>2</v>
      </c>
      <c r="J233" s="13">
        <v>150</v>
      </c>
      <c r="K233" s="13">
        <v>150</v>
      </c>
      <c r="L233" s="11">
        <v>186</v>
      </c>
      <c r="M233" s="11">
        <v>212</v>
      </c>
      <c r="N233" s="13"/>
      <c r="O233" s="14">
        <f t="shared" si="22"/>
        <v>0.24</v>
      </c>
      <c r="P233" t="s">
        <v>65</v>
      </c>
      <c r="Q233" s="36">
        <f t="shared" si="23"/>
        <v>0</v>
      </c>
    </row>
    <row r="234" spans="1:17" ht="14.25" customHeight="1" thickTop="1" thickBot="1" x14ac:dyDescent="0.35">
      <c r="A234" s="10">
        <v>500398</v>
      </c>
      <c r="B234" s="28" t="s">
        <v>24</v>
      </c>
      <c r="C234" s="11">
        <v>41</v>
      </c>
      <c r="D234" s="11">
        <v>5</v>
      </c>
      <c r="E234" s="12">
        <f t="shared" si="18"/>
        <v>41005</v>
      </c>
      <c r="F234" t="str">
        <f t="shared" si="19"/>
        <v>Standard</v>
      </c>
      <c r="G234" t="str">
        <f t="shared" si="20"/>
        <v>Honda</v>
      </c>
      <c r="H234" t="str">
        <f t="shared" si="21"/>
        <v>Jazz</v>
      </c>
      <c r="I234">
        <v>1.4</v>
      </c>
      <c r="J234" s="13">
        <v>140</v>
      </c>
      <c r="K234" s="13">
        <v>131</v>
      </c>
      <c r="L234" s="11">
        <v>133</v>
      </c>
      <c r="M234" s="11">
        <v>143</v>
      </c>
      <c r="N234" s="13"/>
      <c r="O234" s="14">
        <f t="shared" si="22"/>
        <v>1.5267175572519083E-2</v>
      </c>
      <c r="P234" t="s">
        <v>65</v>
      </c>
      <c r="Q234" s="36">
        <f t="shared" si="23"/>
        <v>6.4285714285714279E-2</v>
      </c>
    </row>
    <row r="235" spans="1:17" ht="14.25" customHeight="1" thickTop="1" thickBot="1" x14ac:dyDescent="0.35">
      <c r="A235" s="10">
        <v>500450</v>
      </c>
      <c r="B235" s="28" t="s">
        <v>24</v>
      </c>
      <c r="C235" s="11">
        <v>61</v>
      </c>
      <c r="D235" s="11">
        <v>4</v>
      </c>
      <c r="E235" s="12">
        <f t="shared" si="18"/>
        <v>61004</v>
      </c>
      <c r="F235" t="str">
        <f t="shared" si="19"/>
        <v>Sports</v>
      </c>
      <c r="G235" t="str">
        <f t="shared" si="20"/>
        <v>Subaru</v>
      </c>
      <c r="H235" t="str">
        <f t="shared" si="21"/>
        <v>Impreza</v>
      </c>
      <c r="I235">
        <v>2</v>
      </c>
      <c r="J235" s="13">
        <v>180</v>
      </c>
      <c r="K235" s="13">
        <v>173</v>
      </c>
      <c r="L235" s="11">
        <v>204</v>
      </c>
      <c r="M235" s="11">
        <v>226</v>
      </c>
      <c r="N235" s="13"/>
      <c r="O235" s="14">
        <f t="shared" si="22"/>
        <v>0.1791907514450867</v>
      </c>
      <c r="P235" t="s">
        <v>64</v>
      </c>
      <c r="Q235" s="36">
        <f t="shared" si="23"/>
        <v>3.888888888888889E-2</v>
      </c>
    </row>
    <row r="236" spans="1:17" ht="14.25" customHeight="1" thickTop="1" thickBot="1" x14ac:dyDescent="0.35">
      <c r="A236" s="10">
        <v>500458</v>
      </c>
      <c r="B236" s="28" t="s">
        <v>24</v>
      </c>
      <c r="C236" s="11">
        <v>51</v>
      </c>
      <c r="D236" s="11">
        <v>6</v>
      </c>
      <c r="E236" s="12">
        <f t="shared" si="18"/>
        <v>51006</v>
      </c>
      <c r="F236" t="str">
        <f t="shared" si="19"/>
        <v>Premium</v>
      </c>
      <c r="G236" t="str">
        <f t="shared" si="20"/>
        <v>Audi</v>
      </c>
      <c r="H236" t="str">
        <f t="shared" si="21"/>
        <v>A4</v>
      </c>
      <c r="I236">
        <v>2</v>
      </c>
      <c r="J236" s="13">
        <v>230</v>
      </c>
      <c r="K236" s="13">
        <v>230</v>
      </c>
      <c r="L236" s="11">
        <v>269</v>
      </c>
      <c r="M236" s="11">
        <v>269</v>
      </c>
      <c r="N236" s="13"/>
      <c r="O236" s="14">
        <f t="shared" si="22"/>
        <v>0.16956521739130434</v>
      </c>
      <c r="P236" t="s">
        <v>64</v>
      </c>
      <c r="Q236" s="36">
        <f t="shared" si="23"/>
        <v>0</v>
      </c>
    </row>
    <row r="237" spans="1:17" ht="14.25" customHeight="1" thickTop="1" thickBot="1" x14ac:dyDescent="0.35">
      <c r="A237" s="10">
        <v>500475</v>
      </c>
      <c r="B237" s="28" t="s">
        <v>24</v>
      </c>
      <c r="C237" s="11">
        <v>61</v>
      </c>
      <c r="D237" s="11">
        <v>6</v>
      </c>
      <c r="E237" s="12">
        <f t="shared" si="18"/>
        <v>61006</v>
      </c>
      <c r="F237" t="str">
        <f t="shared" si="19"/>
        <v>Sports</v>
      </c>
      <c r="G237" t="str">
        <f t="shared" si="20"/>
        <v>Mazda</v>
      </c>
      <c r="H237" t="str">
        <f t="shared" si="21"/>
        <v>MX-5</v>
      </c>
      <c r="I237">
        <v>1.8</v>
      </c>
      <c r="J237" s="13">
        <v>175</v>
      </c>
      <c r="K237" s="13">
        <v>175</v>
      </c>
      <c r="L237" s="11">
        <v>190</v>
      </c>
      <c r="M237" s="11">
        <v>165</v>
      </c>
      <c r="N237" s="13"/>
      <c r="O237" s="14">
        <f t="shared" si="22"/>
        <v>8.5714285714285715E-2</v>
      </c>
      <c r="P237" t="s">
        <v>65</v>
      </c>
      <c r="Q237" s="36">
        <f t="shared" si="23"/>
        <v>0</v>
      </c>
    </row>
    <row r="238" spans="1:17" ht="14.25" customHeight="1" thickTop="1" thickBot="1" x14ac:dyDescent="0.35">
      <c r="A238" s="10">
        <v>500488</v>
      </c>
      <c r="B238" s="28" t="s">
        <v>24</v>
      </c>
      <c r="C238" s="11">
        <v>61</v>
      </c>
      <c r="D238" s="11">
        <v>4</v>
      </c>
      <c r="E238" s="12">
        <f t="shared" si="18"/>
        <v>61004</v>
      </c>
      <c r="F238" t="str">
        <f t="shared" si="19"/>
        <v>Sports</v>
      </c>
      <c r="G238" t="str">
        <f t="shared" si="20"/>
        <v>Subaru</v>
      </c>
      <c r="H238" t="str">
        <f t="shared" si="21"/>
        <v>Impreza</v>
      </c>
      <c r="I238">
        <v>2</v>
      </c>
      <c r="J238" s="13">
        <v>180</v>
      </c>
      <c r="K238" s="13">
        <v>180</v>
      </c>
      <c r="L238" s="11">
        <v>210</v>
      </c>
      <c r="M238" s="11">
        <v>191</v>
      </c>
      <c r="N238" s="13"/>
      <c r="O238" s="14">
        <f t="shared" si="22"/>
        <v>0.16666666666666666</v>
      </c>
      <c r="P238" t="s">
        <v>64</v>
      </c>
      <c r="Q238" s="36">
        <f t="shared" si="23"/>
        <v>0</v>
      </c>
    </row>
    <row r="239" spans="1:17" ht="14.25" customHeight="1" thickTop="1" thickBot="1" x14ac:dyDescent="0.35">
      <c r="A239" s="10">
        <v>500554</v>
      </c>
      <c r="B239" s="28" t="s">
        <v>24</v>
      </c>
      <c r="C239" s="11">
        <v>41</v>
      </c>
      <c r="D239" s="11">
        <v>6</v>
      </c>
      <c r="E239" s="12">
        <f t="shared" si="18"/>
        <v>41006</v>
      </c>
      <c r="F239" t="str">
        <f t="shared" si="19"/>
        <v>Standard</v>
      </c>
      <c r="G239" t="str">
        <f t="shared" si="20"/>
        <v>Hyundai</v>
      </c>
      <c r="H239" t="str">
        <f t="shared" si="21"/>
        <v>i30</v>
      </c>
      <c r="I239">
        <v>1.4</v>
      </c>
      <c r="J239" s="13">
        <v>130</v>
      </c>
      <c r="K239" s="13">
        <v>129</v>
      </c>
      <c r="L239" s="11">
        <v>96</v>
      </c>
      <c r="M239" s="11">
        <v>94</v>
      </c>
      <c r="N239" s="13"/>
      <c r="O239" s="14">
        <f t="shared" si="22"/>
        <v>-0.2558139534883721</v>
      </c>
      <c r="P239" t="s">
        <v>64</v>
      </c>
      <c r="Q239" s="36">
        <f t="shared" si="23"/>
        <v>7.6923076923076927E-3</v>
      </c>
    </row>
    <row r="240" spans="1:17" ht="14.25" customHeight="1" thickTop="1" thickBot="1" x14ac:dyDescent="0.35">
      <c r="A240" s="10">
        <v>500561</v>
      </c>
      <c r="B240" s="28" t="s">
        <v>24</v>
      </c>
      <c r="C240" s="11">
        <v>41</v>
      </c>
      <c r="D240" s="11">
        <v>4</v>
      </c>
      <c r="E240" s="12">
        <f t="shared" si="18"/>
        <v>41004</v>
      </c>
      <c r="F240" t="str">
        <f t="shared" si="19"/>
        <v>Standard</v>
      </c>
      <c r="G240" t="str">
        <f t="shared" si="20"/>
        <v>Toyota</v>
      </c>
      <c r="H240" t="str">
        <f t="shared" si="21"/>
        <v>Corolla</v>
      </c>
      <c r="I240">
        <v>1.4</v>
      </c>
      <c r="J240" s="13">
        <v>140</v>
      </c>
      <c r="K240" s="13">
        <v>138</v>
      </c>
      <c r="L240" s="11">
        <v>168</v>
      </c>
      <c r="M240" s="11">
        <v>168</v>
      </c>
      <c r="N240" s="13"/>
      <c r="O240" s="14">
        <f t="shared" si="22"/>
        <v>0.21739130434782608</v>
      </c>
      <c r="P240" t="s">
        <v>64</v>
      </c>
      <c r="Q240" s="36">
        <f t="shared" si="23"/>
        <v>1.4285714285714285E-2</v>
      </c>
    </row>
    <row r="241" spans="1:17" ht="14.25" customHeight="1" thickTop="1" thickBot="1" x14ac:dyDescent="0.35">
      <c r="A241" s="10">
        <v>500569</v>
      </c>
      <c r="B241" s="28" t="s">
        <v>24</v>
      </c>
      <c r="C241" s="11">
        <v>41</v>
      </c>
      <c r="D241" s="11">
        <v>6</v>
      </c>
      <c r="E241" s="12">
        <f t="shared" si="18"/>
        <v>41006</v>
      </c>
      <c r="F241" t="str">
        <f t="shared" si="19"/>
        <v>Standard</v>
      </c>
      <c r="G241" t="str">
        <f t="shared" si="20"/>
        <v>Hyundai</v>
      </c>
      <c r="H241" t="str">
        <f t="shared" si="21"/>
        <v>i30</v>
      </c>
      <c r="I241">
        <v>1.4</v>
      </c>
      <c r="J241" s="13">
        <v>130</v>
      </c>
      <c r="K241" s="13">
        <v>128</v>
      </c>
      <c r="L241" s="11">
        <v>122</v>
      </c>
      <c r="M241" s="11">
        <v>150</v>
      </c>
      <c r="N241" s="13"/>
      <c r="O241" s="14">
        <f t="shared" si="22"/>
        <v>-4.6875E-2</v>
      </c>
      <c r="P241" t="s">
        <v>64</v>
      </c>
      <c r="Q241" s="36">
        <f t="shared" si="23"/>
        <v>1.5384615384615385E-2</v>
      </c>
    </row>
    <row r="242" spans="1:17" ht="14.25" customHeight="1" thickTop="1" thickBot="1" x14ac:dyDescent="0.35">
      <c r="A242" s="10">
        <v>500570</v>
      </c>
      <c r="B242" s="28" t="s">
        <v>24</v>
      </c>
      <c r="C242" s="11">
        <v>61</v>
      </c>
      <c r="D242" s="11">
        <v>5</v>
      </c>
      <c r="E242" s="12">
        <f t="shared" si="18"/>
        <v>61005</v>
      </c>
      <c r="F242" t="str">
        <f t="shared" si="19"/>
        <v>Sports</v>
      </c>
      <c r="G242" t="str">
        <f t="shared" si="20"/>
        <v>Mitsubishi</v>
      </c>
      <c r="H242" t="str">
        <f t="shared" si="21"/>
        <v>Lancer</v>
      </c>
      <c r="I242">
        <v>2</v>
      </c>
      <c r="J242" s="13">
        <v>180</v>
      </c>
      <c r="K242" s="13">
        <v>180</v>
      </c>
      <c r="L242" s="11">
        <v>138</v>
      </c>
      <c r="M242" s="11">
        <v>160</v>
      </c>
      <c r="N242" s="13"/>
      <c r="O242" s="14">
        <f t="shared" si="22"/>
        <v>-0.23333333333333334</v>
      </c>
      <c r="P242" t="s">
        <v>64</v>
      </c>
      <c r="Q242" s="36">
        <f t="shared" si="23"/>
        <v>0</v>
      </c>
    </row>
    <row r="243" spans="1:17" ht="14.25" customHeight="1" thickTop="1" thickBot="1" x14ac:dyDescent="0.35">
      <c r="A243" s="10">
        <v>500575</v>
      </c>
      <c r="B243" s="28" t="s">
        <v>24</v>
      </c>
      <c r="C243" s="11">
        <v>41</v>
      </c>
      <c r="D243" s="11">
        <v>4</v>
      </c>
      <c r="E243" s="12">
        <f t="shared" si="18"/>
        <v>41004</v>
      </c>
      <c r="F243" t="str">
        <f t="shared" si="19"/>
        <v>Standard</v>
      </c>
      <c r="G243" t="str">
        <f t="shared" si="20"/>
        <v>Toyota</v>
      </c>
      <c r="H243" t="str">
        <f t="shared" si="21"/>
        <v>Corolla</v>
      </c>
      <c r="I243">
        <v>1.4</v>
      </c>
      <c r="J243" s="13">
        <v>140</v>
      </c>
      <c r="K243" s="13">
        <v>140</v>
      </c>
      <c r="L243" s="11">
        <v>148</v>
      </c>
      <c r="M243" s="11">
        <v>140</v>
      </c>
      <c r="N243" s="13"/>
      <c r="O243" s="14">
        <f t="shared" si="22"/>
        <v>5.7142857142857141E-2</v>
      </c>
      <c r="P243" t="s">
        <v>64</v>
      </c>
      <c r="Q243" s="36">
        <f t="shared" si="23"/>
        <v>0</v>
      </c>
    </row>
    <row r="244" spans="1:17" ht="14.25" customHeight="1" thickTop="1" thickBot="1" x14ac:dyDescent="0.35">
      <c r="A244" s="10">
        <v>500610</v>
      </c>
      <c r="B244" s="28" t="s">
        <v>24</v>
      </c>
      <c r="C244" s="11">
        <v>61</v>
      </c>
      <c r="D244" s="11">
        <v>5</v>
      </c>
      <c r="E244" s="12">
        <f t="shared" si="18"/>
        <v>61005</v>
      </c>
      <c r="F244" t="str">
        <f t="shared" si="19"/>
        <v>Sports</v>
      </c>
      <c r="G244" t="str">
        <f t="shared" si="20"/>
        <v>Mitsubishi</v>
      </c>
      <c r="H244" t="str">
        <f t="shared" si="21"/>
        <v>Lancer</v>
      </c>
      <c r="I244">
        <v>2</v>
      </c>
      <c r="J244" s="13">
        <v>180</v>
      </c>
      <c r="K244" s="13">
        <v>171</v>
      </c>
      <c r="L244" s="11">
        <v>189</v>
      </c>
      <c r="M244" s="11">
        <v>160</v>
      </c>
      <c r="N244" s="13"/>
      <c r="O244" s="14">
        <f t="shared" si="22"/>
        <v>0.10526315789473684</v>
      </c>
      <c r="P244" t="s">
        <v>64</v>
      </c>
      <c r="Q244" s="36">
        <f t="shared" si="23"/>
        <v>0.05</v>
      </c>
    </row>
    <row r="245" spans="1:17" ht="14.25" customHeight="1" thickTop="1" thickBot="1" x14ac:dyDescent="0.35">
      <c r="A245" s="10">
        <v>500616</v>
      </c>
      <c r="B245" s="28" t="s">
        <v>24</v>
      </c>
      <c r="C245" s="11">
        <v>51</v>
      </c>
      <c r="D245" s="11">
        <v>6</v>
      </c>
      <c r="E245" s="12">
        <f t="shared" si="18"/>
        <v>51006</v>
      </c>
      <c r="F245" t="str">
        <f t="shared" si="19"/>
        <v>Premium</v>
      </c>
      <c r="G245" t="str">
        <f t="shared" si="20"/>
        <v>Audi</v>
      </c>
      <c r="H245" t="str">
        <f t="shared" si="21"/>
        <v>A4</v>
      </c>
      <c r="I245">
        <v>2</v>
      </c>
      <c r="J245" s="13">
        <v>230</v>
      </c>
      <c r="K245" s="13">
        <v>230</v>
      </c>
      <c r="L245" s="11">
        <v>232</v>
      </c>
      <c r="M245" s="11">
        <v>264</v>
      </c>
      <c r="N245" s="13"/>
      <c r="O245" s="14">
        <f t="shared" si="22"/>
        <v>8.6956521739130436E-3</v>
      </c>
      <c r="P245" t="s">
        <v>64</v>
      </c>
      <c r="Q245" s="36">
        <f t="shared" si="23"/>
        <v>0</v>
      </c>
    </row>
    <row r="246" spans="1:17" ht="14.25" customHeight="1" thickTop="1" thickBot="1" x14ac:dyDescent="0.35">
      <c r="A246" s="10">
        <v>500681</v>
      </c>
      <c r="B246" s="28" t="s">
        <v>24</v>
      </c>
      <c r="C246" s="11">
        <v>51</v>
      </c>
      <c r="D246" s="11">
        <v>6</v>
      </c>
      <c r="E246" s="12">
        <f t="shared" si="18"/>
        <v>51006</v>
      </c>
      <c r="F246" t="str">
        <f t="shared" si="19"/>
        <v>Premium</v>
      </c>
      <c r="G246" t="str">
        <f t="shared" si="20"/>
        <v>Audi</v>
      </c>
      <c r="H246" t="str">
        <f t="shared" si="21"/>
        <v>A4</v>
      </c>
      <c r="I246">
        <v>2</v>
      </c>
      <c r="J246" s="13">
        <v>230</v>
      </c>
      <c r="K246" s="13">
        <v>230</v>
      </c>
      <c r="L246" s="11">
        <v>236</v>
      </c>
      <c r="M246" s="11">
        <v>198</v>
      </c>
      <c r="N246" s="13"/>
      <c r="O246" s="14">
        <f t="shared" si="22"/>
        <v>2.6086956521739129E-2</v>
      </c>
      <c r="P246" t="s">
        <v>64</v>
      </c>
      <c r="Q246" s="36">
        <f t="shared" si="23"/>
        <v>0</v>
      </c>
    </row>
    <row r="247" spans="1:17" ht="14.25" customHeight="1" thickTop="1" thickBot="1" x14ac:dyDescent="0.35">
      <c r="A247" s="10">
        <v>500746</v>
      </c>
      <c r="B247" s="28" t="s">
        <v>24</v>
      </c>
      <c r="C247" s="11">
        <v>41</v>
      </c>
      <c r="D247" s="11">
        <v>4</v>
      </c>
      <c r="E247" s="12">
        <f t="shared" si="18"/>
        <v>41004</v>
      </c>
      <c r="F247" t="str">
        <f t="shared" si="19"/>
        <v>Standard</v>
      </c>
      <c r="G247" t="str">
        <f t="shared" si="20"/>
        <v>Toyota</v>
      </c>
      <c r="H247" t="str">
        <f t="shared" si="21"/>
        <v>Corolla</v>
      </c>
      <c r="I247">
        <v>1.4</v>
      </c>
      <c r="J247" s="13">
        <v>140</v>
      </c>
      <c r="K247" s="13">
        <v>136</v>
      </c>
      <c r="L247" s="11">
        <v>107</v>
      </c>
      <c r="M247" s="11">
        <v>113</v>
      </c>
      <c r="N247" s="13"/>
      <c r="O247" s="14">
        <f t="shared" si="22"/>
        <v>-0.21323529411764705</v>
      </c>
      <c r="P247" t="s">
        <v>64</v>
      </c>
      <c r="Q247" s="36">
        <f t="shared" si="23"/>
        <v>2.8571428571428571E-2</v>
      </c>
    </row>
    <row r="248" spans="1:17" ht="14.25" customHeight="1" thickTop="1" thickBot="1" x14ac:dyDescent="0.35">
      <c r="A248" s="10">
        <v>500814</v>
      </c>
      <c r="B248" s="28" t="s">
        <v>24</v>
      </c>
      <c r="C248" s="11">
        <v>61</v>
      </c>
      <c r="D248" s="11">
        <v>5</v>
      </c>
      <c r="E248" s="12">
        <f t="shared" si="18"/>
        <v>61005</v>
      </c>
      <c r="F248" t="str">
        <f t="shared" si="19"/>
        <v>Sports</v>
      </c>
      <c r="G248" t="str">
        <f t="shared" si="20"/>
        <v>Mitsubishi</v>
      </c>
      <c r="H248" t="str">
        <f t="shared" si="21"/>
        <v>Lancer</v>
      </c>
      <c r="I248">
        <v>2</v>
      </c>
      <c r="J248" s="13">
        <v>180</v>
      </c>
      <c r="K248" s="13">
        <v>180</v>
      </c>
      <c r="L248" s="11">
        <v>207</v>
      </c>
      <c r="M248" s="11">
        <v>200</v>
      </c>
      <c r="N248" s="13"/>
      <c r="O248" s="14">
        <f t="shared" si="22"/>
        <v>0.15</v>
      </c>
      <c r="P248" t="s">
        <v>64</v>
      </c>
      <c r="Q248" s="36">
        <f t="shared" si="23"/>
        <v>0</v>
      </c>
    </row>
    <row r="249" spans="1:17" ht="14.25" customHeight="1" thickTop="1" thickBot="1" x14ac:dyDescent="0.35">
      <c r="A249" s="10">
        <v>500830</v>
      </c>
      <c r="B249" s="28" t="s">
        <v>24</v>
      </c>
      <c r="C249" s="11">
        <v>51</v>
      </c>
      <c r="D249" s="11">
        <v>4</v>
      </c>
      <c r="E249" s="12">
        <f t="shared" si="18"/>
        <v>51004</v>
      </c>
      <c r="F249" t="str">
        <f t="shared" si="19"/>
        <v>Premium</v>
      </c>
      <c r="G249" t="str">
        <f t="shared" si="20"/>
        <v>BMW</v>
      </c>
      <c r="H249" t="str">
        <f t="shared" si="21"/>
        <v>320i</v>
      </c>
      <c r="I249">
        <v>2</v>
      </c>
      <c r="J249" s="13">
        <v>240</v>
      </c>
      <c r="K249" s="13">
        <v>238</v>
      </c>
      <c r="L249" s="11">
        <v>247</v>
      </c>
      <c r="M249" s="11">
        <v>212</v>
      </c>
      <c r="N249" s="13"/>
      <c r="O249" s="14">
        <f t="shared" si="22"/>
        <v>3.7815126050420166E-2</v>
      </c>
      <c r="P249" t="s">
        <v>64</v>
      </c>
      <c r="Q249" s="36">
        <f t="shared" si="23"/>
        <v>8.3333333333333332E-3</v>
      </c>
    </row>
    <row r="250" spans="1:17" ht="14.25" customHeight="1" thickTop="1" thickBot="1" x14ac:dyDescent="0.35">
      <c r="A250" s="10">
        <v>500893</v>
      </c>
      <c r="B250" s="28" t="s">
        <v>24</v>
      </c>
      <c r="C250" s="11">
        <v>61</v>
      </c>
      <c r="D250" s="11">
        <v>7</v>
      </c>
      <c r="E250" s="12">
        <f t="shared" si="18"/>
        <v>61007</v>
      </c>
      <c r="F250" t="str">
        <f t="shared" si="19"/>
        <v>Sports</v>
      </c>
      <c r="G250" t="str">
        <f t="shared" si="20"/>
        <v>Honda</v>
      </c>
      <c r="H250" t="str">
        <f t="shared" si="21"/>
        <v>S2000</v>
      </c>
      <c r="I250">
        <v>2</v>
      </c>
      <c r="J250" s="13">
        <v>195</v>
      </c>
      <c r="K250" s="13">
        <v>191</v>
      </c>
      <c r="L250" s="11">
        <v>221</v>
      </c>
      <c r="M250" s="11">
        <v>236</v>
      </c>
      <c r="N250" s="13"/>
      <c r="O250" s="14">
        <f t="shared" si="22"/>
        <v>0.15706806282722513</v>
      </c>
      <c r="P250" t="s">
        <v>65</v>
      </c>
      <c r="Q250" s="36">
        <f t="shared" si="23"/>
        <v>2.0512820512820513E-2</v>
      </c>
    </row>
    <row r="251" spans="1:17" ht="14.25" customHeight="1" thickTop="1" thickBot="1" x14ac:dyDescent="0.35">
      <c r="A251" s="10">
        <v>500958</v>
      </c>
      <c r="B251" s="28" t="s">
        <v>24</v>
      </c>
      <c r="C251" s="11">
        <v>51</v>
      </c>
      <c r="D251" s="11">
        <v>4</v>
      </c>
      <c r="E251" s="12">
        <f t="shared" si="18"/>
        <v>51004</v>
      </c>
      <c r="F251" t="str">
        <f t="shared" si="19"/>
        <v>Premium</v>
      </c>
      <c r="G251" t="str">
        <f t="shared" si="20"/>
        <v>BMW</v>
      </c>
      <c r="H251" t="str">
        <f t="shared" si="21"/>
        <v>320i</v>
      </c>
      <c r="I251">
        <v>2</v>
      </c>
      <c r="J251" s="13">
        <v>240</v>
      </c>
      <c r="K251" s="13">
        <v>238</v>
      </c>
      <c r="L251" s="11">
        <v>211</v>
      </c>
      <c r="M251" s="11">
        <v>259</v>
      </c>
      <c r="N251" s="13"/>
      <c r="O251" s="14">
        <f t="shared" si="22"/>
        <v>-0.1134453781512605</v>
      </c>
      <c r="P251" t="s">
        <v>64</v>
      </c>
      <c r="Q251" s="36">
        <f t="shared" si="23"/>
        <v>8.3333333333333332E-3</v>
      </c>
    </row>
    <row r="252" spans="1:17" ht="14.25" customHeight="1" thickTop="1" thickBot="1" x14ac:dyDescent="0.35">
      <c r="A252" s="10">
        <v>500981</v>
      </c>
      <c r="B252" s="28" t="s">
        <v>24</v>
      </c>
      <c r="C252" s="11">
        <v>51</v>
      </c>
      <c r="D252" s="11">
        <v>5</v>
      </c>
      <c r="E252" s="12">
        <f t="shared" si="18"/>
        <v>51005</v>
      </c>
      <c r="F252" t="str">
        <f t="shared" si="19"/>
        <v>Premium</v>
      </c>
      <c r="G252" t="str">
        <f t="shared" si="20"/>
        <v>Mercedes Benz</v>
      </c>
      <c r="H252" t="str">
        <f t="shared" si="21"/>
        <v>C200</v>
      </c>
      <c r="I252">
        <v>2</v>
      </c>
      <c r="J252" s="13">
        <v>240</v>
      </c>
      <c r="K252" s="13">
        <v>240</v>
      </c>
      <c r="L252" s="11">
        <v>189</v>
      </c>
      <c r="M252" s="11">
        <v>211</v>
      </c>
      <c r="N252" s="13"/>
      <c r="O252" s="14">
        <f t="shared" si="22"/>
        <v>-0.21249999999999999</v>
      </c>
      <c r="P252" t="s">
        <v>64</v>
      </c>
      <c r="Q252" s="36">
        <f t="shared" si="23"/>
        <v>0</v>
      </c>
    </row>
    <row r="253" spans="1:17" ht="14.25" customHeight="1" thickTop="1" thickBot="1" x14ac:dyDescent="0.35">
      <c r="A253" s="10">
        <v>500104</v>
      </c>
      <c r="B253" s="28" t="s">
        <v>25</v>
      </c>
      <c r="C253" s="11">
        <v>61</v>
      </c>
      <c r="D253" s="11">
        <v>4</v>
      </c>
      <c r="E253" s="12">
        <f t="shared" si="18"/>
        <v>61004</v>
      </c>
      <c r="F253" t="str">
        <f t="shared" si="19"/>
        <v>Sports</v>
      </c>
      <c r="G253" t="str">
        <f t="shared" si="20"/>
        <v>Subaru</v>
      </c>
      <c r="H253" t="str">
        <f t="shared" si="21"/>
        <v>Impreza</v>
      </c>
      <c r="I253">
        <v>2</v>
      </c>
      <c r="J253" s="13">
        <v>180</v>
      </c>
      <c r="K253" s="13">
        <v>179</v>
      </c>
      <c r="L253" s="11">
        <v>136</v>
      </c>
      <c r="M253" s="11">
        <v>157</v>
      </c>
      <c r="N253" s="13"/>
      <c r="O253" s="14">
        <f t="shared" si="22"/>
        <v>-0.24022346368715083</v>
      </c>
      <c r="P253" t="s">
        <v>64</v>
      </c>
      <c r="Q253" s="36">
        <f t="shared" si="23"/>
        <v>5.5555555555555558E-3</v>
      </c>
    </row>
    <row r="254" spans="1:17" ht="14.25" customHeight="1" thickTop="1" thickBot="1" x14ac:dyDescent="0.35">
      <c r="A254" s="10">
        <v>500223</v>
      </c>
      <c r="B254" s="28" t="s">
        <v>25</v>
      </c>
      <c r="C254" s="11">
        <v>41</v>
      </c>
      <c r="D254" s="11">
        <v>5</v>
      </c>
      <c r="E254" s="12">
        <f t="shared" si="18"/>
        <v>41005</v>
      </c>
      <c r="F254" t="str">
        <f t="shared" si="19"/>
        <v>Standard</v>
      </c>
      <c r="G254" t="str">
        <f t="shared" si="20"/>
        <v>Honda</v>
      </c>
      <c r="H254" t="str">
        <f t="shared" si="21"/>
        <v>Jazz</v>
      </c>
      <c r="I254">
        <v>1.4</v>
      </c>
      <c r="J254" s="13">
        <v>140</v>
      </c>
      <c r="K254" s="13">
        <v>137</v>
      </c>
      <c r="L254" s="11">
        <v>116</v>
      </c>
      <c r="M254" s="11">
        <v>91</v>
      </c>
      <c r="N254" s="13"/>
      <c r="O254" s="14">
        <f t="shared" si="22"/>
        <v>-0.15328467153284672</v>
      </c>
      <c r="P254" t="s">
        <v>65</v>
      </c>
      <c r="Q254" s="36">
        <f t="shared" si="23"/>
        <v>2.1428571428571429E-2</v>
      </c>
    </row>
    <row r="255" spans="1:17" ht="14.25" customHeight="1" thickTop="1" thickBot="1" x14ac:dyDescent="0.35">
      <c r="A255" s="10">
        <v>500302</v>
      </c>
      <c r="B255" s="28" t="s">
        <v>25</v>
      </c>
      <c r="C255" s="11">
        <v>51</v>
      </c>
      <c r="D255" s="11">
        <v>5</v>
      </c>
      <c r="E255" s="12">
        <f t="shared" si="18"/>
        <v>51005</v>
      </c>
      <c r="F255" t="str">
        <f t="shared" si="19"/>
        <v>Premium</v>
      </c>
      <c r="G255" t="str">
        <f t="shared" si="20"/>
        <v>Mercedes Benz</v>
      </c>
      <c r="H255" t="str">
        <f t="shared" si="21"/>
        <v>C200</v>
      </c>
      <c r="I255">
        <v>2</v>
      </c>
      <c r="J255" s="13">
        <v>240</v>
      </c>
      <c r="K255" s="13">
        <v>240</v>
      </c>
      <c r="L255" s="11">
        <v>280</v>
      </c>
      <c r="M255" s="11">
        <v>235</v>
      </c>
      <c r="N255" s="13"/>
      <c r="O255" s="14">
        <f t="shared" si="22"/>
        <v>0.16666666666666666</v>
      </c>
      <c r="P255" t="s">
        <v>64</v>
      </c>
      <c r="Q255" s="36">
        <f t="shared" si="23"/>
        <v>0</v>
      </c>
    </row>
    <row r="256" spans="1:17" ht="14.25" customHeight="1" thickTop="1" thickBot="1" x14ac:dyDescent="0.35">
      <c r="A256" s="10">
        <v>500378</v>
      </c>
      <c r="B256" s="28" t="s">
        <v>25</v>
      </c>
      <c r="C256" s="11">
        <v>51</v>
      </c>
      <c r="D256" s="11">
        <v>6</v>
      </c>
      <c r="E256" s="12">
        <f t="shared" si="18"/>
        <v>51006</v>
      </c>
      <c r="F256" t="str">
        <f t="shared" si="19"/>
        <v>Premium</v>
      </c>
      <c r="G256" t="str">
        <f t="shared" si="20"/>
        <v>Audi</v>
      </c>
      <c r="H256" t="str">
        <f t="shared" si="21"/>
        <v>A4</v>
      </c>
      <c r="I256">
        <v>2</v>
      </c>
      <c r="J256" s="13">
        <v>230</v>
      </c>
      <c r="K256" s="13">
        <v>230</v>
      </c>
      <c r="L256" s="11">
        <v>266</v>
      </c>
      <c r="M256" s="11">
        <v>215</v>
      </c>
      <c r="N256" s="13"/>
      <c r="O256" s="14">
        <f t="shared" si="22"/>
        <v>0.15652173913043479</v>
      </c>
      <c r="P256" t="s">
        <v>64</v>
      </c>
      <c r="Q256" s="36">
        <f t="shared" si="23"/>
        <v>0</v>
      </c>
    </row>
    <row r="257" spans="1:17" ht="14.25" customHeight="1" thickTop="1" thickBot="1" x14ac:dyDescent="0.35">
      <c r="A257" s="10">
        <v>500396</v>
      </c>
      <c r="B257" s="28" t="s">
        <v>25</v>
      </c>
      <c r="C257" s="11">
        <v>51</v>
      </c>
      <c r="D257" s="11">
        <v>5</v>
      </c>
      <c r="E257" s="12">
        <f t="shared" si="18"/>
        <v>51005</v>
      </c>
      <c r="F257" t="str">
        <f t="shared" si="19"/>
        <v>Premium</v>
      </c>
      <c r="G257" t="str">
        <f t="shared" si="20"/>
        <v>Mercedes Benz</v>
      </c>
      <c r="H257" t="str">
        <f t="shared" si="21"/>
        <v>C200</v>
      </c>
      <c r="I257">
        <v>2</v>
      </c>
      <c r="J257" s="13">
        <v>240</v>
      </c>
      <c r="K257" s="13">
        <v>240</v>
      </c>
      <c r="L257" s="11">
        <v>268</v>
      </c>
      <c r="M257" s="11">
        <v>241</v>
      </c>
      <c r="N257" s="13"/>
      <c r="O257" s="14">
        <f t="shared" si="22"/>
        <v>0.11666666666666667</v>
      </c>
      <c r="P257" t="s">
        <v>64</v>
      </c>
      <c r="Q257" s="36">
        <f t="shared" si="23"/>
        <v>0</v>
      </c>
    </row>
    <row r="258" spans="1:17" ht="14.25" customHeight="1" thickTop="1" thickBot="1" x14ac:dyDescent="0.35">
      <c r="A258" s="10">
        <v>500424</v>
      </c>
      <c r="B258" s="28" t="s">
        <v>25</v>
      </c>
      <c r="C258" s="11">
        <v>51</v>
      </c>
      <c r="D258" s="11">
        <v>7</v>
      </c>
      <c r="E258" s="12">
        <f t="shared" si="18"/>
        <v>51007</v>
      </c>
      <c r="F258" t="str">
        <f t="shared" si="19"/>
        <v>Premium</v>
      </c>
      <c r="G258" t="str">
        <f t="shared" si="20"/>
        <v>Lexus</v>
      </c>
      <c r="H258" t="str">
        <f t="shared" si="21"/>
        <v>IS-250</v>
      </c>
      <c r="I258">
        <v>2.5</v>
      </c>
      <c r="J258" s="13">
        <v>250</v>
      </c>
      <c r="K258" s="13">
        <v>240</v>
      </c>
      <c r="L258" s="11">
        <v>259</v>
      </c>
      <c r="M258" s="11">
        <v>297</v>
      </c>
      <c r="N258" s="13"/>
      <c r="O258" s="14">
        <f t="shared" si="22"/>
        <v>7.9166666666666663E-2</v>
      </c>
      <c r="P258" t="s">
        <v>64</v>
      </c>
      <c r="Q258" s="36">
        <f t="shared" si="23"/>
        <v>0.04</v>
      </c>
    </row>
    <row r="259" spans="1:17" ht="14.25" customHeight="1" thickTop="1" thickBot="1" x14ac:dyDescent="0.35">
      <c r="A259" s="10">
        <v>500438</v>
      </c>
      <c r="B259" s="28" t="s">
        <v>25</v>
      </c>
      <c r="C259" s="11">
        <v>51</v>
      </c>
      <c r="D259" s="11">
        <v>7</v>
      </c>
      <c r="E259" s="12">
        <f t="shared" ref="E259:E322" si="24">C259*1000+D259</f>
        <v>51007</v>
      </c>
      <c r="F259" t="str">
        <f t="shared" ref="F259:F322" si="25">IF(C259=41,"Standard",IF(C259=51,"Premium","Sports"))</f>
        <v>Premium</v>
      </c>
      <c r="G259" t="str">
        <f t="shared" ref="G259:G322" si="26">IF(E259=41004,"Toyota",IF(E259=41005,"Honda",IF(E259=41006,"Hyundai",IF(E259=41007,"Mazda",IF(E259=51004,"BMW",IF(E259=51005,"Mercedes Benz",IF(E259=51006,"Audi",IF(E259=51007,"Lexus",IF(E259=61004,"Subaru",IF(E259=61005,"Mitsubishi",IF(E259=61006,"Mazda","Honda")))))))))))</f>
        <v>Lexus</v>
      </c>
      <c r="H259" t="str">
        <f t="shared" ref="H259:H322" si="27">IF(E259=41004,"Corolla",IF(E259=41005,"Jazz",IF(E259=41006,"i30",IF(E259=41007,"3",IF(E259=51004,"320i",IF(E259=51005,"C200",IF(E259=51006,"A4",IF(E259=51007,"IS-250",IF(E259=61004,"Impreza",IF(E259=61005,"Lancer",IF(E259=61006,"MX-5","S2000")))))))))))</f>
        <v>IS-250</v>
      </c>
      <c r="I259">
        <v>2.5</v>
      </c>
      <c r="J259" s="13">
        <v>250</v>
      </c>
      <c r="K259" s="13">
        <v>241</v>
      </c>
      <c r="L259" s="11">
        <v>301</v>
      </c>
      <c r="M259" s="11">
        <v>328</v>
      </c>
      <c r="N259" s="13"/>
      <c r="O259" s="14">
        <f t="shared" ref="O259:O322" si="28">((L259-K259)/K259)</f>
        <v>0.24896265560165975</v>
      </c>
      <c r="P259" t="s">
        <v>64</v>
      </c>
      <c r="Q259" s="36">
        <f t="shared" ref="Q259:Q322" si="29">(J259-K259)/J259</f>
        <v>3.5999999999999997E-2</v>
      </c>
    </row>
    <row r="260" spans="1:17" ht="14.25" customHeight="1" thickTop="1" thickBot="1" x14ac:dyDescent="0.35">
      <c r="A260" s="10">
        <v>500442</v>
      </c>
      <c r="B260" s="28" t="s">
        <v>25</v>
      </c>
      <c r="C260" s="11">
        <v>61</v>
      </c>
      <c r="D260" s="11">
        <v>4</v>
      </c>
      <c r="E260" s="12">
        <f t="shared" si="24"/>
        <v>61004</v>
      </c>
      <c r="F260" t="str">
        <f t="shared" si="25"/>
        <v>Sports</v>
      </c>
      <c r="G260" t="str">
        <f t="shared" si="26"/>
        <v>Subaru</v>
      </c>
      <c r="H260" t="str">
        <f t="shared" si="27"/>
        <v>Impreza</v>
      </c>
      <c r="I260">
        <v>2</v>
      </c>
      <c r="J260" s="13">
        <v>180</v>
      </c>
      <c r="K260" s="13">
        <v>180</v>
      </c>
      <c r="L260" s="11">
        <v>185</v>
      </c>
      <c r="M260" s="11">
        <v>181</v>
      </c>
      <c r="N260" s="13"/>
      <c r="O260" s="14">
        <f t="shared" si="28"/>
        <v>2.7777777777777776E-2</v>
      </c>
      <c r="P260" t="s">
        <v>64</v>
      </c>
      <c r="Q260" s="36">
        <f t="shared" si="29"/>
        <v>0</v>
      </c>
    </row>
    <row r="261" spans="1:17" ht="14.25" customHeight="1" thickTop="1" thickBot="1" x14ac:dyDescent="0.35">
      <c r="A261" s="10">
        <v>500523</v>
      </c>
      <c r="B261" s="28" t="s">
        <v>25</v>
      </c>
      <c r="C261" s="11">
        <v>61</v>
      </c>
      <c r="D261" s="11">
        <v>6</v>
      </c>
      <c r="E261" s="12">
        <f t="shared" si="24"/>
        <v>61006</v>
      </c>
      <c r="F261" t="str">
        <f t="shared" si="25"/>
        <v>Sports</v>
      </c>
      <c r="G261" t="str">
        <f t="shared" si="26"/>
        <v>Mazda</v>
      </c>
      <c r="H261" t="str">
        <f t="shared" si="27"/>
        <v>MX-5</v>
      </c>
      <c r="I261">
        <v>1.8</v>
      </c>
      <c r="J261" s="13">
        <v>175</v>
      </c>
      <c r="K261" s="13">
        <v>166</v>
      </c>
      <c r="L261" s="11">
        <v>141</v>
      </c>
      <c r="M261" s="11">
        <v>162</v>
      </c>
      <c r="N261" s="13"/>
      <c r="O261" s="14">
        <f t="shared" si="28"/>
        <v>-0.15060240963855423</v>
      </c>
      <c r="P261" t="s">
        <v>65</v>
      </c>
      <c r="Q261" s="36">
        <f t="shared" si="29"/>
        <v>5.1428571428571428E-2</v>
      </c>
    </row>
    <row r="262" spans="1:17" ht="14.25" customHeight="1" thickTop="1" thickBot="1" x14ac:dyDescent="0.35">
      <c r="A262" s="10">
        <v>500555</v>
      </c>
      <c r="B262" s="28" t="s">
        <v>25</v>
      </c>
      <c r="C262" s="11">
        <v>61</v>
      </c>
      <c r="D262" s="11">
        <v>4</v>
      </c>
      <c r="E262" s="12">
        <f t="shared" si="24"/>
        <v>61004</v>
      </c>
      <c r="F262" t="str">
        <f t="shared" si="25"/>
        <v>Sports</v>
      </c>
      <c r="G262" t="str">
        <f t="shared" si="26"/>
        <v>Subaru</v>
      </c>
      <c r="H262" t="str">
        <f t="shared" si="27"/>
        <v>Impreza</v>
      </c>
      <c r="I262">
        <v>2</v>
      </c>
      <c r="J262" s="13">
        <v>180</v>
      </c>
      <c r="K262" s="13">
        <v>180</v>
      </c>
      <c r="L262" s="11">
        <v>180</v>
      </c>
      <c r="M262" s="11">
        <v>154</v>
      </c>
      <c r="N262" s="13"/>
      <c r="O262" s="14">
        <f t="shared" si="28"/>
        <v>0</v>
      </c>
      <c r="P262" t="s">
        <v>64</v>
      </c>
      <c r="Q262" s="36">
        <f t="shared" si="29"/>
        <v>0</v>
      </c>
    </row>
    <row r="263" spans="1:17" ht="14.25" customHeight="1" thickTop="1" thickBot="1" x14ac:dyDescent="0.35">
      <c r="A263" s="10">
        <v>500596</v>
      </c>
      <c r="B263" s="28" t="s">
        <v>25</v>
      </c>
      <c r="C263" s="11">
        <v>41</v>
      </c>
      <c r="D263" s="11">
        <v>6</v>
      </c>
      <c r="E263" s="12">
        <f t="shared" si="24"/>
        <v>41006</v>
      </c>
      <c r="F263" t="str">
        <f t="shared" si="25"/>
        <v>Standard</v>
      </c>
      <c r="G263" t="str">
        <f t="shared" si="26"/>
        <v>Hyundai</v>
      </c>
      <c r="H263" t="str">
        <f t="shared" si="27"/>
        <v>i30</v>
      </c>
      <c r="I263">
        <v>1.4</v>
      </c>
      <c r="J263" s="13">
        <v>130</v>
      </c>
      <c r="K263" s="13">
        <v>121</v>
      </c>
      <c r="L263" s="11">
        <v>137</v>
      </c>
      <c r="M263" s="11">
        <v>109</v>
      </c>
      <c r="N263" s="13"/>
      <c r="O263" s="14">
        <f t="shared" si="28"/>
        <v>0.13223140495867769</v>
      </c>
      <c r="P263" t="s">
        <v>64</v>
      </c>
      <c r="Q263" s="36">
        <f t="shared" si="29"/>
        <v>6.9230769230769235E-2</v>
      </c>
    </row>
    <row r="264" spans="1:17" ht="14.25" customHeight="1" thickTop="1" thickBot="1" x14ac:dyDescent="0.35">
      <c r="A264" s="10">
        <v>500603</v>
      </c>
      <c r="B264" s="28" t="s">
        <v>25</v>
      </c>
      <c r="C264" s="11">
        <v>41</v>
      </c>
      <c r="D264" s="11">
        <v>4</v>
      </c>
      <c r="E264" s="12">
        <f t="shared" si="24"/>
        <v>41004</v>
      </c>
      <c r="F264" t="str">
        <f t="shared" si="25"/>
        <v>Standard</v>
      </c>
      <c r="G264" t="str">
        <f t="shared" si="26"/>
        <v>Toyota</v>
      </c>
      <c r="H264" t="str">
        <f t="shared" si="27"/>
        <v>Corolla</v>
      </c>
      <c r="I264">
        <v>1.4</v>
      </c>
      <c r="J264" s="13">
        <v>140</v>
      </c>
      <c r="K264" s="13">
        <v>135</v>
      </c>
      <c r="L264" s="11">
        <v>152</v>
      </c>
      <c r="M264" s="11">
        <v>171</v>
      </c>
      <c r="N264" s="13"/>
      <c r="O264" s="14">
        <f t="shared" si="28"/>
        <v>0.12592592592592591</v>
      </c>
      <c r="P264" t="s">
        <v>64</v>
      </c>
      <c r="Q264" s="36">
        <f t="shared" si="29"/>
        <v>3.5714285714285712E-2</v>
      </c>
    </row>
    <row r="265" spans="1:17" ht="14.25" customHeight="1" thickTop="1" thickBot="1" x14ac:dyDescent="0.35">
      <c r="A265" s="10">
        <v>500604</v>
      </c>
      <c r="B265" s="28" t="s">
        <v>25</v>
      </c>
      <c r="C265" s="11">
        <v>51</v>
      </c>
      <c r="D265" s="11">
        <v>6</v>
      </c>
      <c r="E265" s="12">
        <f t="shared" si="24"/>
        <v>51006</v>
      </c>
      <c r="F265" t="str">
        <f t="shared" si="25"/>
        <v>Premium</v>
      </c>
      <c r="G265" t="str">
        <f t="shared" si="26"/>
        <v>Audi</v>
      </c>
      <c r="H265" t="str">
        <f t="shared" si="27"/>
        <v>A4</v>
      </c>
      <c r="I265">
        <v>2</v>
      </c>
      <c r="J265" s="13">
        <v>230</v>
      </c>
      <c r="K265" s="13">
        <v>230</v>
      </c>
      <c r="L265" s="11">
        <v>269</v>
      </c>
      <c r="M265" s="11">
        <v>301</v>
      </c>
      <c r="N265" s="13"/>
      <c r="O265" s="14">
        <f t="shared" si="28"/>
        <v>0.16956521739130434</v>
      </c>
      <c r="P265" t="s">
        <v>64</v>
      </c>
      <c r="Q265" s="36">
        <f t="shared" si="29"/>
        <v>0</v>
      </c>
    </row>
    <row r="266" spans="1:17" ht="14.25" customHeight="1" thickTop="1" thickBot="1" x14ac:dyDescent="0.35">
      <c r="A266" s="10">
        <v>500615</v>
      </c>
      <c r="B266" s="28" t="s">
        <v>25</v>
      </c>
      <c r="C266" s="11">
        <v>41</v>
      </c>
      <c r="D266" s="11">
        <v>4</v>
      </c>
      <c r="E266" s="12">
        <f t="shared" si="24"/>
        <v>41004</v>
      </c>
      <c r="F266" t="str">
        <f t="shared" si="25"/>
        <v>Standard</v>
      </c>
      <c r="G266" t="str">
        <f t="shared" si="26"/>
        <v>Toyota</v>
      </c>
      <c r="H266" t="str">
        <f t="shared" si="27"/>
        <v>Corolla</v>
      </c>
      <c r="I266">
        <v>1.4</v>
      </c>
      <c r="J266" s="13">
        <v>140</v>
      </c>
      <c r="K266" s="13">
        <v>140</v>
      </c>
      <c r="L266" s="11">
        <v>109</v>
      </c>
      <c r="M266" s="11">
        <v>119</v>
      </c>
      <c r="N266" s="13"/>
      <c r="O266" s="14">
        <f t="shared" si="28"/>
        <v>-0.22142857142857142</v>
      </c>
      <c r="P266" t="s">
        <v>64</v>
      </c>
      <c r="Q266" s="36">
        <f t="shared" si="29"/>
        <v>0</v>
      </c>
    </row>
    <row r="267" spans="1:17" ht="14.25" customHeight="1" thickTop="1" thickBot="1" x14ac:dyDescent="0.35">
      <c r="A267" s="10">
        <v>500643</v>
      </c>
      <c r="B267" s="28" t="s">
        <v>25</v>
      </c>
      <c r="C267" s="11">
        <v>51</v>
      </c>
      <c r="D267" s="11">
        <v>4</v>
      </c>
      <c r="E267" s="12">
        <f t="shared" si="24"/>
        <v>51004</v>
      </c>
      <c r="F267" t="str">
        <f t="shared" si="25"/>
        <v>Premium</v>
      </c>
      <c r="G267" t="str">
        <f t="shared" si="26"/>
        <v>BMW</v>
      </c>
      <c r="H267" t="str">
        <f t="shared" si="27"/>
        <v>320i</v>
      </c>
      <c r="I267">
        <v>2</v>
      </c>
      <c r="J267" s="13">
        <v>240</v>
      </c>
      <c r="K267" s="13">
        <v>237</v>
      </c>
      <c r="L267" s="11">
        <v>218</v>
      </c>
      <c r="M267" s="11">
        <v>204</v>
      </c>
      <c r="N267" s="13"/>
      <c r="O267" s="14">
        <f t="shared" si="28"/>
        <v>-8.0168776371308023E-2</v>
      </c>
      <c r="P267" t="s">
        <v>64</v>
      </c>
      <c r="Q267" s="36">
        <f t="shared" si="29"/>
        <v>1.2500000000000001E-2</v>
      </c>
    </row>
    <row r="268" spans="1:17" ht="14.25" customHeight="1" thickTop="1" thickBot="1" x14ac:dyDescent="0.35">
      <c r="A268" s="10">
        <v>500747</v>
      </c>
      <c r="B268" s="28" t="s">
        <v>25</v>
      </c>
      <c r="C268" s="11">
        <v>41</v>
      </c>
      <c r="D268" s="11">
        <v>4</v>
      </c>
      <c r="E268" s="12">
        <f t="shared" si="24"/>
        <v>41004</v>
      </c>
      <c r="F268" t="str">
        <f t="shared" si="25"/>
        <v>Standard</v>
      </c>
      <c r="G268" t="str">
        <f t="shared" si="26"/>
        <v>Toyota</v>
      </c>
      <c r="H268" t="str">
        <f t="shared" si="27"/>
        <v>Corolla</v>
      </c>
      <c r="I268">
        <v>1.4</v>
      </c>
      <c r="J268" s="13">
        <v>140</v>
      </c>
      <c r="K268" s="13">
        <v>140</v>
      </c>
      <c r="L268" s="11">
        <v>114</v>
      </c>
      <c r="M268" s="11">
        <v>86</v>
      </c>
      <c r="N268" s="13"/>
      <c r="O268" s="14">
        <f t="shared" si="28"/>
        <v>-0.18571428571428572</v>
      </c>
      <c r="P268" t="s">
        <v>64</v>
      </c>
      <c r="Q268" s="36">
        <f t="shared" si="29"/>
        <v>0</v>
      </c>
    </row>
    <row r="269" spans="1:17" ht="14.25" customHeight="1" thickTop="1" thickBot="1" x14ac:dyDescent="0.35">
      <c r="A269" s="10">
        <v>500797</v>
      </c>
      <c r="B269" s="28" t="s">
        <v>25</v>
      </c>
      <c r="C269" s="11">
        <v>51</v>
      </c>
      <c r="D269" s="11">
        <v>4</v>
      </c>
      <c r="E269" s="12">
        <f t="shared" si="24"/>
        <v>51004</v>
      </c>
      <c r="F269" t="str">
        <f t="shared" si="25"/>
        <v>Premium</v>
      </c>
      <c r="G269" t="str">
        <f t="shared" si="26"/>
        <v>BMW</v>
      </c>
      <c r="H269" t="str">
        <f t="shared" si="27"/>
        <v>320i</v>
      </c>
      <c r="I269">
        <v>2</v>
      </c>
      <c r="J269" s="13">
        <v>240</v>
      </c>
      <c r="K269" s="13">
        <v>240</v>
      </c>
      <c r="L269" s="11">
        <v>220</v>
      </c>
      <c r="M269" s="11">
        <v>226</v>
      </c>
      <c r="N269" s="13"/>
      <c r="O269" s="14">
        <f t="shared" si="28"/>
        <v>-8.3333333333333329E-2</v>
      </c>
      <c r="P269" t="s">
        <v>64</v>
      </c>
      <c r="Q269" s="36">
        <f t="shared" si="29"/>
        <v>0</v>
      </c>
    </row>
    <row r="270" spans="1:17" ht="14.25" customHeight="1" thickTop="1" thickBot="1" x14ac:dyDescent="0.35">
      <c r="A270" s="10">
        <v>500818</v>
      </c>
      <c r="B270" s="28" t="s">
        <v>25</v>
      </c>
      <c r="C270" s="11">
        <v>61</v>
      </c>
      <c r="D270" s="11">
        <v>6</v>
      </c>
      <c r="E270" s="12">
        <f t="shared" si="24"/>
        <v>61006</v>
      </c>
      <c r="F270" t="str">
        <f t="shared" si="25"/>
        <v>Sports</v>
      </c>
      <c r="G270" t="str">
        <f t="shared" si="26"/>
        <v>Mazda</v>
      </c>
      <c r="H270" t="str">
        <f t="shared" si="27"/>
        <v>MX-5</v>
      </c>
      <c r="I270">
        <v>1.8</v>
      </c>
      <c r="J270" s="13">
        <v>175</v>
      </c>
      <c r="K270" s="13">
        <v>168</v>
      </c>
      <c r="L270" s="11">
        <v>166</v>
      </c>
      <c r="M270" s="11">
        <v>152</v>
      </c>
      <c r="N270" s="13"/>
      <c r="O270" s="14">
        <f t="shared" si="28"/>
        <v>-1.1904761904761904E-2</v>
      </c>
      <c r="P270" t="s">
        <v>65</v>
      </c>
      <c r="Q270" s="36">
        <f t="shared" si="29"/>
        <v>0.04</v>
      </c>
    </row>
    <row r="271" spans="1:17" ht="14.25" customHeight="1" thickTop="1" thickBot="1" x14ac:dyDescent="0.35">
      <c r="A271" s="10">
        <v>500852</v>
      </c>
      <c r="B271" s="28" t="s">
        <v>25</v>
      </c>
      <c r="C271" s="11">
        <v>61</v>
      </c>
      <c r="D271" s="11">
        <v>4</v>
      </c>
      <c r="E271" s="12">
        <f t="shared" si="24"/>
        <v>61004</v>
      </c>
      <c r="F271" t="str">
        <f t="shared" si="25"/>
        <v>Sports</v>
      </c>
      <c r="G271" t="str">
        <f t="shared" si="26"/>
        <v>Subaru</v>
      </c>
      <c r="H271" t="str">
        <f t="shared" si="27"/>
        <v>Impreza</v>
      </c>
      <c r="I271">
        <v>2</v>
      </c>
      <c r="J271" s="13">
        <v>180</v>
      </c>
      <c r="K271" s="13">
        <v>177</v>
      </c>
      <c r="L271" s="11">
        <v>162</v>
      </c>
      <c r="M271" s="11">
        <v>178</v>
      </c>
      <c r="N271" s="13"/>
      <c r="O271" s="14">
        <f t="shared" si="28"/>
        <v>-8.4745762711864403E-2</v>
      </c>
      <c r="P271" t="s">
        <v>64</v>
      </c>
      <c r="Q271" s="36">
        <f t="shared" si="29"/>
        <v>1.6666666666666666E-2</v>
      </c>
    </row>
    <row r="272" spans="1:17" ht="14.25" customHeight="1" thickTop="1" thickBot="1" x14ac:dyDescent="0.35">
      <c r="A272" s="10">
        <v>500912</v>
      </c>
      <c r="B272" s="28" t="s">
        <v>25</v>
      </c>
      <c r="C272" s="11">
        <v>51</v>
      </c>
      <c r="D272" s="11">
        <v>4</v>
      </c>
      <c r="E272" s="12">
        <f t="shared" si="24"/>
        <v>51004</v>
      </c>
      <c r="F272" t="str">
        <f t="shared" si="25"/>
        <v>Premium</v>
      </c>
      <c r="G272" t="str">
        <f t="shared" si="26"/>
        <v>BMW</v>
      </c>
      <c r="H272" t="str">
        <f t="shared" si="27"/>
        <v>320i</v>
      </c>
      <c r="I272">
        <v>2</v>
      </c>
      <c r="J272" s="13">
        <v>240</v>
      </c>
      <c r="K272" s="13">
        <v>236</v>
      </c>
      <c r="L272" s="11">
        <v>184</v>
      </c>
      <c r="M272" s="11">
        <v>169</v>
      </c>
      <c r="N272" s="13"/>
      <c r="O272" s="14">
        <f t="shared" si="28"/>
        <v>-0.22033898305084745</v>
      </c>
      <c r="P272" t="s">
        <v>64</v>
      </c>
      <c r="Q272" s="36">
        <f t="shared" si="29"/>
        <v>1.6666666666666666E-2</v>
      </c>
    </row>
    <row r="273" spans="1:17" ht="14.25" customHeight="1" thickTop="1" thickBot="1" x14ac:dyDescent="0.35">
      <c r="A273" s="10">
        <v>500919</v>
      </c>
      <c r="B273" s="28" t="s">
        <v>25</v>
      </c>
      <c r="C273" s="11">
        <v>61</v>
      </c>
      <c r="D273" s="11">
        <v>4</v>
      </c>
      <c r="E273" s="12">
        <f t="shared" si="24"/>
        <v>61004</v>
      </c>
      <c r="F273" t="str">
        <f t="shared" si="25"/>
        <v>Sports</v>
      </c>
      <c r="G273" t="str">
        <f t="shared" si="26"/>
        <v>Subaru</v>
      </c>
      <c r="H273" t="str">
        <f t="shared" si="27"/>
        <v>Impreza</v>
      </c>
      <c r="I273">
        <v>2</v>
      </c>
      <c r="J273" s="13">
        <v>180</v>
      </c>
      <c r="K273" s="13">
        <v>180</v>
      </c>
      <c r="L273" s="11">
        <v>156</v>
      </c>
      <c r="M273" s="11">
        <v>138</v>
      </c>
      <c r="N273" s="13"/>
      <c r="O273" s="14">
        <f t="shared" si="28"/>
        <v>-0.13333333333333333</v>
      </c>
      <c r="P273" t="s">
        <v>64</v>
      </c>
      <c r="Q273" s="36">
        <f t="shared" si="29"/>
        <v>0</v>
      </c>
    </row>
    <row r="274" spans="1:17" ht="14.25" customHeight="1" thickTop="1" thickBot="1" x14ac:dyDescent="0.35">
      <c r="A274" s="10">
        <v>500974</v>
      </c>
      <c r="B274" s="28" t="s">
        <v>25</v>
      </c>
      <c r="C274" s="11">
        <v>41</v>
      </c>
      <c r="D274" s="11">
        <v>6</v>
      </c>
      <c r="E274" s="12">
        <f t="shared" si="24"/>
        <v>41006</v>
      </c>
      <c r="F274" t="str">
        <f t="shared" si="25"/>
        <v>Standard</v>
      </c>
      <c r="G274" t="str">
        <f t="shared" si="26"/>
        <v>Hyundai</v>
      </c>
      <c r="H274" t="str">
        <f t="shared" si="27"/>
        <v>i30</v>
      </c>
      <c r="I274">
        <v>1.4</v>
      </c>
      <c r="J274" s="13">
        <v>130</v>
      </c>
      <c r="K274" s="13">
        <v>130</v>
      </c>
      <c r="L274" s="11">
        <v>113</v>
      </c>
      <c r="M274" s="11">
        <v>131</v>
      </c>
      <c r="N274" s="13"/>
      <c r="O274" s="14">
        <f t="shared" si="28"/>
        <v>-0.13076923076923078</v>
      </c>
      <c r="P274" t="s">
        <v>64</v>
      </c>
      <c r="Q274" s="36">
        <f t="shared" si="29"/>
        <v>0</v>
      </c>
    </row>
    <row r="275" spans="1:17" ht="14.25" customHeight="1" thickTop="1" thickBot="1" x14ac:dyDescent="0.35">
      <c r="A275" s="10">
        <v>500102</v>
      </c>
      <c r="B275" s="28" t="s">
        <v>26</v>
      </c>
      <c r="C275" s="11">
        <v>41</v>
      </c>
      <c r="D275" s="11">
        <v>6</v>
      </c>
      <c r="E275" s="12">
        <f t="shared" si="24"/>
        <v>41006</v>
      </c>
      <c r="F275" t="str">
        <f t="shared" si="25"/>
        <v>Standard</v>
      </c>
      <c r="G275" t="str">
        <f t="shared" si="26"/>
        <v>Hyundai</v>
      </c>
      <c r="H275" t="str">
        <f t="shared" si="27"/>
        <v>i30</v>
      </c>
      <c r="I275">
        <v>1.4</v>
      </c>
      <c r="J275" s="13">
        <v>130</v>
      </c>
      <c r="K275" s="13">
        <v>130</v>
      </c>
      <c r="L275" s="11">
        <v>159</v>
      </c>
      <c r="M275" s="11">
        <v>179</v>
      </c>
      <c r="N275" s="13"/>
      <c r="O275" s="14">
        <f t="shared" si="28"/>
        <v>0.22307692307692309</v>
      </c>
      <c r="P275" t="s">
        <v>64</v>
      </c>
      <c r="Q275" s="36">
        <f t="shared" si="29"/>
        <v>0</v>
      </c>
    </row>
    <row r="276" spans="1:17" ht="14.25" customHeight="1" thickTop="1" thickBot="1" x14ac:dyDescent="0.35">
      <c r="A276" s="10">
        <v>500112</v>
      </c>
      <c r="B276" s="28" t="s">
        <v>26</v>
      </c>
      <c r="C276" s="11">
        <v>61</v>
      </c>
      <c r="D276" s="11">
        <v>4</v>
      </c>
      <c r="E276" s="12">
        <f t="shared" si="24"/>
        <v>61004</v>
      </c>
      <c r="F276" t="str">
        <f t="shared" si="25"/>
        <v>Sports</v>
      </c>
      <c r="G276" t="str">
        <f t="shared" si="26"/>
        <v>Subaru</v>
      </c>
      <c r="H276" t="str">
        <f t="shared" si="27"/>
        <v>Impreza</v>
      </c>
      <c r="I276">
        <v>2</v>
      </c>
      <c r="J276" s="13">
        <v>180</v>
      </c>
      <c r="K276" s="13">
        <v>180</v>
      </c>
      <c r="L276" s="11">
        <v>246</v>
      </c>
      <c r="M276" s="11">
        <v>277</v>
      </c>
      <c r="N276" s="13"/>
      <c r="O276" s="14">
        <f t="shared" si="28"/>
        <v>0.36666666666666664</v>
      </c>
      <c r="P276" t="s">
        <v>64</v>
      </c>
      <c r="Q276" s="36">
        <f t="shared" si="29"/>
        <v>0</v>
      </c>
    </row>
    <row r="277" spans="1:17" ht="14.25" customHeight="1" thickTop="1" thickBot="1" x14ac:dyDescent="0.35">
      <c r="A277" s="10">
        <v>500118</v>
      </c>
      <c r="B277" s="28" t="s">
        <v>26</v>
      </c>
      <c r="C277" s="11">
        <v>41</v>
      </c>
      <c r="D277" s="11">
        <v>7</v>
      </c>
      <c r="E277" s="12">
        <f t="shared" si="24"/>
        <v>41007</v>
      </c>
      <c r="F277" t="str">
        <f t="shared" si="25"/>
        <v>Standard</v>
      </c>
      <c r="G277" t="str">
        <f t="shared" si="26"/>
        <v>Mazda</v>
      </c>
      <c r="H277" t="str">
        <f t="shared" si="27"/>
        <v>3</v>
      </c>
      <c r="I277">
        <v>2</v>
      </c>
      <c r="J277" s="13">
        <v>150</v>
      </c>
      <c r="K277" s="13">
        <v>148</v>
      </c>
      <c r="L277" s="11">
        <v>156</v>
      </c>
      <c r="M277" s="11">
        <v>159</v>
      </c>
      <c r="N277" s="13"/>
      <c r="O277" s="14">
        <f t="shared" si="28"/>
        <v>5.4054054054054057E-2</v>
      </c>
      <c r="P277" t="s">
        <v>65</v>
      </c>
      <c r="Q277" s="36">
        <f t="shared" si="29"/>
        <v>1.3333333333333334E-2</v>
      </c>
    </row>
    <row r="278" spans="1:17" ht="14.25" customHeight="1" thickTop="1" thickBot="1" x14ac:dyDescent="0.35">
      <c r="A278" s="10">
        <v>500123</v>
      </c>
      <c r="B278" s="28" t="s">
        <v>26</v>
      </c>
      <c r="C278" s="11">
        <v>51</v>
      </c>
      <c r="D278" s="11">
        <v>4</v>
      </c>
      <c r="E278" s="12">
        <f t="shared" si="24"/>
        <v>51004</v>
      </c>
      <c r="F278" t="str">
        <f t="shared" si="25"/>
        <v>Premium</v>
      </c>
      <c r="G278" t="str">
        <f t="shared" si="26"/>
        <v>BMW</v>
      </c>
      <c r="H278" t="str">
        <f t="shared" si="27"/>
        <v>320i</v>
      </c>
      <c r="I278">
        <v>2</v>
      </c>
      <c r="J278" s="13">
        <v>240</v>
      </c>
      <c r="K278" s="13">
        <v>225.4</v>
      </c>
      <c r="L278" s="11">
        <v>246</v>
      </c>
      <c r="M278" s="11">
        <v>277</v>
      </c>
      <c r="N278" s="13"/>
      <c r="O278" s="14">
        <f t="shared" si="28"/>
        <v>9.1393078970718689E-2</v>
      </c>
      <c r="P278" t="s">
        <v>64</v>
      </c>
      <c r="Q278" s="36">
        <f t="shared" si="29"/>
        <v>6.0833333333333309E-2</v>
      </c>
    </row>
    <row r="279" spans="1:17" ht="14.25" customHeight="1" thickTop="1" thickBot="1" x14ac:dyDescent="0.35">
      <c r="A279" s="10">
        <v>500123</v>
      </c>
      <c r="B279" s="28" t="s">
        <v>26</v>
      </c>
      <c r="C279" s="11">
        <v>51</v>
      </c>
      <c r="D279" s="11">
        <v>5</v>
      </c>
      <c r="E279" s="12">
        <f t="shared" si="24"/>
        <v>51005</v>
      </c>
      <c r="F279" t="str">
        <f t="shared" si="25"/>
        <v>Premium</v>
      </c>
      <c r="G279" t="str">
        <f t="shared" si="26"/>
        <v>Mercedes Benz</v>
      </c>
      <c r="H279" t="str">
        <f t="shared" si="27"/>
        <v>C200</v>
      </c>
      <c r="I279">
        <v>2</v>
      </c>
      <c r="J279" s="13">
        <v>240</v>
      </c>
      <c r="K279" s="13">
        <v>234.22</v>
      </c>
      <c r="L279" s="11">
        <v>212</v>
      </c>
      <c r="M279" s="11">
        <v>209</v>
      </c>
      <c r="N279" s="13"/>
      <c r="O279" s="14">
        <f t="shared" si="28"/>
        <v>-9.4868072752113397E-2</v>
      </c>
      <c r="P279" t="s">
        <v>64</v>
      </c>
      <c r="Q279" s="36">
        <f t="shared" si="29"/>
        <v>2.4083333333333339E-2</v>
      </c>
    </row>
    <row r="280" spans="1:17" ht="14.25" customHeight="1" thickTop="1" thickBot="1" x14ac:dyDescent="0.35">
      <c r="A280" s="10">
        <v>500124</v>
      </c>
      <c r="B280" s="28" t="s">
        <v>26</v>
      </c>
      <c r="C280" s="11">
        <v>41</v>
      </c>
      <c r="D280" s="11">
        <v>7</v>
      </c>
      <c r="E280" s="12">
        <f t="shared" si="24"/>
        <v>41007</v>
      </c>
      <c r="F280" t="str">
        <f t="shared" si="25"/>
        <v>Standard</v>
      </c>
      <c r="G280" t="str">
        <f t="shared" si="26"/>
        <v>Mazda</v>
      </c>
      <c r="H280" t="str">
        <f t="shared" si="27"/>
        <v>3</v>
      </c>
      <c r="I280">
        <v>2</v>
      </c>
      <c r="J280" s="13">
        <v>150</v>
      </c>
      <c r="K280" s="13">
        <v>149</v>
      </c>
      <c r="L280" s="11">
        <v>214</v>
      </c>
      <c r="M280" s="11">
        <v>196</v>
      </c>
      <c r="N280" s="13"/>
      <c r="O280" s="14">
        <f t="shared" si="28"/>
        <v>0.43624161073825501</v>
      </c>
      <c r="P280" t="s">
        <v>65</v>
      </c>
      <c r="Q280" s="36">
        <f t="shared" si="29"/>
        <v>6.6666666666666671E-3</v>
      </c>
    </row>
    <row r="281" spans="1:17" ht="14.25" customHeight="1" thickTop="1" thickBot="1" x14ac:dyDescent="0.35">
      <c r="A281" s="10">
        <v>500149</v>
      </c>
      <c r="B281" s="28" t="s">
        <v>26</v>
      </c>
      <c r="C281" s="11">
        <v>51</v>
      </c>
      <c r="D281" s="11">
        <v>5</v>
      </c>
      <c r="E281" s="12">
        <f t="shared" si="24"/>
        <v>51005</v>
      </c>
      <c r="F281" t="str">
        <f t="shared" si="25"/>
        <v>Premium</v>
      </c>
      <c r="G281" t="str">
        <f t="shared" si="26"/>
        <v>Mercedes Benz</v>
      </c>
      <c r="H281" t="str">
        <f t="shared" si="27"/>
        <v>C200</v>
      </c>
      <c r="I281">
        <v>2</v>
      </c>
      <c r="J281" s="13">
        <v>240</v>
      </c>
      <c r="K281" s="13">
        <v>237</v>
      </c>
      <c r="L281" s="11">
        <v>234</v>
      </c>
      <c r="M281" s="11">
        <v>283</v>
      </c>
      <c r="N281" s="13"/>
      <c r="O281" s="14">
        <f t="shared" si="28"/>
        <v>-1.2658227848101266E-2</v>
      </c>
      <c r="P281" t="s">
        <v>64</v>
      </c>
      <c r="Q281" s="36">
        <f t="shared" si="29"/>
        <v>1.2500000000000001E-2</v>
      </c>
    </row>
    <row r="282" spans="1:17" ht="14.25" customHeight="1" thickTop="1" thickBot="1" x14ac:dyDescent="0.35">
      <c r="A282" s="10">
        <v>500158</v>
      </c>
      <c r="B282" s="28" t="s">
        <v>26</v>
      </c>
      <c r="C282" s="11">
        <v>61</v>
      </c>
      <c r="D282" s="11">
        <v>5</v>
      </c>
      <c r="E282" s="12">
        <f t="shared" si="24"/>
        <v>61005</v>
      </c>
      <c r="F282" t="str">
        <f t="shared" si="25"/>
        <v>Sports</v>
      </c>
      <c r="G282" t="str">
        <f t="shared" si="26"/>
        <v>Mitsubishi</v>
      </c>
      <c r="H282" t="str">
        <f t="shared" si="27"/>
        <v>Lancer</v>
      </c>
      <c r="I282">
        <v>2</v>
      </c>
      <c r="J282" s="13">
        <v>180</v>
      </c>
      <c r="K282" s="13">
        <v>179</v>
      </c>
      <c r="L282" s="11">
        <v>239</v>
      </c>
      <c r="M282" s="11">
        <v>282</v>
      </c>
      <c r="N282" s="13"/>
      <c r="O282" s="14">
        <f t="shared" si="28"/>
        <v>0.33519553072625696</v>
      </c>
      <c r="P282" t="s">
        <v>64</v>
      </c>
      <c r="Q282" s="36">
        <f t="shared" si="29"/>
        <v>5.5555555555555558E-3</v>
      </c>
    </row>
    <row r="283" spans="1:17" ht="14.25" customHeight="1" thickTop="1" thickBot="1" x14ac:dyDescent="0.35">
      <c r="A283" s="10">
        <v>500183</v>
      </c>
      <c r="B283" s="28" t="s">
        <v>26</v>
      </c>
      <c r="C283" s="11">
        <v>41</v>
      </c>
      <c r="D283" s="11">
        <v>5</v>
      </c>
      <c r="E283" s="12">
        <f t="shared" si="24"/>
        <v>41005</v>
      </c>
      <c r="F283" t="str">
        <f t="shared" si="25"/>
        <v>Standard</v>
      </c>
      <c r="G283" t="str">
        <f t="shared" si="26"/>
        <v>Honda</v>
      </c>
      <c r="H283" t="str">
        <f t="shared" si="27"/>
        <v>Jazz</v>
      </c>
      <c r="I283">
        <v>1.4</v>
      </c>
      <c r="J283" s="13">
        <v>140</v>
      </c>
      <c r="K283" s="13">
        <v>140</v>
      </c>
      <c r="L283" s="11">
        <v>203</v>
      </c>
      <c r="M283" s="11">
        <v>184</v>
      </c>
      <c r="N283" s="13"/>
      <c r="O283" s="14">
        <f t="shared" si="28"/>
        <v>0.45</v>
      </c>
      <c r="P283" t="s">
        <v>65</v>
      </c>
      <c r="Q283" s="36">
        <f t="shared" si="29"/>
        <v>0</v>
      </c>
    </row>
    <row r="284" spans="1:17" ht="14.25" customHeight="1" thickTop="1" thickBot="1" x14ac:dyDescent="0.35">
      <c r="A284" s="10">
        <v>500188</v>
      </c>
      <c r="B284" s="28" t="s">
        <v>26</v>
      </c>
      <c r="C284" s="11">
        <v>41</v>
      </c>
      <c r="D284" s="11">
        <v>5</v>
      </c>
      <c r="E284" s="12">
        <f t="shared" si="24"/>
        <v>41005</v>
      </c>
      <c r="F284" t="str">
        <f t="shared" si="25"/>
        <v>Standard</v>
      </c>
      <c r="G284" t="str">
        <f t="shared" si="26"/>
        <v>Honda</v>
      </c>
      <c r="H284" t="str">
        <f t="shared" si="27"/>
        <v>Jazz</v>
      </c>
      <c r="I284">
        <v>1.4</v>
      </c>
      <c r="J284" s="13">
        <v>140</v>
      </c>
      <c r="K284" s="13">
        <v>139</v>
      </c>
      <c r="L284" s="11">
        <v>136</v>
      </c>
      <c r="M284" s="11">
        <v>106</v>
      </c>
      <c r="N284" s="13"/>
      <c r="O284" s="14">
        <f t="shared" si="28"/>
        <v>-2.1582733812949641E-2</v>
      </c>
      <c r="P284" t="s">
        <v>65</v>
      </c>
      <c r="Q284" s="36">
        <f t="shared" si="29"/>
        <v>7.1428571428571426E-3</v>
      </c>
    </row>
    <row r="285" spans="1:17" ht="14.25" customHeight="1" thickTop="1" thickBot="1" x14ac:dyDescent="0.35">
      <c r="A285" s="10">
        <v>500191</v>
      </c>
      <c r="B285" s="28" t="s">
        <v>26</v>
      </c>
      <c r="C285" s="11">
        <v>61</v>
      </c>
      <c r="D285" s="11">
        <v>7</v>
      </c>
      <c r="E285" s="12">
        <f t="shared" si="24"/>
        <v>61007</v>
      </c>
      <c r="F285" t="str">
        <f t="shared" si="25"/>
        <v>Sports</v>
      </c>
      <c r="G285" t="str">
        <f t="shared" si="26"/>
        <v>Honda</v>
      </c>
      <c r="H285" t="str">
        <f t="shared" si="27"/>
        <v>S2000</v>
      </c>
      <c r="I285">
        <v>2</v>
      </c>
      <c r="J285" s="13">
        <v>195</v>
      </c>
      <c r="K285" s="13">
        <v>189</v>
      </c>
      <c r="L285" s="11">
        <v>206</v>
      </c>
      <c r="M285" s="11">
        <v>170</v>
      </c>
      <c r="N285" s="13"/>
      <c r="O285" s="14">
        <f t="shared" si="28"/>
        <v>8.9947089947089942E-2</v>
      </c>
      <c r="P285" t="s">
        <v>65</v>
      </c>
      <c r="Q285" s="36">
        <f t="shared" si="29"/>
        <v>3.0769230769230771E-2</v>
      </c>
    </row>
    <row r="286" spans="1:17" ht="14.25" customHeight="1" thickTop="1" thickBot="1" x14ac:dyDescent="0.35">
      <c r="A286" s="10">
        <v>500195</v>
      </c>
      <c r="B286" s="28" t="s">
        <v>26</v>
      </c>
      <c r="C286" s="11">
        <v>41</v>
      </c>
      <c r="D286" s="11">
        <v>7</v>
      </c>
      <c r="E286" s="12">
        <f t="shared" si="24"/>
        <v>41007</v>
      </c>
      <c r="F286" t="str">
        <f t="shared" si="25"/>
        <v>Standard</v>
      </c>
      <c r="G286" t="str">
        <f t="shared" si="26"/>
        <v>Mazda</v>
      </c>
      <c r="H286" t="str">
        <f t="shared" si="27"/>
        <v>3</v>
      </c>
      <c r="I286">
        <v>2</v>
      </c>
      <c r="J286" s="13">
        <v>150</v>
      </c>
      <c r="K286" s="13">
        <v>141.12</v>
      </c>
      <c r="L286" s="11">
        <v>178</v>
      </c>
      <c r="M286" s="11">
        <v>202</v>
      </c>
      <c r="N286" s="13"/>
      <c r="O286" s="14">
        <f t="shared" si="28"/>
        <v>0.2613378684807256</v>
      </c>
      <c r="P286" t="s">
        <v>65</v>
      </c>
      <c r="Q286" s="36">
        <f t="shared" si="29"/>
        <v>5.9199999999999968E-2</v>
      </c>
    </row>
    <row r="287" spans="1:17" ht="14.25" customHeight="1" thickTop="1" thickBot="1" x14ac:dyDescent="0.35">
      <c r="A287" s="10">
        <v>500195</v>
      </c>
      <c r="B287" s="28" t="s">
        <v>26</v>
      </c>
      <c r="C287" s="11">
        <v>41</v>
      </c>
      <c r="D287" s="11">
        <v>5</v>
      </c>
      <c r="E287" s="12">
        <f t="shared" si="24"/>
        <v>41005</v>
      </c>
      <c r="F287" t="str">
        <f t="shared" si="25"/>
        <v>Standard</v>
      </c>
      <c r="G287" t="str">
        <f t="shared" si="26"/>
        <v>Honda</v>
      </c>
      <c r="H287" t="str">
        <f t="shared" si="27"/>
        <v>Jazz</v>
      </c>
      <c r="I287">
        <v>1.4</v>
      </c>
      <c r="J287" s="13">
        <v>140</v>
      </c>
      <c r="K287" s="13">
        <v>137.19999999999999</v>
      </c>
      <c r="L287" s="11">
        <v>148</v>
      </c>
      <c r="M287" s="11">
        <v>133</v>
      </c>
      <c r="N287" s="13"/>
      <c r="O287" s="14">
        <f t="shared" si="28"/>
        <v>7.8717201166180847E-2</v>
      </c>
      <c r="P287" t="s">
        <v>65</v>
      </c>
      <c r="Q287" s="36">
        <f t="shared" si="29"/>
        <v>2.000000000000008E-2</v>
      </c>
    </row>
    <row r="288" spans="1:17" ht="14.25" customHeight="1" thickTop="1" thickBot="1" x14ac:dyDescent="0.35">
      <c r="A288" s="10">
        <v>500196</v>
      </c>
      <c r="B288" s="28" t="s">
        <v>26</v>
      </c>
      <c r="C288" s="11">
        <v>51</v>
      </c>
      <c r="D288" s="11">
        <v>5</v>
      </c>
      <c r="E288" s="12">
        <f t="shared" si="24"/>
        <v>51005</v>
      </c>
      <c r="F288" t="str">
        <f t="shared" si="25"/>
        <v>Premium</v>
      </c>
      <c r="G288" t="str">
        <f t="shared" si="26"/>
        <v>Mercedes Benz</v>
      </c>
      <c r="H288" t="str">
        <f t="shared" si="27"/>
        <v>C200</v>
      </c>
      <c r="I288">
        <v>2</v>
      </c>
      <c r="J288" s="13">
        <v>240</v>
      </c>
      <c r="K288" s="13">
        <v>230.29999999999998</v>
      </c>
      <c r="L288" s="11">
        <v>244</v>
      </c>
      <c r="M288" s="11">
        <v>229</v>
      </c>
      <c r="N288" s="13"/>
      <c r="O288" s="14">
        <f t="shared" si="28"/>
        <v>5.948762483716899E-2</v>
      </c>
      <c r="P288" t="s">
        <v>64</v>
      </c>
      <c r="Q288" s="36">
        <f t="shared" si="29"/>
        <v>4.041666666666674E-2</v>
      </c>
    </row>
    <row r="289" spans="1:17" ht="14.25" customHeight="1" thickTop="1" thickBot="1" x14ac:dyDescent="0.35">
      <c r="A289" s="10">
        <v>500196</v>
      </c>
      <c r="B289" s="28" t="s">
        <v>26</v>
      </c>
      <c r="C289" s="11">
        <v>51</v>
      </c>
      <c r="D289" s="11">
        <v>4</v>
      </c>
      <c r="E289" s="12">
        <f t="shared" si="24"/>
        <v>51004</v>
      </c>
      <c r="F289" t="str">
        <f t="shared" si="25"/>
        <v>Premium</v>
      </c>
      <c r="G289" t="str">
        <f t="shared" si="26"/>
        <v>BMW</v>
      </c>
      <c r="H289" t="str">
        <f t="shared" si="27"/>
        <v>320i</v>
      </c>
      <c r="I289">
        <v>2</v>
      </c>
      <c r="J289" s="13">
        <v>240</v>
      </c>
      <c r="K289" s="13">
        <v>235.2</v>
      </c>
      <c r="L289" s="11">
        <v>280</v>
      </c>
      <c r="M289" s="11">
        <v>302</v>
      </c>
      <c r="N289" s="13"/>
      <c r="O289" s="14">
        <f t="shared" si="28"/>
        <v>0.19047619047619052</v>
      </c>
      <c r="P289" t="s">
        <v>64</v>
      </c>
      <c r="Q289" s="36">
        <f t="shared" si="29"/>
        <v>2.0000000000000049E-2</v>
      </c>
    </row>
    <row r="290" spans="1:17" ht="14.25" customHeight="1" thickTop="1" thickBot="1" x14ac:dyDescent="0.35">
      <c r="A290" s="10">
        <v>500199</v>
      </c>
      <c r="B290" s="28" t="s">
        <v>26</v>
      </c>
      <c r="C290" s="11">
        <v>61</v>
      </c>
      <c r="D290" s="11">
        <v>4</v>
      </c>
      <c r="E290" s="12">
        <f t="shared" si="24"/>
        <v>61004</v>
      </c>
      <c r="F290" t="str">
        <f t="shared" si="25"/>
        <v>Sports</v>
      </c>
      <c r="G290" t="str">
        <f t="shared" si="26"/>
        <v>Subaru</v>
      </c>
      <c r="H290" t="str">
        <f t="shared" si="27"/>
        <v>Impreza</v>
      </c>
      <c r="I290">
        <v>2</v>
      </c>
      <c r="J290" s="13">
        <v>180</v>
      </c>
      <c r="K290" s="13">
        <v>180</v>
      </c>
      <c r="L290" s="11">
        <v>181</v>
      </c>
      <c r="M290" s="11">
        <v>162</v>
      </c>
      <c r="N290" s="13"/>
      <c r="O290" s="14">
        <f t="shared" si="28"/>
        <v>5.5555555555555558E-3</v>
      </c>
      <c r="P290" t="s">
        <v>64</v>
      </c>
      <c r="Q290" s="36">
        <f t="shared" si="29"/>
        <v>0</v>
      </c>
    </row>
    <row r="291" spans="1:17" ht="14.25" customHeight="1" thickTop="1" thickBot="1" x14ac:dyDescent="0.35">
      <c r="A291" s="10">
        <v>500211</v>
      </c>
      <c r="B291" s="28" t="s">
        <v>26</v>
      </c>
      <c r="C291" s="11">
        <v>61</v>
      </c>
      <c r="D291" s="11">
        <v>4</v>
      </c>
      <c r="E291" s="12">
        <f t="shared" si="24"/>
        <v>61004</v>
      </c>
      <c r="F291" t="str">
        <f t="shared" si="25"/>
        <v>Sports</v>
      </c>
      <c r="G291" t="str">
        <f t="shared" si="26"/>
        <v>Subaru</v>
      </c>
      <c r="H291" t="str">
        <f t="shared" si="27"/>
        <v>Impreza</v>
      </c>
      <c r="I291">
        <v>2</v>
      </c>
      <c r="J291" s="13">
        <v>180</v>
      </c>
      <c r="K291" s="13">
        <v>168.56</v>
      </c>
      <c r="L291" s="11">
        <v>240</v>
      </c>
      <c r="M291" s="11">
        <v>204</v>
      </c>
      <c r="N291" s="13"/>
      <c r="O291" s="14">
        <f t="shared" si="28"/>
        <v>0.42382534409112482</v>
      </c>
      <c r="P291" t="s">
        <v>64</v>
      </c>
      <c r="Q291" s="36">
        <f t="shared" si="29"/>
        <v>6.3555555555555546E-2</v>
      </c>
    </row>
    <row r="292" spans="1:17" ht="14.25" customHeight="1" thickTop="1" thickBot="1" x14ac:dyDescent="0.35">
      <c r="A292" s="10">
        <v>500211</v>
      </c>
      <c r="B292" s="28" t="s">
        <v>26</v>
      </c>
      <c r="C292" s="11">
        <v>51</v>
      </c>
      <c r="D292" s="11">
        <v>6</v>
      </c>
      <c r="E292" s="12">
        <f t="shared" si="24"/>
        <v>51006</v>
      </c>
      <c r="F292" t="str">
        <f t="shared" si="25"/>
        <v>Premium</v>
      </c>
      <c r="G292" t="str">
        <f t="shared" si="26"/>
        <v>Audi</v>
      </c>
      <c r="H292" t="str">
        <f t="shared" si="27"/>
        <v>A4</v>
      </c>
      <c r="I292">
        <v>2</v>
      </c>
      <c r="J292" s="13">
        <v>230</v>
      </c>
      <c r="K292" s="13">
        <v>225.4</v>
      </c>
      <c r="L292" s="11">
        <v>179</v>
      </c>
      <c r="M292" s="11">
        <v>164</v>
      </c>
      <c r="N292" s="13"/>
      <c r="O292" s="14">
        <f t="shared" si="28"/>
        <v>-0.20585625554569656</v>
      </c>
      <c r="P292" t="s">
        <v>64</v>
      </c>
      <c r="Q292" s="36">
        <f t="shared" si="29"/>
        <v>1.9999999999999976E-2</v>
      </c>
    </row>
    <row r="293" spans="1:17" ht="14.25" customHeight="1" thickTop="1" thickBot="1" x14ac:dyDescent="0.35">
      <c r="A293" s="10">
        <v>500214</v>
      </c>
      <c r="B293" s="28" t="s">
        <v>26</v>
      </c>
      <c r="C293" s="11">
        <v>51</v>
      </c>
      <c r="D293" s="11">
        <v>6</v>
      </c>
      <c r="E293" s="12">
        <f t="shared" si="24"/>
        <v>51006</v>
      </c>
      <c r="F293" t="str">
        <f t="shared" si="25"/>
        <v>Premium</v>
      </c>
      <c r="G293" t="str">
        <f t="shared" si="26"/>
        <v>Audi</v>
      </c>
      <c r="H293" t="str">
        <f t="shared" si="27"/>
        <v>A4</v>
      </c>
      <c r="I293">
        <v>2</v>
      </c>
      <c r="J293" s="13">
        <v>230</v>
      </c>
      <c r="K293" s="13">
        <v>227</v>
      </c>
      <c r="L293" s="11">
        <v>256</v>
      </c>
      <c r="M293" s="11">
        <v>263</v>
      </c>
      <c r="N293" s="13"/>
      <c r="O293" s="14">
        <f t="shared" si="28"/>
        <v>0.1277533039647577</v>
      </c>
      <c r="P293" t="s">
        <v>64</v>
      </c>
      <c r="Q293" s="36">
        <f t="shared" si="29"/>
        <v>1.3043478260869565E-2</v>
      </c>
    </row>
    <row r="294" spans="1:17" ht="14.25" customHeight="1" thickTop="1" thickBot="1" x14ac:dyDescent="0.35">
      <c r="A294" s="10">
        <v>500228</v>
      </c>
      <c r="B294" s="28" t="s">
        <v>26</v>
      </c>
      <c r="C294" s="11">
        <v>61</v>
      </c>
      <c r="D294" s="11">
        <v>4</v>
      </c>
      <c r="E294" s="12">
        <f t="shared" si="24"/>
        <v>61004</v>
      </c>
      <c r="F294" t="str">
        <f t="shared" si="25"/>
        <v>Sports</v>
      </c>
      <c r="G294" t="str">
        <f t="shared" si="26"/>
        <v>Subaru</v>
      </c>
      <c r="H294" t="str">
        <f t="shared" si="27"/>
        <v>Impreza</v>
      </c>
      <c r="I294">
        <v>2</v>
      </c>
      <c r="J294" s="13">
        <v>180</v>
      </c>
      <c r="K294" s="13">
        <v>173</v>
      </c>
      <c r="L294" s="11">
        <v>219</v>
      </c>
      <c r="M294" s="11">
        <v>181</v>
      </c>
      <c r="N294" s="13"/>
      <c r="O294" s="14">
        <f t="shared" si="28"/>
        <v>0.26589595375722541</v>
      </c>
      <c r="P294" t="s">
        <v>64</v>
      </c>
      <c r="Q294" s="36">
        <f t="shared" si="29"/>
        <v>3.888888888888889E-2</v>
      </c>
    </row>
    <row r="295" spans="1:17" ht="14.25" customHeight="1" thickTop="1" thickBot="1" x14ac:dyDescent="0.35">
      <c r="A295" s="10">
        <v>500230</v>
      </c>
      <c r="B295" s="28" t="s">
        <v>26</v>
      </c>
      <c r="C295" s="11">
        <v>41</v>
      </c>
      <c r="D295" s="11">
        <v>6</v>
      </c>
      <c r="E295" s="12">
        <f t="shared" si="24"/>
        <v>41006</v>
      </c>
      <c r="F295" t="str">
        <f t="shared" si="25"/>
        <v>Standard</v>
      </c>
      <c r="G295" t="str">
        <f t="shared" si="26"/>
        <v>Hyundai</v>
      </c>
      <c r="H295" t="str">
        <f t="shared" si="27"/>
        <v>i30</v>
      </c>
      <c r="I295">
        <v>1.4</v>
      </c>
      <c r="J295" s="13">
        <v>130</v>
      </c>
      <c r="K295" s="13">
        <v>130</v>
      </c>
      <c r="L295" s="11">
        <v>182</v>
      </c>
      <c r="M295" s="11">
        <v>198</v>
      </c>
      <c r="N295" s="13"/>
      <c r="O295" s="14">
        <f t="shared" si="28"/>
        <v>0.4</v>
      </c>
      <c r="P295" t="s">
        <v>64</v>
      </c>
      <c r="Q295" s="36">
        <f t="shared" si="29"/>
        <v>0</v>
      </c>
    </row>
    <row r="296" spans="1:17" ht="14.25" customHeight="1" thickTop="1" thickBot="1" x14ac:dyDescent="0.35">
      <c r="A296" s="10">
        <v>500237</v>
      </c>
      <c r="B296" s="28" t="s">
        <v>26</v>
      </c>
      <c r="C296" s="11">
        <v>51</v>
      </c>
      <c r="D296" s="11">
        <v>4</v>
      </c>
      <c r="E296" s="12">
        <f t="shared" si="24"/>
        <v>51004</v>
      </c>
      <c r="F296" t="str">
        <f t="shared" si="25"/>
        <v>Premium</v>
      </c>
      <c r="G296" t="str">
        <f t="shared" si="26"/>
        <v>BMW</v>
      </c>
      <c r="H296" t="str">
        <f t="shared" si="27"/>
        <v>320i</v>
      </c>
      <c r="I296">
        <v>2</v>
      </c>
      <c r="J296" s="13">
        <v>240</v>
      </c>
      <c r="K296" s="13">
        <v>235.2</v>
      </c>
      <c r="L296" s="11">
        <v>192</v>
      </c>
      <c r="M296" s="11">
        <v>174</v>
      </c>
      <c r="N296" s="13"/>
      <c r="O296" s="14">
        <f t="shared" si="28"/>
        <v>-0.18367346938775506</v>
      </c>
      <c r="P296" t="s">
        <v>64</v>
      </c>
      <c r="Q296" s="36">
        <f t="shared" si="29"/>
        <v>2.0000000000000049E-2</v>
      </c>
    </row>
    <row r="297" spans="1:17" ht="14.25" customHeight="1" thickTop="1" thickBot="1" x14ac:dyDescent="0.35">
      <c r="A297" s="10">
        <v>500237</v>
      </c>
      <c r="B297" s="28" t="s">
        <v>26</v>
      </c>
      <c r="C297" s="11">
        <v>51</v>
      </c>
      <c r="D297" s="11">
        <v>7</v>
      </c>
      <c r="E297" s="12">
        <f t="shared" si="24"/>
        <v>51007</v>
      </c>
      <c r="F297" t="str">
        <f t="shared" si="25"/>
        <v>Premium</v>
      </c>
      <c r="G297" t="str">
        <f t="shared" si="26"/>
        <v>Lexus</v>
      </c>
      <c r="H297" t="str">
        <f t="shared" si="27"/>
        <v>IS-250</v>
      </c>
      <c r="I297">
        <v>2.5</v>
      </c>
      <c r="J297" s="13">
        <v>250</v>
      </c>
      <c r="K297" s="13">
        <v>220.5</v>
      </c>
      <c r="L297" s="11">
        <v>229</v>
      </c>
      <c r="M297" s="11">
        <v>212</v>
      </c>
      <c r="N297" s="13"/>
      <c r="O297" s="14">
        <f t="shared" si="28"/>
        <v>3.8548752834467119E-2</v>
      </c>
      <c r="P297" t="s">
        <v>64</v>
      </c>
      <c r="Q297" s="36">
        <f t="shared" si="29"/>
        <v>0.11799999999999999</v>
      </c>
    </row>
    <row r="298" spans="1:17" ht="14.25" customHeight="1" thickTop="1" thickBot="1" x14ac:dyDescent="0.35">
      <c r="A298" s="10">
        <v>500237</v>
      </c>
      <c r="B298" s="28" t="s">
        <v>26</v>
      </c>
      <c r="C298" s="11">
        <v>51</v>
      </c>
      <c r="D298" s="11">
        <v>6</v>
      </c>
      <c r="E298" s="12">
        <f t="shared" si="24"/>
        <v>51006</v>
      </c>
      <c r="F298" t="str">
        <f t="shared" si="25"/>
        <v>Premium</v>
      </c>
      <c r="G298" t="str">
        <f t="shared" si="26"/>
        <v>Audi</v>
      </c>
      <c r="H298" t="str">
        <f t="shared" si="27"/>
        <v>A4</v>
      </c>
      <c r="I298">
        <v>2</v>
      </c>
      <c r="J298" s="13">
        <v>230</v>
      </c>
      <c r="K298" s="13">
        <v>219.51999999999998</v>
      </c>
      <c r="L298" s="11">
        <v>248</v>
      </c>
      <c r="M298" s="11">
        <v>248</v>
      </c>
      <c r="N298" s="13"/>
      <c r="O298" s="14">
        <f t="shared" si="28"/>
        <v>0.12973760932944617</v>
      </c>
      <c r="P298" t="s">
        <v>64</v>
      </c>
      <c r="Q298" s="36">
        <f t="shared" si="29"/>
        <v>4.5565217391304424E-2</v>
      </c>
    </row>
    <row r="299" spans="1:17" ht="14.25" customHeight="1" thickTop="1" thickBot="1" x14ac:dyDescent="0.35">
      <c r="A299" s="10">
        <v>500243</v>
      </c>
      <c r="B299" s="28" t="s">
        <v>26</v>
      </c>
      <c r="C299" s="11">
        <v>61</v>
      </c>
      <c r="D299" s="11">
        <v>7</v>
      </c>
      <c r="E299" s="12">
        <f t="shared" si="24"/>
        <v>61007</v>
      </c>
      <c r="F299" t="str">
        <f t="shared" si="25"/>
        <v>Sports</v>
      </c>
      <c r="G299" t="str">
        <f t="shared" si="26"/>
        <v>Honda</v>
      </c>
      <c r="H299" t="str">
        <f t="shared" si="27"/>
        <v>S2000</v>
      </c>
      <c r="I299">
        <v>2</v>
      </c>
      <c r="J299" s="13">
        <v>195</v>
      </c>
      <c r="K299" s="13">
        <v>195</v>
      </c>
      <c r="L299" s="11">
        <v>212</v>
      </c>
      <c r="M299" s="11">
        <v>178</v>
      </c>
      <c r="N299" s="13"/>
      <c r="O299" s="14">
        <f t="shared" si="28"/>
        <v>8.7179487179487175E-2</v>
      </c>
      <c r="P299" t="s">
        <v>65</v>
      </c>
      <c r="Q299" s="36">
        <f t="shared" si="29"/>
        <v>0</v>
      </c>
    </row>
    <row r="300" spans="1:17" ht="14.25" customHeight="1" thickTop="1" thickBot="1" x14ac:dyDescent="0.35">
      <c r="A300" s="10">
        <v>500251</v>
      </c>
      <c r="B300" s="28" t="s">
        <v>26</v>
      </c>
      <c r="C300" s="11">
        <v>41</v>
      </c>
      <c r="D300" s="11">
        <v>6</v>
      </c>
      <c r="E300" s="12">
        <f t="shared" si="24"/>
        <v>41006</v>
      </c>
      <c r="F300" t="str">
        <f t="shared" si="25"/>
        <v>Standard</v>
      </c>
      <c r="G300" t="str">
        <f t="shared" si="26"/>
        <v>Hyundai</v>
      </c>
      <c r="H300" t="str">
        <f t="shared" si="27"/>
        <v>i30</v>
      </c>
      <c r="I300">
        <v>1.4</v>
      </c>
      <c r="J300" s="13">
        <v>130</v>
      </c>
      <c r="K300" s="13">
        <v>127</v>
      </c>
      <c r="L300" s="11">
        <v>158</v>
      </c>
      <c r="M300" s="11">
        <v>188</v>
      </c>
      <c r="N300" s="13"/>
      <c r="O300" s="14">
        <f t="shared" si="28"/>
        <v>0.24409448818897639</v>
      </c>
      <c r="P300" t="s">
        <v>64</v>
      </c>
      <c r="Q300" s="36">
        <f t="shared" si="29"/>
        <v>2.3076923076923078E-2</v>
      </c>
    </row>
    <row r="301" spans="1:17" ht="14.25" customHeight="1" thickTop="1" thickBot="1" x14ac:dyDescent="0.35">
      <c r="A301" s="10">
        <v>500259</v>
      </c>
      <c r="B301" s="28" t="s">
        <v>26</v>
      </c>
      <c r="C301" s="11">
        <v>61</v>
      </c>
      <c r="D301" s="11">
        <v>6</v>
      </c>
      <c r="E301" s="12">
        <f t="shared" si="24"/>
        <v>61006</v>
      </c>
      <c r="F301" t="str">
        <f t="shared" si="25"/>
        <v>Sports</v>
      </c>
      <c r="G301" t="str">
        <f t="shared" si="26"/>
        <v>Mazda</v>
      </c>
      <c r="H301" t="str">
        <f t="shared" si="27"/>
        <v>MX-5</v>
      </c>
      <c r="I301">
        <v>1.8</v>
      </c>
      <c r="J301" s="13">
        <v>175</v>
      </c>
      <c r="K301" s="13">
        <v>167.57999999999998</v>
      </c>
      <c r="L301" s="11">
        <v>247</v>
      </c>
      <c r="M301" s="11">
        <v>227</v>
      </c>
      <c r="N301" s="13"/>
      <c r="O301" s="14">
        <f t="shared" si="28"/>
        <v>0.47392290249433122</v>
      </c>
      <c r="P301" t="s">
        <v>65</v>
      </c>
      <c r="Q301" s="36">
        <f t="shared" si="29"/>
        <v>4.240000000000009E-2</v>
      </c>
    </row>
    <row r="302" spans="1:17" ht="14.25" customHeight="1" thickTop="1" thickBot="1" x14ac:dyDescent="0.35">
      <c r="A302" s="10">
        <v>500259</v>
      </c>
      <c r="B302" s="28" t="s">
        <v>26</v>
      </c>
      <c r="C302" s="11">
        <v>61</v>
      </c>
      <c r="D302" s="11">
        <v>5</v>
      </c>
      <c r="E302" s="12">
        <f t="shared" si="24"/>
        <v>61005</v>
      </c>
      <c r="F302" t="str">
        <f t="shared" si="25"/>
        <v>Sports</v>
      </c>
      <c r="G302" t="str">
        <f t="shared" si="26"/>
        <v>Mitsubishi</v>
      </c>
      <c r="H302" t="str">
        <f t="shared" si="27"/>
        <v>Lancer</v>
      </c>
      <c r="I302">
        <v>2</v>
      </c>
      <c r="J302" s="13">
        <v>180</v>
      </c>
      <c r="K302" s="13">
        <v>168.56</v>
      </c>
      <c r="L302" s="11">
        <v>197</v>
      </c>
      <c r="M302" s="11">
        <v>173</v>
      </c>
      <c r="N302" s="13"/>
      <c r="O302" s="14">
        <f t="shared" si="28"/>
        <v>0.16872330327479829</v>
      </c>
      <c r="P302" t="s">
        <v>64</v>
      </c>
      <c r="Q302" s="36">
        <f t="shared" si="29"/>
        <v>6.3555555555555546E-2</v>
      </c>
    </row>
    <row r="303" spans="1:17" ht="14.25" customHeight="1" thickTop="1" thickBot="1" x14ac:dyDescent="0.35">
      <c r="A303" s="10">
        <v>500261</v>
      </c>
      <c r="B303" s="28" t="s">
        <v>26</v>
      </c>
      <c r="C303" s="11">
        <v>61</v>
      </c>
      <c r="D303" s="11">
        <v>5</v>
      </c>
      <c r="E303" s="12">
        <f t="shared" si="24"/>
        <v>61005</v>
      </c>
      <c r="F303" t="str">
        <f t="shared" si="25"/>
        <v>Sports</v>
      </c>
      <c r="G303" t="str">
        <f t="shared" si="26"/>
        <v>Mitsubishi</v>
      </c>
      <c r="H303" t="str">
        <f t="shared" si="27"/>
        <v>Lancer</v>
      </c>
      <c r="I303">
        <v>2</v>
      </c>
      <c r="J303" s="13">
        <v>180</v>
      </c>
      <c r="K303" s="13">
        <v>180</v>
      </c>
      <c r="L303" s="11">
        <v>203</v>
      </c>
      <c r="M303" s="11">
        <v>233</v>
      </c>
      <c r="N303" s="13"/>
      <c r="O303" s="14">
        <f t="shared" si="28"/>
        <v>0.12777777777777777</v>
      </c>
      <c r="P303" t="s">
        <v>64</v>
      </c>
      <c r="Q303" s="36">
        <f t="shared" si="29"/>
        <v>0</v>
      </c>
    </row>
    <row r="304" spans="1:17" ht="14.25" customHeight="1" thickTop="1" thickBot="1" x14ac:dyDescent="0.35">
      <c r="A304" s="10">
        <v>500274</v>
      </c>
      <c r="B304" s="28" t="s">
        <v>26</v>
      </c>
      <c r="C304" s="11">
        <v>51</v>
      </c>
      <c r="D304" s="11">
        <v>4</v>
      </c>
      <c r="E304" s="12">
        <f t="shared" si="24"/>
        <v>51004</v>
      </c>
      <c r="F304" t="str">
        <f t="shared" si="25"/>
        <v>Premium</v>
      </c>
      <c r="G304" t="str">
        <f t="shared" si="26"/>
        <v>BMW</v>
      </c>
      <c r="H304" t="str">
        <f t="shared" si="27"/>
        <v>320i</v>
      </c>
      <c r="I304">
        <v>2</v>
      </c>
      <c r="J304" s="13">
        <v>240</v>
      </c>
      <c r="K304" s="13">
        <v>240</v>
      </c>
      <c r="L304" s="11">
        <v>213</v>
      </c>
      <c r="M304" s="11">
        <v>185</v>
      </c>
      <c r="N304" s="13"/>
      <c r="O304" s="14">
        <f t="shared" si="28"/>
        <v>-0.1125</v>
      </c>
      <c r="P304" t="s">
        <v>64</v>
      </c>
      <c r="Q304" s="36">
        <f t="shared" si="29"/>
        <v>0</v>
      </c>
    </row>
    <row r="305" spans="1:17" ht="14.25" customHeight="1" thickTop="1" thickBot="1" x14ac:dyDescent="0.35">
      <c r="A305" s="10">
        <v>500276</v>
      </c>
      <c r="B305" s="28" t="s">
        <v>26</v>
      </c>
      <c r="C305" s="11">
        <v>41</v>
      </c>
      <c r="D305" s="11">
        <v>5</v>
      </c>
      <c r="E305" s="12">
        <f t="shared" si="24"/>
        <v>41005</v>
      </c>
      <c r="F305" t="str">
        <f t="shared" si="25"/>
        <v>Standard</v>
      </c>
      <c r="G305" t="str">
        <f t="shared" si="26"/>
        <v>Honda</v>
      </c>
      <c r="H305" t="str">
        <f t="shared" si="27"/>
        <v>Jazz</v>
      </c>
      <c r="I305">
        <v>1.4</v>
      </c>
      <c r="J305" s="13">
        <v>140</v>
      </c>
      <c r="K305" s="13">
        <v>127.39999999999999</v>
      </c>
      <c r="L305" s="11">
        <v>156</v>
      </c>
      <c r="M305" s="11">
        <v>123</v>
      </c>
      <c r="N305" s="13"/>
      <c r="O305" s="14">
        <f t="shared" si="28"/>
        <v>0.22448979591836743</v>
      </c>
      <c r="P305" t="s">
        <v>65</v>
      </c>
      <c r="Q305" s="36">
        <f t="shared" si="29"/>
        <v>9.0000000000000066E-2</v>
      </c>
    </row>
    <row r="306" spans="1:17" ht="14.25" customHeight="1" thickTop="1" thickBot="1" x14ac:dyDescent="0.35">
      <c r="A306" s="10">
        <v>500276</v>
      </c>
      <c r="B306" s="28" t="s">
        <v>26</v>
      </c>
      <c r="C306" s="11">
        <v>51</v>
      </c>
      <c r="D306" s="11">
        <v>6</v>
      </c>
      <c r="E306" s="12">
        <f t="shared" si="24"/>
        <v>51006</v>
      </c>
      <c r="F306" t="str">
        <f t="shared" si="25"/>
        <v>Premium</v>
      </c>
      <c r="G306" t="str">
        <f t="shared" si="26"/>
        <v>Audi</v>
      </c>
      <c r="H306" t="str">
        <f t="shared" si="27"/>
        <v>A4</v>
      </c>
      <c r="I306">
        <v>2</v>
      </c>
      <c r="J306" s="13">
        <v>230</v>
      </c>
      <c r="K306" s="13">
        <v>225.4</v>
      </c>
      <c r="L306" s="11">
        <v>200</v>
      </c>
      <c r="M306" s="11">
        <v>158</v>
      </c>
      <c r="N306" s="13"/>
      <c r="O306" s="14">
        <f t="shared" si="28"/>
        <v>-0.11268855368234253</v>
      </c>
      <c r="P306" t="s">
        <v>64</v>
      </c>
      <c r="Q306" s="36">
        <f t="shared" si="29"/>
        <v>1.9999999999999976E-2</v>
      </c>
    </row>
    <row r="307" spans="1:17" ht="14.25" customHeight="1" thickTop="1" thickBot="1" x14ac:dyDescent="0.35">
      <c r="A307" s="10">
        <v>500283</v>
      </c>
      <c r="B307" s="28" t="s">
        <v>26</v>
      </c>
      <c r="C307" s="11">
        <v>61</v>
      </c>
      <c r="D307" s="11">
        <v>4</v>
      </c>
      <c r="E307" s="12">
        <f t="shared" si="24"/>
        <v>61004</v>
      </c>
      <c r="F307" t="str">
        <f t="shared" si="25"/>
        <v>Sports</v>
      </c>
      <c r="G307" t="str">
        <f t="shared" si="26"/>
        <v>Subaru</v>
      </c>
      <c r="H307" t="str">
        <f t="shared" si="27"/>
        <v>Impreza</v>
      </c>
      <c r="I307">
        <v>2</v>
      </c>
      <c r="J307" s="13">
        <v>180</v>
      </c>
      <c r="K307" s="13">
        <v>178</v>
      </c>
      <c r="L307" s="11">
        <v>202</v>
      </c>
      <c r="M307" s="11">
        <v>234</v>
      </c>
      <c r="N307" s="13"/>
      <c r="O307" s="14">
        <f t="shared" si="28"/>
        <v>0.1348314606741573</v>
      </c>
      <c r="P307" t="s">
        <v>64</v>
      </c>
      <c r="Q307" s="36">
        <f t="shared" si="29"/>
        <v>1.1111111111111112E-2</v>
      </c>
    </row>
    <row r="308" spans="1:17" ht="14.25" customHeight="1" thickTop="1" thickBot="1" x14ac:dyDescent="0.35">
      <c r="A308" s="10">
        <v>500284</v>
      </c>
      <c r="B308" s="28" t="s">
        <v>26</v>
      </c>
      <c r="C308" s="11">
        <v>61</v>
      </c>
      <c r="D308" s="11">
        <v>6</v>
      </c>
      <c r="E308" s="12">
        <f t="shared" si="24"/>
        <v>61006</v>
      </c>
      <c r="F308" t="str">
        <f t="shared" si="25"/>
        <v>Sports</v>
      </c>
      <c r="G308" t="str">
        <f t="shared" si="26"/>
        <v>Mazda</v>
      </c>
      <c r="H308" t="str">
        <f t="shared" si="27"/>
        <v>MX-5</v>
      </c>
      <c r="I308">
        <v>1.8</v>
      </c>
      <c r="J308" s="13">
        <v>175</v>
      </c>
      <c r="K308" s="13">
        <v>166</v>
      </c>
      <c r="L308" s="11">
        <v>180</v>
      </c>
      <c r="M308" s="11">
        <v>203</v>
      </c>
      <c r="N308" s="13"/>
      <c r="O308" s="14">
        <f t="shared" si="28"/>
        <v>8.4337349397590355E-2</v>
      </c>
      <c r="P308" t="s">
        <v>65</v>
      </c>
      <c r="Q308" s="36">
        <f t="shared" si="29"/>
        <v>5.1428571428571428E-2</v>
      </c>
    </row>
    <row r="309" spans="1:17" ht="14.25" customHeight="1" thickTop="1" thickBot="1" x14ac:dyDescent="0.35">
      <c r="A309" s="10">
        <v>500296</v>
      </c>
      <c r="B309" s="28" t="s">
        <v>26</v>
      </c>
      <c r="C309" s="11">
        <v>41</v>
      </c>
      <c r="D309" s="11">
        <v>5</v>
      </c>
      <c r="E309" s="12">
        <f t="shared" si="24"/>
        <v>41005</v>
      </c>
      <c r="F309" t="str">
        <f t="shared" si="25"/>
        <v>Standard</v>
      </c>
      <c r="G309" t="str">
        <f t="shared" si="26"/>
        <v>Honda</v>
      </c>
      <c r="H309" t="str">
        <f t="shared" si="27"/>
        <v>Jazz</v>
      </c>
      <c r="I309">
        <v>1.4</v>
      </c>
      <c r="J309" s="13">
        <v>140</v>
      </c>
      <c r="K309" s="13">
        <v>140</v>
      </c>
      <c r="L309" s="11">
        <v>166</v>
      </c>
      <c r="M309" s="11">
        <v>146</v>
      </c>
      <c r="N309" s="13"/>
      <c r="O309" s="14">
        <f t="shared" si="28"/>
        <v>0.18571428571428572</v>
      </c>
      <c r="P309" t="s">
        <v>65</v>
      </c>
      <c r="Q309" s="36">
        <f t="shared" si="29"/>
        <v>0</v>
      </c>
    </row>
    <row r="310" spans="1:17" ht="14.25" customHeight="1" thickTop="1" thickBot="1" x14ac:dyDescent="0.35">
      <c r="A310" s="10">
        <v>500356</v>
      </c>
      <c r="B310" s="28" t="s">
        <v>26</v>
      </c>
      <c r="C310" s="11">
        <v>61</v>
      </c>
      <c r="D310" s="11">
        <v>7</v>
      </c>
      <c r="E310" s="12">
        <f t="shared" si="24"/>
        <v>61007</v>
      </c>
      <c r="F310" t="str">
        <f t="shared" si="25"/>
        <v>Sports</v>
      </c>
      <c r="G310" t="str">
        <f t="shared" si="26"/>
        <v>Honda</v>
      </c>
      <c r="H310" t="str">
        <f t="shared" si="27"/>
        <v>S2000</v>
      </c>
      <c r="I310">
        <v>2</v>
      </c>
      <c r="J310" s="13">
        <v>195</v>
      </c>
      <c r="K310" s="13">
        <v>195</v>
      </c>
      <c r="L310" s="11">
        <v>200</v>
      </c>
      <c r="M310" s="11">
        <v>214</v>
      </c>
      <c r="N310" s="13"/>
      <c r="O310" s="14">
        <f t="shared" si="28"/>
        <v>2.564102564102564E-2</v>
      </c>
      <c r="P310" t="s">
        <v>65</v>
      </c>
      <c r="Q310" s="36">
        <f t="shared" si="29"/>
        <v>0</v>
      </c>
    </row>
    <row r="311" spans="1:17" ht="14.25" customHeight="1" thickTop="1" thickBot="1" x14ac:dyDescent="0.35">
      <c r="A311" s="10">
        <v>500357</v>
      </c>
      <c r="B311" s="28" t="s">
        <v>26</v>
      </c>
      <c r="C311" s="11">
        <v>61</v>
      </c>
      <c r="D311" s="11">
        <v>6</v>
      </c>
      <c r="E311" s="12">
        <f t="shared" si="24"/>
        <v>61006</v>
      </c>
      <c r="F311" t="str">
        <f t="shared" si="25"/>
        <v>Sports</v>
      </c>
      <c r="G311" t="str">
        <f t="shared" si="26"/>
        <v>Mazda</v>
      </c>
      <c r="H311" t="str">
        <f t="shared" si="27"/>
        <v>MX-5</v>
      </c>
      <c r="I311">
        <v>1.8</v>
      </c>
      <c r="J311" s="13">
        <v>175</v>
      </c>
      <c r="K311" s="13">
        <v>170.52</v>
      </c>
      <c r="L311" s="11">
        <v>234</v>
      </c>
      <c r="M311" s="11">
        <v>175</v>
      </c>
      <c r="N311" s="13"/>
      <c r="O311" s="14">
        <f t="shared" si="28"/>
        <v>0.37227304714989434</v>
      </c>
      <c r="P311" t="s">
        <v>65</v>
      </c>
      <c r="Q311" s="36">
        <f t="shared" si="29"/>
        <v>2.5599999999999942E-2</v>
      </c>
    </row>
    <row r="312" spans="1:17" ht="14.25" customHeight="1" thickTop="1" thickBot="1" x14ac:dyDescent="0.35">
      <c r="A312" s="10">
        <v>500357</v>
      </c>
      <c r="B312" s="28" t="s">
        <v>26</v>
      </c>
      <c r="C312" s="11">
        <v>61</v>
      </c>
      <c r="D312" s="11">
        <v>5</v>
      </c>
      <c r="E312" s="12">
        <f t="shared" si="24"/>
        <v>61005</v>
      </c>
      <c r="F312" t="str">
        <f t="shared" si="25"/>
        <v>Sports</v>
      </c>
      <c r="G312" t="str">
        <f t="shared" si="26"/>
        <v>Mitsubishi</v>
      </c>
      <c r="H312" t="str">
        <f t="shared" si="27"/>
        <v>Lancer</v>
      </c>
      <c r="I312">
        <v>2</v>
      </c>
      <c r="J312" s="13">
        <v>180</v>
      </c>
      <c r="K312" s="13">
        <v>169.54</v>
      </c>
      <c r="L312" s="11">
        <v>214</v>
      </c>
      <c r="M312" s="11">
        <v>160</v>
      </c>
      <c r="N312" s="13"/>
      <c r="O312" s="14">
        <f t="shared" si="28"/>
        <v>0.26223899964610126</v>
      </c>
      <c r="P312" t="s">
        <v>64</v>
      </c>
      <c r="Q312" s="36">
        <f t="shared" si="29"/>
        <v>5.8111111111111155E-2</v>
      </c>
    </row>
    <row r="313" spans="1:17" ht="14.25" customHeight="1" thickTop="1" thickBot="1" x14ac:dyDescent="0.35">
      <c r="A313" s="10">
        <v>500358</v>
      </c>
      <c r="B313" s="28" t="s">
        <v>26</v>
      </c>
      <c r="C313" s="11">
        <v>61</v>
      </c>
      <c r="D313" s="11">
        <v>5</v>
      </c>
      <c r="E313" s="12">
        <f t="shared" si="24"/>
        <v>61005</v>
      </c>
      <c r="F313" t="str">
        <f t="shared" si="25"/>
        <v>Sports</v>
      </c>
      <c r="G313" t="str">
        <f t="shared" si="26"/>
        <v>Mitsubishi</v>
      </c>
      <c r="H313" t="str">
        <f t="shared" si="27"/>
        <v>Lancer</v>
      </c>
      <c r="I313">
        <v>2</v>
      </c>
      <c r="J313" s="13">
        <v>180</v>
      </c>
      <c r="K313" s="13">
        <v>171</v>
      </c>
      <c r="L313" s="11">
        <v>200</v>
      </c>
      <c r="M313" s="11">
        <v>172</v>
      </c>
      <c r="N313" s="13"/>
      <c r="O313" s="14">
        <f t="shared" si="28"/>
        <v>0.16959064327485379</v>
      </c>
      <c r="P313" t="s">
        <v>64</v>
      </c>
      <c r="Q313" s="36">
        <f t="shared" si="29"/>
        <v>0.05</v>
      </c>
    </row>
    <row r="314" spans="1:17" ht="14.25" customHeight="1" thickTop="1" thickBot="1" x14ac:dyDescent="0.35">
      <c r="A314" s="10">
        <v>500359</v>
      </c>
      <c r="B314" s="28" t="s">
        <v>26</v>
      </c>
      <c r="C314" s="11">
        <v>51</v>
      </c>
      <c r="D314" s="11">
        <v>6</v>
      </c>
      <c r="E314" s="12">
        <f t="shared" si="24"/>
        <v>51006</v>
      </c>
      <c r="F314" t="str">
        <f t="shared" si="25"/>
        <v>Premium</v>
      </c>
      <c r="G314" t="str">
        <f t="shared" si="26"/>
        <v>Audi</v>
      </c>
      <c r="H314" t="str">
        <f t="shared" si="27"/>
        <v>A4</v>
      </c>
      <c r="I314">
        <v>2</v>
      </c>
      <c r="J314" s="13">
        <v>230</v>
      </c>
      <c r="K314" s="13">
        <v>230</v>
      </c>
      <c r="L314" s="11">
        <v>299</v>
      </c>
      <c r="M314" s="11">
        <v>269</v>
      </c>
      <c r="N314" s="13"/>
      <c r="O314" s="14">
        <f t="shared" si="28"/>
        <v>0.3</v>
      </c>
      <c r="P314" t="s">
        <v>64</v>
      </c>
      <c r="Q314" s="36">
        <f t="shared" si="29"/>
        <v>0</v>
      </c>
    </row>
    <row r="315" spans="1:17" ht="14.25" customHeight="1" thickTop="1" thickBot="1" x14ac:dyDescent="0.35">
      <c r="A315" s="10">
        <v>500366</v>
      </c>
      <c r="B315" s="28" t="s">
        <v>26</v>
      </c>
      <c r="C315" s="11">
        <v>51</v>
      </c>
      <c r="D315" s="11">
        <v>7</v>
      </c>
      <c r="E315" s="12">
        <f t="shared" si="24"/>
        <v>51007</v>
      </c>
      <c r="F315" t="str">
        <f t="shared" si="25"/>
        <v>Premium</v>
      </c>
      <c r="G315" t="str">
        <f t="shared" si="26"/>
        <v>Lexus</v>
      </c>
      <c r="H315" t="str">
        <f t="shared" si="27"/>
        <v>IS-250</v>
      </c>
      <c r="I315">
        <v>2.5</v>
      </c>
      <c r="J315" s="13">
        <v>250</v>
      </c>
      <c r="K315" s="13">
        <v>250</v>
      </c>
      <c r="L315" s="11">
        <v>280</v>
      </c>
      <c r="M315" s="11">
        <v>302</v>
      </c>
      <c r="N315" s="13"/>
      <c r="O315" s="14">
        <f t="shared" si="28"/>
        <v>0.12</v>
      </c>
      <c r="P315" t="s">
        <v>64</v>
      </c>
      <c r="Q315" s="36">
        <f t="shared" si="29"/>
        <v>0</v>
      </c>
    </row>
    <row r="316" spans="1:17" ht="14.25" customHeight="1" thickTop="1" thickBot="1" x14ac:dyDescent="0.35">
      <c r="A316" s="10">
        <v>500401</v>
      </c>
      <c r="B316" s="28" t="s">
        <v>26</v>
      </c>
      <c r="C316" s="11">
        <v>61</v>
      </c>
      <c r="D316" s="11">
        <v>5</v>
      </c>
      <c r="E316" s="12">
        <f t="shared" si="24"/>
        <v>61005</v>
      </c>
      <c r="F316" t="str">
        <f t="shared" si="25"/>
        <v>Sports</v>
      </c>
      <c r="G316" t="str">
        <f t="shared" si="26"/>
        <v>Mitsubishi</v>
      </c>
      <c r="H316" t="str">
        <f t="shared" si="27"/>
        <v>Lancer</v>
      </c>
      <c r="I316">
        <v>2</v>
      </c>
      <c r="J316" s="13">
        <v>180</v>
      </c>
      <c r="K316" s="13">
        <v>174</v>
      </c>
      <c r="L316" s="11">
        <v>234</v>
      </c>
      <c r="M316" s="11">
        <v>217</v>
      </c>
      <c r="N316" s="13"/>
      <c r="O316" s="14">
        <f t="shared" si="28"/>
        <v>0.34482758620689657</v>
      </c>
      <c r="P316" t="s">
        <v>64</v>
      </c>
      <c r="Q316" s="36">
        <f t="shared" si="29"/>
        <v>3.3333333333333333E-2</v>
      </c>
    </row>
    <row r="317" spans="1:17" ht="14.25" customHeight="1" thickTop="1" thickBot="1" x14ac:dyDescent="0.35">
      <c r="A317" s="10">
        <v>500403</v>
      </c>
      <c r="B317" s="28" t="s">
        <v>26</v>
      </c>
      <c r="C317" s="11">
        <v>61</v>
      </c>
      <c r="D317" s="11">
        <v>5</v>
      </c>
      <c r="E317" s="12">
        <f t="shared" si="24"/>
        <v>61005</v>
      </c>
      <c r="F317" t="str">
        <f t="shared" si="25"/>
        <v>Sports</v>
      </c>
      <c r="G317" t="str">
        <f t="shared" si="26"/>
        <v>Mitsubishi</v>
      </c>
      <c r="H317" t="str">
        <f t="shared" si="27"/>
        <v>Lancer</v>
      </c>
      <c r="I317">
        <v>2</v>
      </c>
      <c r="J317" s="13">
        <v>180</v>
      </c>
      <c r="K317" s="13">
        <v>171.5</v>
      </c>
      <c r="L317" s="11">
        <v>183</v>
      </c>
      <c r="M317" s="11">
        <v>190</v>
      </c>
      <c r="N317" s="13"/>
      <c r="O317" s="14">
        <f t="shared" si="28"/>
        <v>6.7055393586005832E-2</v>
      </c>
      <c r="P317" t="s">
        <v>64</v>
      </c>
      <c r="Q317" s="36">
        <f t="shared" si="29"/>
        <v>4.7222222222222221E-2</v>
      </c>
    </row>
    <row r="318" spans="1:17" ht="14.25" customHeight="1" thickTop="1" thickBot="1" x14ac:dyDescent="0.35">
      <c r="A318" s="10">
        <v>500403</v>
      </c>
      <c r="B318" s="28" t="s">
        <v>26</v>
      </c>
      <c r="C318" s="11">
        <v>41</v>
      </c>
      <c r="D318" s="11">
        <v>4</v>
      </c>
      <c r="E318" s="12">
        <f t="shared" si="24"/>
        <v>41004</v>
      </c>
      <c r="F318" t="str">
        <f t="shared" si="25"/>
        <v>Standard</v>
      </c>
      <c r="G318" t="str">
        <f t="shared" si="26"/>
        <v>Toyota</v>
      </c>
      <c r="H318" t="str">
        <f t="shared" si="27"/>
        <v>Corolla</v>
      </c>
      <c r="I318">
        <v>1.4</v>
      </c>
      <c r="J318" s="13">
        <v>140</v>
      </c>
      <c r="K318" s="13">
        <v>132.30000000000001</v>
      </c>
      <c r="L318" s="11">
        <v>157</v>
      </c>
      <c r="M318" s="11">
        <v>122</v>
      </c>
      <c r="N318" s="13"/>
      <c r="O318" s="14">
        <f t="shared" si="28"/>
        <v>0.18669690098261515</v>
      </c>
      <c r="P318" t="s">
        <v>64</v>
      </c>
      <c r="Q318" s="36">
        <f t="shared" si="29"/>
        <v>5.4999999999999917E-2</v>
      </c>
    </row>
    <row r="319" spans="1:17" ht="14.25" customHeight="1" thickTop="1" thickBot="1" x14ac:dyDescent="0.35">
      <c r="A319" s="10">
        <v>500406</v>
      </c>
      <c r="B319" s="28" t="s">
        <v>26</v>
      </c>
      <c r="C319" s="11">
        <v>41</v>
      </c>
      <c r="D319" s="11">
        <v>6</v>
      </c>
      <c r="E319" s="12">
        <f t="shared" si="24"/>
        <v>41006</v>
      </c>
      <c r="F319" t="str">
        <f t="shared" si="25"/>
        <v>Standard</v>
      </c>
      <c r="G319" t="str">
        <f t="shared" si="26"/>
        <v>Hyundai</v>
      </c>
      <c r="H319" t="str">
        <f t="shared" si="27"/>
        <v>i30</v>
      </c>
      <c r="I319">
        <v>1.4</v>
      </c>
      <c r="J319" s="13">
        <v>130</v>
      </c>
      <c r="K319" s="13">
        <v>130</v>
      </c>
      <c r="L319" s="11">
        <v>172</v>
      </c>
      <c r="M319" s="11">
        <v>184</v>
      </c>
      <c r="N319" s="13"/>
      <c r="O319" s="14">
        <f t="shared" si="28"/>
        <v>0.32307692307692309</v>
      </c>
      <c r="P319" t="s">
        <v>64</v>
      </c>
      <c r="Q319" s="36">
        <f t="shared" si="29"/>
        <v>0</v>
      </c>
    </row>
    <row r="320" spans="1:17" ht="14.25" customHeight="1" thickTop="1" thickBot="1" x14ac:dyDescent="0.35">
      <c r="A320" s="10">
        <v>500407</v>
      </c>
      <c r="B320" s="28" t="s">
        <v>26</v>
      </c>
      <c r="C320" s="11">
        <v>41</v>
      </c>
      <c r="D320" s="11">
        <v>6</v>
      </c>
      <c r="E320" s="12">
        <f t="shared" si="24"/>
        <v>41006</v>
      </c>
      <c r="F320" t="str">
        <f t="shared" si="25"/>
        <v>Standard</v>
      </c>
      <c r="G320" t="str">
        <f t="shared" si="26"/>
        <v>Hyundai</v>
      </c>
      <c r="H320" t="str">
        <f t="shared" si="27"/>
        <v>i30</v>
      </c>
      <c r="I320">
        <v>1.4</v>
      </c>
      <c r="J320" s="13">
        <v>130</v>
      </c>
      <c r="K320" s="13">
        <v>126</v>
      </c>
      <c r="L320" s="11">
        <v>112</v>
      </c>
      <c r="M320" s="11">
        <v>117</v>
      </c>
      <c r="N320" s="13"/>
      <c r="O320" s="14">
        <f t="shared" si="28"/>
        <v>-0.1111111111111111</v>
      </c>
      <c r="P320" t="s">
        <v>64</v>
      </c>
      <c r="Q320" s="36">
        <f t="shared" si="29"/>
        <v>3.0769230769230771E-2</v>
      </c>
    </row>
    <row r="321" spans="1:17" ht="14.25" customHeight="1" thickTop="1" thickBot="1" x14ac:dyDescent="0.35">
      <c r="A321" s="10">
        <v>500408</v>
      </c>
      <c r="B321" s="28" t="s">
        <v>26</v>
      </c>
      <c r="C321" s="11">
        <v>61</v>
      </c>
      <c r="D321" s="11">
        <v>7</v>
      </c>
      <c r="E321" s="12">
        <f t="shared" si="24"/>
        <v>61007</v>
      </c>
      <c r="F321" t="str">
        <f t="shared" si="25"/>
        <v>Sports</v>
      </c>
      <c r="G321" t="str">
        <f t="shared" si="26"/>
        <v>Honda</v>
      </c>
      <c r="H321" t="str">
        <f t="shared" si="27"/>
        <v>S2000</v>
      </c>
      <c r="I321">
        <v>2</v>
      </c>
      <c r="J321" s="13">
        <v>195</v>
      </c>
      <c r="K321" s="13">
        <v>191.1</v>
      </c>
      <c r="L321" s="11">
        <v>237</v>
      </c>
      <c r="M321" s="11">
        <v>182</v>
      </c>
      <c r="N321" s="13"/>
      <c r="O321" s="14">
        <f t="shared" si="28"/>
        <v>0.24018838304552595</v>
      </c>
      <c r="P321" t="s">
        <v>65</v>
      </c>
      <c r="Q321" s="36">
        <f t="shared" si="29"/>
        <v>2.0000000000000028E-2</v>
      </c>
    </row>
    <row r="322" spans="1:17" ht="14.25" customHeight="1" thickTop="1" thickBot="1" x14ac:dyDescent="0.35">
      <c r="A322" s="10">
        <v>500408</v>
      </c>
      <c r="B322" s="28" t="s">
        <v>26</v>
      </c>
      <c r="C322" s="11">
        <v>51</v>
      </c>
      <c r="D322" s="11">
        <v>6</v>
      </c>
      <c r="E322" s="12">
        <f t="shared" si="24"/>
        <v>51006</v>
      </c>
      <c r="F322" t="str">
        <f t="shared" si="25"/>
        <v>Premium</v>
      </c>
      <c r="G322" t="str">
        <f t="shared" si="26"/>
        <v>Audi</v>
      </c>
      <c r="H322" t="str">
        <f t="shared" si="27"/>
        <v>A4</v>
      </c>
      <c r="I322">
        <v>2</v>
      </c>
      <c r="J322" s="13">
        <v>230</v>
      </c>
      <c r="K322" s="13">
        <v>223.44</v>
      </c>
      <c r="L322" s="11">
        <v>253</v>
      </c>
      <c r="M322" s="11">
        <v>199</v>
      </c>
      <c r="N322" s="13"/>
      <c r="O322" s="14">
        <f t="shared" si="28"/>
        <v>0.13229502327246689</v>
      </c>
      <c r="P322" t="s">
        <v>64</v>
      </c>
      <c r="Q322" s="36">
        <f t="shared" si="29"/>
        <v>2.8521739130434792E-2</v>
      </c>
    </row>
    <row r="323" spans="1:17" ht="14.25" customHeight="1" thickTop="1" thickBot="1" x14ac:dyDescent="0.35">
      <c r="A323" s="10">
        <v>500414</v>
      </c>
      <c r="B323" s="28" t="s">
        <v>26</v>
      </c>
      <c r="C323" s="11">
        <v>51</v>
      </c>
      <c r="D323" s="11">
        <v>5</v>
      </c>
      <c r="E323" s="12">
        <f t="shared" ref="E323:E386" si="30">C323*1000+D323</f>
        <v>51005</v>
      </c>
      <c r="F323" t="str">
        <f t="shared" ref="F323:F380" si="31">IF(C323=41,"Standard",IF(C323=51,"Premium","Sports"))</f>
        <v>Premium</v>
      </c>
      <c r="G323" t="str">
        <f t="shared" ref="G323:G386" si="32">IF(E323=41004,"Toyota",IF(E323=41005,"Honda",IF(E323=41006,"Hyundai",IF(E323=41007,"Mazda",IF(E323=51004,"BMW",IF(E323=51005,"Mercedes Benz",IF(E323=51006,"Audi",IF(E323=51007,"Lexus",IF(E323=61004,"Subaru",IF(E323=61005,"Mitsubishi",IF(E323=61006,"Mazda","Honda")))))))))))</f>
        <v>Mercedes Benz</v>
      </c>
      <c r="H323" t="str">
        <f t="shared" ref="H323:H386" si="33">IF(E323=41004,"Corolla",IF(E323=41005,"Jazz",IF(E323=41006,"i30",IF(E323=41007,"3",IF(E323=51004,"320i",IF(E323=51005,"C200",IF(E323=51006,"A4",IF(E323=51007,"IS-250",IF(E323=61004,"Impreza",IF(E323=61005,"Lancer",IF(E323=61006,"MX-5","S2000")))))))))))</f>
        <v>C200</v>
      </c>
      <c r="I323">
        <v>2</v>
      </c>
      <c r="J323" s="13">
        <v>240</v>
      </c>
      <c r="K323" s="13">
        <v>232</v>
      </c>
      <c r="L323" s="11">
        <v>243</v>
      </c>
      <c r="M323" s="11">
        <v>277</v>
      </c>
      <c r="N323" s="13"/>
      <c r="O323" s="14">
        <f t="shared" ref="O323:O386" si="34">((L323-K323)/K323)</f>
        <v>4.7413793103448273E-2</v>
      </c>
      <c r="P323" t="s">
        <v>64</v>
      </c>
      <c r="Q323" s="36">
        <f t="shared" ref="Q323:Q386" si="35">(J323-K323)/J323</f>
        <v>3.3333333333333333E-2</v>
      </c>
    </row>
    <row r="324" spans="1:17" ht="14.25" customHeight="1" thickTop="1" thickBot="1" x14ac:dyDescent="0.35">
      <c r="A324" s="10">
        <v>500421</v>
      </c>
      <c r="B324" s="28" t="s">
        <v>26</v>
      </c>
      <c r="C324" s="11">
        <v>51</v>
      </c>
      <c r="D324" s="11">
        <v>7</v>
      </c>
      <c r="E324" s="12">
        <f t="shared" si="30"/>
        <v>51007</v>
      </c>
      <c r="F324" t="str">
        <f t="shared" si="31"/>
        <v>Premium</v>
      </c>
      <c r="G324" t="str">
        <f t="shared" si="32"/>
        <v>Lexus</v>
      </c>
      <c r="H324" t="str">
        <f t="shared" si="33"/>
        <v>IS-250</v>
      </c>
      <c r="I324">
        <v>2.5</v>
      </c>
      <c r="J324" s="13">
        <v>250</v>
      </c>
      <c r="K324" s="13">
        <v>250</v>
      </c>
      <c r="L324" s="11">
        <v>272</v>
      </c>
      <c r="M324" s="11">
        <v>288</v>
      </c>
      <c r="N324" s="13"/>
      <c r="O324" s="14">
        <f t="shared" si="34"/>
        <v>8.7999999999999995E-2</v>
      </c>
      <c r="P324" t="s">
        <v>64</v>
      </c>
      <c r="Q324" s="36">
        <f t="shared" si="35"/>
        <v>0</v>
      </c>
    </row>
    <row r="325" spans="1:17" ht="14.25" customHeight="1" thickTop="1" thickBot="1" x14ac:dyDescent="0.35">
      <c r="A325" s="10">
        <v>500422</v>
      </c>
      <c r="B325" s="28" t="s">
        <v>26</v>
      </c>
      <c r="C325" s="11">
        <v>51</v>
      </c>
      <c r="D325" s="11">
        <v>5</v>
      </c>
      <c r="E325" s="12">
        <f t="shared" si="30"/>
        <v>51005</v>
      </c>
      <c r="F325" t="str">
        <f t="shared" si="31"/>
        <v>Premium</v>
      </c>
      <c r="G325" t="str">
        <f t="shared" si="32"/>
        <v>Mercedes Benz</v>
      </c>
      <c r="H325" t="str">
        <f t="shared" si="33"/>
        <v>C200</v>
      </c>
      <c r="I325">
        <v>2</v>
      </c>
      <c r="J325" s="13">
        <v>240</v>
      </c>
      <c r="K325" s="13">
        <v>233</v>
      </c>
      <c r="L325" s="11">
        <v>314</v>
      </c>
      <c r="M325" s="11">
        <v>273</v>
      </c>
      <c r="N325" s="13"/>
      <c r="O325" s="14">
        <f t="shared" si="34"/>
        <v>0.34763948497854075</v>
      </c>
      <c r="P325" t="s">
        <v>64</v>
      </c>
      <c r="Q325" s="36">
        <f t="shared" si="35"/>
        <v>2.9166666666666667E-2</v>
      </c>
    </row>
    <row r="326" spans="1:17" ht="14.25" customHeight="1" thickTop="1" thickBot="1" x14ac:dyDescent="0.35">
      <c r="A326" s="10">
        <v>500428</v>
      </c>
      <c r="B326" s="28" t="s">
        <v>26</v>
      </c>
      <c r="C326" s="11">
        <v>61</v>
      </c>
      <c r="D326" s="11">
        <v>7</v>
      </c>
      <c r="E326" s="12">
        <f t="shared" si="30"/>
        <v>61007</v>
      </c>
      <c r="F326" t="str">
        <f t="shared" si="31"/>
        <v>Sports</v>
      </c>
      <c r="G326" t="str">
        <f t="shared" si="32"/>
        <v>Honda</v>
      </c>
      <c r="H326" t="str">
        <f t="shared" si="33"/>
        <v>S2000</v>
      </c>
      <c r="I326">
        <v>2</v>
      </c>
      <c r="J326" s="13">
        <v>195</v>
      </c>
      <c r="K326" s="13">
        <v>188.16</v>
      </c>
      <c r="L326" s="11">
        <v>211</v>
      </c>
      <c r="M326" s="11">
        <v>244</v>
      </c>
      <c r="N326" s="13"/>
      <c r="O326" s="14">
        <f t="shared" si="34"/>
        <v>0.12138605442176872</v>
      </c>
      <c r="P326" t="s">
        <v>65</v>
      </c>
      <c r="Q326" s="36">
        <f t="shared" si="35"/>
        <v>3.5076923076923096E-2</v>
      </c>
    </row>
    <row r="327" spans="1:17" ht="14.25" customHeight="1" thickTop="1" thickBot="1" x14ac:dyDescent="0.35">
      <c r="A327" s="10">
        <v>500428</v>
      </c>
      <c r="B327" s="28" t="s">
        <v>26</v>
      </c>
      <c r="C327" s="11">
        <v>61</v>
      </c>
      <c r="D327" s="11">
        <v>6</v>
      </c>
      <c r="E327" s="12">
        <f t="shared" si="30"/>
        <v>61006</v>
      </c>
      <c r="F327" t="str">
        <f t="shared" si="31"/>
        <v>Sports</v>
      </c>
      <c r="G327" t="str">
        <f t="shared" si="32"/>
        <v>Mazda</v>
      </c>
      <c r="H327" t="str">
        <f t="shared" si="33"/>
        <v>MX-5</v>
      </c>
      <c r="I327">
        <v>1.8</v>
      </c>
      <c r="J327" s="13">
        <v>175</v>
      </c>
      <c r="K327" s="13">
        <v>191.1</v>
      </c>
      <c r="L327" s="11">
        <v>187</v>
      </c>
      <c r="M327" s="11">
        <v>143</v>
      </c>
      <c r="N327" s="13"/>
      <c r="O327" s="14">
        <f t="shared" si="34"/>
        <v>-2.1454735740449996E-2</v>
      </c>
      <c r="P327" t="s">
        <v>65</v>
      </c>
      <c r="Q327" s="36">
        <f t="shared" si="35"/>
        <v>-9.1999999999999971E-2</v>
      </c>
    </row>
    <row r="328" spans="1:17" ht="14.25" customHeight="1" thickTop="1" thickBot="1" x14ac:dyDescent="0.35">
      <c r="A328" s="10">
        <v>500430</v>
      </c>
      <c r="B328" s="28" t="s">
        <v>26</v>
      </c>
      <c r="C328" s="11">
        <v>41</v>
      </c>
      <c r="D328" s="11">
        <v>4</v>
      </c>
      <c r="E328" s="12">
        <f t="shared" si="30"/>
        <v>41004</v>
      </c>
      <c r="F328" t="str">
        <f t="shared" si="31"/>
        <v>Standard</v>
      </c>
      <c r="G328" t="str">
        <f t="shared" si="32"/>
        <v>Toyota</v>
      </c>
      <c r="H328" t="str">
        <f t="shared" si="33"/>
        <v>Corolla</v>
      </c>
      <c r="I328">
        <v>1.4</v>
      </c>
      <c r="J328" s="13">
        <v>140</v>
      </c>
      <c r="K328" s="13">
        <v>128.38</v>
      </c>
      <c r="L328" s="11">
        <v>98</v>
      </c>
      <c r="M328" s="11">
        <v>87</v>
      </c>
      <c r="N328" s="13"/>
      <c r="O328" s="14">
        <f t="shared" si="34"/>
        <v>-0.23664122137404578</v>
      </c>
      <c r="P328" t="s">
        <v>64</v>
      </c>
      <c r="Q328" s="36">
        <f t="shared" si="35"/>
        <v>8.3000000000000032E-2</v>
      </c>
    </row>
    <row r="329" spans="1:17" ht="14.25" customHeight="1" thickTop="1" thickBot="1" x14ac:dyDescent="0.35">
      <c r="A329" s="10">
        <v>500430</v>
      </c>
      <c r="B329" s="28" t="s">
        <v>26</v>
      </c>
      <c r="C329" s="11">
        <v>51</v>
      </c>
      <c r="D329" s="11">
        <v>4</v>
      </c>
      <c r="E329" s="12">
        <f t="shared" si="30"/>
        <v>51004</v>
      </c>
      <c r="F329" t="str">
        <f t="shared" si="31"/>
        <v>Premium</v>
      </c>
      <c r="G329" t="str">
        <f t="shared" si="32"/>
        <v>BMW</v>
      </c>
      <c r="H329" t="str">
        <f t="shared" si="33"/>
        <v>320i</v>
      </c>
      <c r="I329">
        <v>2</v>
      </c>
      <c r="J329" s="13">
        <v>240</v>
      </c>
      <c r="K329" s="13">
        <v>234.22</v>
      </c>
      <c r="L329" s="11">
        <v>239</v>
      </c>
      <c r="M329" s="11">
        <v>203</v>
      </c>
      <c r="N329" s="13"/>
      <c r="O329" s="14">
        <f t="shared" si="34"/>
        <v>2.0408163265306128E-2</v>
      </c>
      <c r="P329" t="s">
        <v>64</v>
      </c>
      <c r="Q329" s="36">
        <f t="shared" si="35"/>
        <v>2.4083333333333339E-2</v>
      </c>
    </row>
    <row r="330" spans="1:17" ht="14.25" customHeight="1" thickTop="1" thickBot="1" x14ac:dyDescent="0.35">
      <c r="A330" s="10">
        <v>500433</v>
      </c>
      <c r="B330" s="28" t="s">
        <v>26</v>
      </c>
      <c r="C330" s="11">
        <v>61</v>
      </c>
      <c r="D330" s="11">
        <v>4</v>
      </c>
      <c r="E330" s="12">
        <f t="shared" si="30"/>
        <v>61004</v>
      </c>
      <c r="F330" t="str">
        <f t="shared" si="31"/>
        <v>Sports</v>
      </c>
      <c r="G330" t="str">
        <f t="shared" si="32"/>
        <v>Subaru</v>
      </c>
      <c r="H330" t="str">
        <f t="shared" si="33"/>
        <v>Impreza</v>
      </c>
      <c r="I330">
        <v>2</v>
      </c>
      <c r="J330" s="13">
        <v>180</v>
      </c>
      <c r="K330" s="13">
        <v>176.4</v>
      </c>
      <c r="L330" s="11">
        <v>212</v>
      </c>
      <c r="M330" s="11">
        <v>207</v>
      </c>
      <c r="N330" s="13"/>
      <c r="O330" s="14">
        <f t="shared" si="34"/>
        <v>0.20181405895691606</v>
      </c>
      <c r="P330" t="s">
        <v>64</v>
      </c>
      <c r="Q330" s="36">
        <f t="shared" si="35"/>
        <v>1.9999999999999969E-2</v>
      </c>
    </row>
    <row r="331" spans="1:17" ht="14.25" customHeight="1" thickTop="1" thickBot="1" x14ac:dyDescent="0.35">
      <c r="A331" s="10">
        <v>500433</v>
      </c>
      <c r="B331" s="28" t="s">
        <v>26</v>
      </c>
      <c r="C331" s="11">
        <v>51</v>
      </c>
      <c r="D331" s="11">
        <v>5</v>
      </c>
      <c r="E331" s="12">
        <f t="shared" si="30"/>
        <v>51005</v>
      </c>
      <c r="F331" t="str">
        <f t="shared" si="31"/>
        <v>Premium</v>
      </c>
      <c r="G331" t="str">
        <f t="shared" si="32"/>
        <v>Mercedes Benz</v>
      </c>
      <c r="H331" t="str">
        <f t="shared" si="33"/>
        <v>C200</v>
      </c>
      <c r="I331">
        <v>2</v>
      </c>
      <c r="J331" s="13">
        <v>240</v>
      </c>
      <c r="K331" s="13">
        <v>235.2</v>
      </c>
      <c r="L331" s="11">
        <v>242</v>
      </c>
      <c r="M331" s="11">
        <v>290</v>
      </c>
      <c r="N331" s="13"/>
      <c r="O331" s="14">
        <f t="shared" si="34"/>
        <v>2.891156462585039E-2</v>
      </c>
      <c r="P331" t="s">
        <v>64</v>
      </c>
      <c r="Q331" s="36">
        <f t="shared" si="35"/>
        <v>2.0000000000000049E-2</v>
      </c>
    </row>
    <row r="332" spans="1:17" ht="14.25" customHeight="1" thickTop="1" thickBot="1" x14ac:dyDescent="0.35">
      <c r="A332" s="10">
        <v>500436</v>
      </c>
      <c r="B332" s="28" t="s">
        <v>26</v>
      </c>
      <c r="C332" s="11">
        <v>51</v>
      </c>
      <c r="D332" s="11">
        <v>6</v>
      </c>
      <c r="E332" s="12">
        <f t="shared" si="30"/>
        <v>51006</v>
      </c>
      <c r="F332" t="str">
        <f t="shared" si="31"/>
        <v>Premium</v>
      </c>
      <c r="G332" t="str">
        <f t="shared" si="32"/>
        <v>Audi</v>
      </c>
      <c r="H332" t="str">
        <f t="shared" si="33"/>
        <v>A4</v>
      </c>
      <c r="I332">
        <v>2</v>
      </c>
      <c r="J332" s="13">
        <v>230</v>
      </c>
      <c r="K332" s="13">
        <v>214.62</v>
      </c>
      <c r="L332" s="11">
        <v>223</v>
      </c>
      <c r="M332" s="11">
        <v>260</v>
      </c>
      <c r="N332" s="13"/>
      <c r="O332" s="14">
        <f t="shared" si="34"/>
        <v>3.9045755288416716E-2</v>
      </c>
      <c r="P332" t="s">
        <v>64</v>
      </c>
      <c r="Q332" s="36">
        <f t="shared" si="35"/>
        <v>6.6869565217391291E-2</v>
      </c>
    </row>
    <row r="333" spans="1:17" ht="14.25" customHeight="1" thickTop="1" thickBot="1" x14ac:dyDescent="0.35">
      <c r="A333" s="10">
        <v>500436</v>
      </c>
      <c r="B333" s="28" t="s">
        <v>26</v>
      </c>
      <c r="C333" s="11">
        <v>41</v>
      </c>
      <c r="D333" s="11">
        <v>5</v>
      </c>
      <c r="E333" s="12">
        <f t="shared" si="30"/>
        <v>41005</v>
      </c>
      <c r="F333" t="str">
        <f t="shared" si="31"/>
        <v>Standard</v>
      </c>
      <c r="G333" t="str">
        <f t="shared" si="32"/>
        <v>Honda</v>
      </c>
      <c r="H333" t="str">
        <f t="shared" si="33"/>
        <v>Jazz</v>
      </c>
      <c r="I333">
        <v>1.4</v>
      </c>
      <c r="J333" s="13">
        <v>140</v>
      </c>
      <c r="K333" s="13">
        <v>126.42</v>
      </c>
      <c r="L333" s="11">
        <v>153</v>
      </c>
      <c r="M333" s="11">
        <v>148</v>
      </c>
      <c r="N333" s="13"/>
      <c r="O333" s="14">
        <f t="shared" si="34"/>
        <v>0.21025154247745609</v>
      </c>
      <c r="P333" t="s">
        <v>65</v>
      </c>
      <c r="Q333" s="36">
        <f t="shared" si="35"/>
        <v>9.6999999999999989E-2</v>
      </c>
    </row>
    <row r="334" spans="1:17" ht="14.25" customHeight="1" thickTop="1" thickBot="1" x14ac:dyDescent="0.35">
      <c r="A334" s="10">
        <v>500436</v>
      </c>
      <c r="B334" s="28" t="s">
        <v>26</v>
      </c>
      <c r="C334" s="11">
        <v>41</v>
      </c>
      <c r="D334" s="11">
        <v>4</v>
      </c>
      <c r="E334" s="12">
        <f t="shared" si="30"/>
        <v>41004</v>
      </c>
      <c r="F334" t="str">
        <f t="shared" si="31"/>
        <v>Standard</v>
      </c>
      <c r="G334" t="str">
        <f t="shared" si="32"/>
        <v>Toyota</v>
      </c>
      <c r="H334" t="str">
        <f t="shared" si="33"/>
        <v>Corolla</v>
      </c>
      <c r="I334">
        <v>1.4</v>
      </c>
      <c r="J334" s="13">
        <v>140</v>
      </c>
      <c r="K334" s="13">
        <v>128.38</v>
      </c>
      <c r="L334" s="11">
        <v>178</v>
      </c>
      <c r="M334" s="11">
        <v>202</v>
      </c>
      <c r="N334" s="13"/>
      <c r="O334" s="14">
        <f t="shared" si="34"/>
        <v>0.38650880199408011</v>
      </c>
      <c r="P334" t="s">
        <v>64</v>
      </c>
      <c r="Q334" s="36">
        <f t="shared" si="35"/>
        <v>8.3000000000000032E-2</v>
      </c>
    </row>
    <row r="335" spans="1:17" ht="14.25" customHeight="1" thickTop="1" thickBot="1" x14ac:dyDescent="0.35">
      <c r="A335" s="10">
        <v>500457</v>
      </c>
      <c r="B335" s="28" t="s">
        <v>26</v>
      </c>
      <c r="C335" s="11">
        <v>61</v>
      </c>
      <c r="D335" s="11">
        <v>6</v>
      </c>
      <c r="E335" s="12">
        <f t="shared" si="30"/>
        <v>61006</v>
      </c>
      <c r="F335" t="str">
        <f t="shared" si="31"/>
        <v>Sports</v>
      </c>
      <c r="G335" t="str">
        <f t="shared" si="32"/>
        <v>Mazda</v>
      </c>
      <c r="H335" t="str">
        <f t="shared" si="33"/>
        <v>MX-5</v>
      </c>
      <c r="I335">
        <v>1.8</v>
      </c>
      <c r="J335" s="13">
        <v>175</v>
      </c>
      <c r="K335" s="13">
        <v>171.5</v>
      </c>
      <c r="L335" s="11">
        <v>155</v>
      </c>
      <c r="M335" s="11">
        <v>148</v>
      </c>
      <c r="N335" s="13"/>
      <c r="O335" s="14">
        <f t="shared" si="34"/>
        <v>-9.6209912536443148E-2</v>
      </c>
      <c r="P335" t="s">
        <v>65</v>
      </c>
      <c r="Q335" s="36">
        <f t="shared" si="35"/>
        <v>0.02</v>
      </c>
    </row>
    <row r="336" spans="1:17" ht="14.25" customHeight="1" thickTop="1" thickBot="1" x14ac:dyDescent="0.35">
      <c r="A336" s="10">
        <v>500457</v>
      </c>
      <c r="B336" s="28" t="s">
        <v>26</v>
      </c>
      <c r="C336" s="11">
        <v>51</v>
      </c>
      <c r="D336" s="11">
        <v>4</v>
      </c>
      <c r="E336" s="12">
        <f t="shared" si="30"/>
        <v>51004</v>
      </c>
      <c r="F336" t="str">
        <f t="shared" si="31"/>
        <v>Premium</v>
      </c>
      <c r="G336" t="str">
        <f t="shared" si="32"/>
        <v>BMW</v>
      </c>
      <c r="H336" t="str">
        <f t="shared" si="33"/>
        <v>320i</v>
      </c>
      <c r="I336">
        <v>2</v>
      </c>
      <c r="J336" s="13">
        <v>240</v>
      </c>
      <c r="K336" s="13">
        <v>227.35999999999999</v>
      </c>
      <c r="L336" s="11">
        <v>213</v>
      </c>
      <c r="M336" s="11">
        <v>166</v>
      </c>
      <c r="N336" s="13"/>
      <c r="O336" s="14">
        <f t="shared" si="34"/>
        <v>-6.3159746657283536E-2</v>
      </c>
      <c r="P336" t="s">
        <v>64</v>
      </c>
      <c r="Q336" s="36">
        <f t="shared" si="35"/>
        <v>5.266666666666673E-2</v>
      </c>
    </row>
    <row r="337" spans="1:17" ht="14.25" customHeight="1" thickTop="1" thickBot="1" x14ac:dyDescent="0.35">
      <c r="A337" s="10">
        <v>500463</v>
      </c>
      <c r="B337" s="28" t="s">
        <v>26</v>
      </c>
      <c r="C337" s="11">
        <v>61</v>
      </c>
      <c r="D337" s="11">
        <v>6</v>
      </c>
      <c r="E337" s="12">
        <f t="shared" si="30"/>
        <v>61006</v>
      </c>
      <c r="F337" t="str">
        <f t="shared" si="31"/>
        <v>Sports</v>
      </c>
      <c r="G337" t="str">
        <f t="shared" si="32"/>
        <v>Mazda</v>
      </c>
      <c r="H337" t="str">
        <f t="shared" si="33"/>
        <v>MX-5</v>
      </c>
      <c r="I337">
        <v>1.8</v>
      </c>
      <c r="J337" s="13">
        <v>175</v>
      </c>
      <c r="K337" s="13">
        <v>173</v>
      </c>
      <c r="L337" s="11">
        <v>237</v>
      </c>
      <c r="M337" s="11">
        <v>222</v>
      </c>
      <c r="N337" s="13"/>
      <c r="O337" s="14">
        <f t="shared" si="34"/>
        <v>0.36994219653179189</v>
      </c>
      <c r="P337" t="s">
        <v>65</v>
      </c>
      <c r="Q337" s="36">
        <f t="shared" si="35"/>
        <v>1.1428571428571429E-2</v>
      </c>
    </row>
    <row r="338" spans="1:17" ht="14.25" customHeight="1" thickTop="1" thickBot="1" x14ac:dyDescent="0.35">
      <c r="A338" s="10">
        <v>500467</v>
      </c>
      <c r="B338" s="28" t="s">
        <v>26</v>
      </c>
      <c r="C338" s="11">
        <v>51</v>
      </c>
      <c r="D338" s="11">
        <v>5</v>
      </c>
      <c r="E338" s="12">
        <f t="shared" si="30"/>
        <v>51005</v>
      </c>
      <c r="F338" t="str">
        <f t="shared" si="31"/>
        <v>Premium</v>
      </c>
      <c r="G338" t="str">
        <f t="shared" si="32"/>
        <v>Mercedes Benz</v>
      </c>
      <c r="H338" t="str">
        <f t="shared" si="33"/>
        <v>C200</v>
      </c>
      <c r="I338">
        <v>2</v>
      </c>
      <c r="J338" s="13">
        <v>240</v>
      </c>
      <c r="K338" s="13">
        <v>234.22</v>
      </c>
      <c r="L338" s="11">
        <v>298</v>
      </c>
      <c r="M338" s="11">
        <v>241</v>
      </c>
      <c r="N338" s="13"/>
      <c r="O338" s="14">
        <f t="shared" si="34"/>
        <v>0.27230808641448212</v>
      </c>
      <c r="P338" t="s">
        <v>64</v>
      </c>
      <c r="Q338" s="36">
        <f t="shared" si="35"/>
        <v>2.4083333333333339E-2</v>
      </c>
    </row>
    <row r="339" spans="1:17" ht="14.25" customHeight="1" thickTop="1" thickBot="1" x14ac:dyDescent="0.35">
      <c r="A339" s="10">
        <v>500467</v>
      </c>
      <c r="B339" s="28" t="s">
        <v>26</v>
      </c>
      <c r="C339" s="11">
        <v>41</v>
      </c>
      <c r="D339" s="11">
        <v>6</v>
      </c>
      <c r="E339" s="12">
        <f t="shared" si="30"/>
        <v>41006</v>
      </c>
      <c r="F339" t="str">
        <f t="shared" si="31"/>
        <v>Standard</v>
      </c>
      <c r="G339" t="str">
        <f t="shared" si="32"/>
        <v>Hyundai</v>
      </c>
      <c r="H339" t="str">
        <f t="shared" si="33"/>
        <v>i30</v>
      </c>
      <c r="I339">
        <v>1.4</v>
      </c>
      <c r="J339" s="13">
        <v>130</v>
      </c>
      <c r="K339" s="13">
        <v>127.39999999999999</v>
      </c>
      <c r="L339" s="11">
        <v>126</v>
      </c>
      <c r="M339" s="11">
        <v>95</v>
      </c>
      <c r="N339" s="13"/>
      <c r="O339" s="14">
        <f t="shared" si="34"/>
        <v>-1.0989010989010922E-2</v>
      </c>
      <c r="P339" t="s">
        <v>64</v>
      </c>
      <c r="Q339" s="36">
        <f t="shared" si="35"/>
        <v>2.0000000000000066E-2</v>
      </c>
    </row>
    <row r="340" spans="1:17" ht="14.25" customHeight="1" thickTop="1" thickBot="1" x14ac:dyDescent="0.35">
      <c r="A340" s="10">
        <v>500492</v>
      </c>
      <c r="B340" s="28" t="s">
        <v>26</v>
      </c>
      <c r="C340" s="11">
        <v>41</v>
      </c>
      <c r="D340" s="11">
        <v>7</v>
      </c>
      <c r="E340" s="12">
        <f t="shared" si="30"/>
        <v>41007</v>
      </c>
      <c r="F340" t="str">
        <f t="shared" si="31"/>
        <v>Standard</v>
      </c>
      <c r="G340" t="str">
        <f t="shared" si="32"/>
        <v>Mazda</v>
      </c>
      <c r="H340" t="str">
        <f t="shared" si="33"/>
        <v>3</v>
      </c>
      <c r="I340">
        <v>2</v>
      </c>
      <c r="J340" s="13">
        <v>150</v>
      </c>
      <c r="K340" s="13">
        <v>147</v>
      </c>
      <c r="L340" s="11">
        <v>187</v>
      </c>
      <c r="M340" s="11">
        <v>211</v>
      </c>
      <c r="N340" s="13"/>
      <c r="O340" s="14">
        <f t="shared" si="34"/>
        <v>0.27210884353741499</v>
      </c>
      <c r="P340" t="s">
        <v>65</v>
      </c>
      <c r="Q340" s="36">
        <f t="shared" si="35"/>
        <v>0.02</v>
      </c>
    </row>
    <row r="341" spans="1:17" ht="14.25" customHeight="1" thickTop="1" thickBot="1" x14ac:dyDescent="0.35">
      <c r="A341" s="10">
        <v>500492</v>
      </c>
      <c r="B341" s="28" t="s">
        <v>26</v>
      </c>
      <c r="C341" s="11">
        <v>41</v>
      </c>
      <c r="D341" s="11">
        <v>4</v>
      </c>
      <c r="E341" s="12">
        <f t="shared" si="30"/>
        <v>41004</v>
      </c>
      <c r="F341" t="str">
        <f t="shared" si="31"/>
        <v>Standard</v>
      </c>
      <c r="G341" t="str">
        <f t="shared" si="32"/>
        <v>Toyota</v>
      </c>
      <c r="H341" t="str">
        <f t="shared" si="33"/>
        <v>Corolla</v>
      </c>
      <c r="I341">
        <v>1.4</v>
      </c>
      <c r="J341" s="13">
        <v>140</v>
      </c>
      <c r="K341" s="13">
        <v>137.19999999999999</v>
      </c>
      <c r="L341" s="11">
        <v>137</v>
      </c>
      <c r="M341" s="11">
        <v>115</v>
      </c>
      <c r="N341" s="13"/>
      <c r="O341" s="14">
        <f t="shared" si="34"/>
        <v>-1.4577259475217832E-3</v>
      </c>
      <c r="P341" t="s">
        <v>64</v>
      </c>
      <c r="Q341" s="36">
        <f t="shared" si="35"/>
        <v>2.000000000000008E-2</v>
      </c>
    </row>
    <row r="342" spans="1:17" ht="14.25" customHeight="1" thickTop="1" thickBot="1" x14ac:dyDescent="0.35">
      <c r="A342" s="10">
        <v>500492</v>
      </c>
      <c r="B342" s="28" t="s">
        <v>26</v>
      </c>
      <c r="C342" s="11">
        <v>51</v>
      </c>
      <c r="D342" s="11">
        <v>5</v>
      </c>
      <c r="E342" s="12">
        <f t="shared" si="30"/>
        <v>51005</v>
      </c>
      <c r="F342" t="str">
        <f t="shared" si="31"/>
        <v>Premium</v>
      </c>
      <c r="G342" t="str">
        <f t="shared" si="32"/>
        <v>Mercedes Benz</v>
      </c>
      <c r="H342" t="str">
        <f t="shared" si="33"/>
        <v>C200</v>
      </c>
      <c r="I342">
        <v>2</v>
      </c>
      <c r="J342" s="13">
        <v>240</v>
      </c>
      <c r="K342" s="13">
        <v>235.2</v>
      </c>
      <c r="L342" s="11">
        <v>230</v>
      </c>
      <c r="M342" s="11">
        <v>225</v>
      </c>
      <c r="N342" s="13"/>
      <c r="O342" s="14">
        <f t="shared" si="34"/>
        <v>-2.2108843537414918E-2</v>
      </c>
      <c r="P342" t="s">
        <v>64</v>
      </c>
      <c r="Q342" s="36">
        <f t="shared" si="35"/>
        <v>2.0000000000000049E-2</v>
      </c>
    </row>
    <row r="343" spans="1:17" ht="14.25" customHeight="1" thickTop="1" thickBot="1" x14ac:dyDescent="0.35">
      <c r="A343" s="10">
        <v>500492</v>
      </c>
      <c r="B343" s="28" t="s">
        <v>26</v>
      </c>
      <c r="C343" s="11">
        <v>41</v>
      </c>
      <c r="D343" s="11">
        <v>5</v>
      </c>
      <c r="E343" s="12">
        <f t="shared" si="30"/>
        <v>41005</v>
      </c>
      <c r="F343" t="str">
        <f t="shared" si="31"/>
        <v>Standard</v>
      </c>
      <c r="G343" t="str">
        <f t="shared" si="32"/>
        <v>Honda</v>
      </c>
      <c r="H343" t="str">
        <f t="shared" si="33"/>
        <v>Jazz</v>
      </c>
      <c r="I343">
        <v>1.4</v>
      </c>
      <c r="J343" s="13">
        <v>140</v>
      </c>
      <c r="K343" s="13">
        <v>133.28</v>
      </c>
      <c r="L343" s="11">
        <v>133</v>
      </c>
      <c r="M343" s="11">
        <v>117</v>
      </c>
      <c r="N343" s="13"/>
      <c r="O343" s="14">
        <f t="shared" si="34"/>
        <v>-2.1008403361344624E-3</v>
      </c>
      <c r="P343" t="s">
        <v>65</v>
      </c>
      <c r="Q343" s="36">
        <f t="shared" si="35"/>
        <v>4.7999999999999994E-2</v>
      </c>
    </row>
    <row r="344" spans="1:17" ht="14.25" customHeight="1" thickTop="1" thickBot="1" x14ac:dyDescent="0.35">
      <c r="A344" s="10">
        <v>500493</v>
      </c>
      <c r="B344" s="28" t="s">
        <v>26</v>
      </c>
      <c r="C344" s="11">
        <v>51</v>
      </c>
      <c r="D344" s="11">
        <v>5</v>
      </c>
      <c r="E344" s="12">
        <f t="shared" si="30"/>
        <v>51005</v>
      </c>
      <c r="F344" t="str">
        <f t="shared" si="31"/>
        <v>Premium</v>
      </c>
      <c r="G344" t="str">
        <f t="shared" si="32"/>
        <v>Mercedes Benz</v>
      </c>
      <c r="H344" t="str">
        <f t="shared" si="33"/>
        <v>C200</v>
      </c>
      <c r="I344">
        <v>2</v>
      </c>
      <c r="J344" s="13">
        <v>240</v>
      </c>
      <c r="K344" s="13">
        <v>233</v>
      </c>
      <c r="L344" s="11">
        <v>274</v>
      </c>
      <c r="M344" s="11">
        <v>309</v>
      </c>
      <c r="N344" s="13"/>
      <c r="O344" s="14">
        <f t="shared" si="34"/>
        <v>0.17596566523605151</v>
      </c>
      <c r="P344" t="s">
        <v>64</v>
      </c>
      <c r="Q344" s="36">
        <f t="shared" si="35"/>
        <v>2.9166666666666667E-2</v>
      </c>
    </row>
    <row r="345" spans="1:17" ht="14.25" customHeight="1" thickTop="1" thickBot="1" x14ac:dyDescent="0.35">
      <c r="A345" s="10">
        <v>500502</v>
      </c>
      <c r="B345" s="28" t="s">
        <v>26</v>
      </c>
      <c r="C345" s="11">
        <v>61</v>
      </c>
      <c r="D345" s="11">
        <v>6</v>
      </c>
      <c r="E345" s="12">
        <f t="shared" si="30"/>
        <v>61006</v>
      </c>
      <c r="F345" t="str">
        <f t="shared" si="31"/>
        <v>Sports</v>
      </c>
      <c r="G345" t="str">
        <f t="shared" si="32"/>
        <v>Mazda</v>
      </c>
      <c r="H345" t="str">
        <f t="shared" si="33"/>
        <v>MX-5</v>
      </c>
      <c r="I345">
        <v>1.8</v>
      </c>
      <c r="J345" s="13">
        <v>175</v>
      </c>
      <c r="K345" s="13">
        <v>175</v>
      </c>
      <c r="L345" s="11">
        <v>190</v>
      </c>
      <c r="M345" s="11">
        <v>201</v>
      </c>
      <c r="N345" s="13"/>
      <c r="O345" s="14">
        <f t="shared" si="34"/>
        <v>8.5714285714285715E-2</v>
      </c>
      <c r="P345" t="s">
        <v>65</v>
      </c>
      <c r="Q345" s="36">
        <f t="shared" si="35"/>
        <v>0</v>
      </c>
    </row>
    <row r="346" spans="1:17" ht="14.25" customHeight="1" thickTop="1" thickBot="1" x14ac:dyDescent="0.35">
      <c r="A346" s="10">
        <v>500520</v>
      </c>
      <c r="B346" s="28" t="s">
        <v>26</v>
      </c>
      <c r="C346" s="11">
        <v>61</v>
      </c>
      <c r="D346" s="11">
        <v>5</v>
      </c>
      <c r="E346" s="12">
        <f t="shared" si="30"/>
        <v>61005</v>
      </c>
      <c r="F346" t="str">
        <f t="shared" si="31"/>
        <v>Sports</v>
      </c>
      <c r="G346" t="str">
        <f t="shared" si="32"/>
        <v>Mitsubishi</v>
      </c>
      <c r="H346" t="str">
        <f t="shared" si="33"/>
        <v>Lancer</v>
      </c>
      <c r="I346">
        <v>2</v>
      </c>
      <c r="J346" s="13">
        <v>180</v>
      </c>
      <c r="K346" s="13">
        <v>176.4</v>
      </c>
      <c r="L346" s="11">
        <v>208</v>
      </c>
      <c r="M346" s="11">
        <v>253</v>
      </c>
      <c r="N346" s="13"/>
      <c r="O346" s="14">
        <f t="shared" si="34"/>
        <v>0.17913832199546481</v>
      </c>
      <c r="P346" t="s">
        <v>64</v>
      </c>
      <c r="Q346" s="36">
        <f t="shared" si="35"/>
        <v>1.9999999999999969E-2</v>
      </c>
    </row>
    <row r="347" spans="1:17" ht="14.25" customHeight="1" thickTop="1" thickBot="1" x14ac:dyDescent="0.35">
      <c r="A347" s="10">
        <v>500520</v>
      </c>
      <c r="B347" s="28" t="s">
        <v>26</v>
      </c>
      <c r="C347" s="11">
        <v>51</v>
      </c>
      <c r="D347" s="11">
        <v>7</v>
      </c>
      <c r="E347" s="12">
        <f t="shared" si="30"/>
        <v>51007</v>
      </c>
      <c r="F347" t="str">
        <f t="shared" si="31"/>
        <v>Premium</v>
      </c>
      <c r="G347" t="str">
        <f t="shared" si="32"/>
        <v>Lexus</v>
      </c>
      <c r="H347" t="str">
        <f t="shared" si="33"/>
        <v>IS-250</v>
      </c>
      <c r="I347">
        <v>2.5</v>
      </c>
      <c r="J347" s="13">
        <v>250</v>
      </c>
      <c r="K347" s="13">
        <v>245</v>
      </c>
      <c r="L347" s="11">
        <v>285</v>
      </c>
      <c r="M347" s="11">
        <v>304</v>
      </c>
      <c r="N347" s="13"/>
      <c r="O347" s="14">
        <f t="shared" si="34"/>
        <v>0.16326530612244897</v>
      </c>
      <c r="P347" t="s">
        <v>64</v>
      </c>
      <c r="Q347" s="36">
        <f t="shared" si="35"/>
        <v>0.02</v>
      </c>
    </row>
    <row r="348" spans="1:17" ht="14.25" customHeight="1" thickTop="1" thickBot="1" x14ac:dyDescent="0.35">
      <c r="A348" s="10">
        <v>500522</v>
      </c>
      <c r="B348" s="28" t="s">
        <v>26</v>
      </c>
      <c r="C348" s="11">
        <v>61</v>
      </c>
      <c r="D348" s="11">
        <v>4</v>
      </c>
      <c r="E348" s="12">
        <f t="shared" si="30"/>
        <v>61004</v>
      </c>
      <c r="F348" t="str">
        <f t="shared" si="31"/>
        <v>Sports</v>
      </c>
      <c r="G348" t="str">
        <f t="shared" si="32"/>
        <v>Subaru</v>
      </c>
      <c r="H348" t="str">
        <f t="shared" si="33"/>
        <v>Impreza</v>
      </c>
      <c r="I348">
        <v>2</v>
      </c>
      <c r="J348" s="13">
        <v>180</v>
      </c>
      <c r="K348" s="13">
        <v>180</v>
      </c>
      <c r="L348" s="11">
        <v>248</v>
      </c>
      <c r="M348" s="11">
        <v>267</v>
      </c>
      <c r="N348" s="13"/>
      <c r="O348" s="14">
        <f t="shared" si="34"/>
        <v>0.37777777777777777</v>
      </c>
      <c r="P348" t="s">
        <v>64</v>
      </c>
      <c r="Q348" s="36">
        <f t="shared" si="35"/>
        <v>0</v>
      </c>
    </row>
    <row r="349" spans="1:17" ht="14.25" customHeight="1" thickTop="1" thickBot="1" x14ac:dyDescent="0.35">
      <c r="A349" s="10">
        <v>500532</v>
      </c>
      <c r="B349" s="28" t="s">
        <v>26</v>
      </c>
      <c r="C349" s="11">
        <v>51</v>
      </c>
      <c r="D349" s="11">
        <v>4</v>
      </c>
      <c r="E349" s="12">
        <f t="shared" si="30"/>
        <v>51004</v>
      </c>
      <c r="F349" t="str">
        <f t="shared" si="31"/>
        <v>Premium</v>
      </c>
      <c r="G349" t="str">
        <f t="shared" si="32"/>
        <v>BMW</v>
      </c>
      <c r="H349" t="str">
        <f t="shared" si="33"/>
        <v>320i</v>
      </c>
      <c r="I349">
        <v>2</v>
      </c>
      <c r="J349" s="13">
        <v>240</v>
      </c>
      <c r="K349" s="13">
        <v>240</v>
      </c>
      <c r="L349" s="11">
        <v>307</v>
      </c>
      <c r="M349" s="11">
        <v>267</v>
      </c>
      <c r="N349" s="13"/>
      <c r="O349" s="14">
        <f t="shared" si="34"/>
        <v>0.27916666666666667</v>
      </c>
      <c r="P349" t="s">
        <v>64</v>
      </c>
      <c r="Q349" s="36">
        <f t="shared" si="35"/>
        <v>0</v>
      </c>
    </row>
    <row r="350" spans="1:17" ht="14.25" customHeight="1" thickTop="1" thickBot="1" x14ac:dyDescent="0.35">
      <c r="A350" s="10">
        <v>500544</v>
      </c>
      <c r="B350" s="28" t="s">
        <v>26</v>
      </c>
      <c r="C350" s="11">
        <v>61</v>
      </c>
      <c r="D350" s="11">
        <v>5</v>
      </c>
      <c r="E350" s="12">
        <f t="shared" si="30"/>
        <v>61005</v>
      </c>
      <c r="F350" t="str">
        <f t="shared" si="31"/>
        <v>Sports</v>
      </c>
      <c r="G350" t="str">
        <f t="shared" si="32"/>
        <v>Mitsubishi</v>
      </c>
      <c r="H350" t="str">
        <f t="shared" si="33"/>
        <v>Lancer</v>
      </c>
      <c r="I350">
        <v>2</v>
      </c>
      <c r="J350" s="13">
        <v>180</v>
      </c>
      <c r="K350" s="13">
        <v>176.4</v>
      </c>
      <c r="L350" s="11">
        <v>181</v>
      </c>
      <c r="M350" s="11">
        <v>146</v>
      </c>
      <c r="N350" s="13"/>
      <c r="O350" s="14">
        <f t="shared" si="34"/>
        <v>2.60770975056689E-2</v>
      </c>
      <c r="P350" t="s">
        <v>64</v>
      </c>
      <c r="Q350" s="36">
        <f t="shared" si="35"/>
        <v>1.9999999999999969E-2</v>
      </c>
    </row>
    <row r="351" spans="1:17" ht="14.25" customHeight="1" thickTop="1" thickBot="1" x14ac:dyDescent="0.35">
      <c r="A351" s="10">
        <v>500544</v>
      </c>
      <c r="B351" s="28" t="s">
        <v>26</v>
      </c>
      <c r="C351" s="11">
        <v>61</v>
      </c>
      <c r="D351" s="11">
        <v>4</v>
      </c>
      <c r="E351" s="12">
        <f t="shared" si="30"/>
        <v>61004</v>
      </c>
      <c r="F351" t="str">
        <f t="shared" si="31"/>
        <v>Sports</v>
      </c>
      <c r="G351" t="str">
        <f t="shared" si="32"/>
        <v>Subaru</v>
      </c>
      <c r="H351" t="str">
        <f t="shared" si="33"/>
        <v>Impreza</v>
      </c>
      <c r="I351">
        <v>2</v>
      </c>
      <c r="J351" s="13">
        <v>180</v>
      </c>
      <c r="K351" s="13">
        <v>176.4</v>
      </c>
      <c r="L351" s="11">
        <v>223</v>
      </c>
      <c r="M351" s="11">
        <v>258</v>
      </c>
      <c r="N351" s="13"/>
      <c r="O351" s="14">
        <f t="shared" si="34"/>
        <v>0.26417233560090697</v>
      </c>
      <c r="P351" t="s">
        <v>64</v>
      </c>
      <c r="Q351" s="36">
        <f t="shared" si="35"/>
        <v>1.9999999999999969E-2</v>
      </c>
    </row>
    <row r="352" spans="1:17" ht="14.25" customHeight="1" thickTop="1" thickBot="1" x14ac:dyDescent="0.35">
      <c r="A352" s="10">
        <v>500584</v>
      </c>
      <c r="B352" s="28" t="s">
        <v>26</v>
      </c>
      <c r="C352" s="11">
        <v>61</v>
      </c>
      <c r="D352" s="11">
        <v>7</v>
      </c>
      <c r="E352" s="12">
        <f t="shared" si="30"/>
        <v>61007</v>
      </c>
      <c r="F352" t="str">
        <f t="shared" si="31"/>
        <v>Sports</v>
      </c>
      <c r="G352" t="str">
        <f t="shared" si="32"/>
        <v>Honda</v>
      </c>
      <c r="H352" t="str">
        <f t="shared" si="33"/>
        <v>S2000</v>
      </c>
      <c r="I352">
        <v>2</v>
      </c>
      <c r="J352" s="13">
        <v>195</v>
      </c>
      <c r="K352" s="13">
        <v>192</v>
      </c>
      <c r="L352" s="11">
        <v>209</v>
      </c>
      <c r="M352" s="11">
        <v>254</v>
      </c>
      <c r="N352" s="13"/>
      <c r="O352" s="14">
        <f t="shared" si="34"/>
        <v>8.8541666666666671E-2</v>
      </c>
      <c r="P352" t="s">
        <v>65</v>
      </c>
      <c r="Q352" s="36">
        <f t="shared" si="35"/>
        <v>1.5384615384615385E-2</v>
      </c>
    </row>
    <row r="353" spans="1:17" ht="14.25" customHeight="1" thickTop="1" thickBot="1" x14ac:dyDescent="0.35">
      <c r="A353" s="10">
        <v>500589</v>
      </c>
      <c r="B353" s="28" t="s">
        <v>26</v>
      </c>
      <c r="C353" s="11">
        <v>61</v>
      </c>
      <c r="D353" s="11">
        <v>4</v>
      </c>
      <c r="E353" s="12">
        <f t="shared" si="30"/>
        <v>61004</v>
      </c>
      <c r="F353" t="str">
        <f t="shared" si="31"/>
        <v>Sports</v>
      </c>
      <c r="G353" t="str">
        <f t="shared" si="32"/>
        <v>Subaru</v>
      </c>
      <c r="H353" t="str">
        <f t="shared" si="33"/>
        <v>Impreza</v>
      </c>
      <c r="I353">
        <v>2</v>
      </c>
      <c r="J353" s="13">
        <v>180</v>
      </c>
      <c r="K353" s="13">
        <v>178</v>
      </c>
      <c r="L353" s="11">
        <v>201</v>
      </c>
      <c r="M353" s="11">
        <v>180</v>
      </c>
      <c r="N353" s="13"/>
      <c r="O353" s="14">
        <f t="shared" si="34"/>
        <v>0.12921348314606743</v>
      </c>
      <c r="P353" t="s">
        <v>64</v>
      </c>
      <c r="Q353" s="36">
        <f t="shared" si="35"/>
        <v>1.1111111111111112E-2</v>
      </c>
    </row>
    <row r="354" spans="1:17" ht="14.25" customHeight="1" thickTop="1" thickBot="1" x14ac:dyDescent="0.35">
      <c r="A354" s="10">
        <v>500600</v>
      </c>
      <c r="B354" s="28" t="s">
        <v>26</v>
      </c>
      <c r="C354" s="11">
        <v>41</v>
      </c>
      <c r="D354" s="11">
        <v>6</v>
      </c>
      <c r="E354" s="12">
        <f t="shared" si="30"/>
        <v>41006</v>
      </c>
      <c r="F354" t="str">
        <f t="shared" si="31"/>
        <v>Standard</v>
      </c>
      <c r="G354" t="str">
        <f t="shared" si="32"/>
        <v>Hyundai</v>
      </c>
      <c r="H354" t="str">
        <f t="shared" si="33"/>
        <v>i30</v>
      </c>
      <c r="I354">
        <v>1.4</v>
      </c>
      <c r="J354" s="13">
        <v>130</v>
      </c>
      <c r="K354" s="13">
        <v>128</v>
      </c>
      <c r="L354" s="11">
        <v>116</v>
      </c>
      <c r="M354" s="11">
        <v>122</v>
      </c>
      <c r="N354" s="13"/>
      <c r="O354" s="14">
        <f t="shared" si="34"/>
        <v>-9.375E-2</v>
      </c>
      <c r="P354" t="s">
        <v>64</v>
      </c>
      <c r="Q354" s="36">
        <f t="shared" si="35"/>
        <v>1.5384615384615385E-2</v>
      </c>
    </row>
    <row r="355" spans="1:17" ht="14.25" customHeight="1" thickTop="1" thickBot="1" x14ac:dyDescent="0.35">
      <c r="A355" s="10">
        <v>500611</v>
      </c>
      <c r="B355" s="28" t="s">
        <v>26</v>
      </c>
      <c r="C355" s="11">
        <v>61</v>
      </c>
      <c r="D355" s="11">
        <v>7</v>
      </c>
      <c r="E355" s="12">
        <f t="shared" si="30"/>
        <v>61007</v>
      </c>
      <c r="F355" t="str">
        <f t="shared" si="31"/>
        <v>Sports</v>
      </c>
      <c r="G355" t="str">
        <f t="shared" si="32"/>
        <v>Honda</v>
      </c>
      <c r="H355" t="str">
        <f t="shared" si="33"/>
        <v>S2000</v>
      </c>
      <c r="I355">
        <v>2</v>
      </c>
      <c r="J355" s="13">
        <v>195</v>
      </c>
      <c r="K355" s="13">
        <v>189</v>
      </c>
      <c r="L355" s="11">
        <v>268</v>
      </c>
      <c r="M355" s="11">
        <v>268</v>
      </c>
      <c r="N355" s="13"/>
      <c r="O355" s="14">
        <f t="shared" si="34"/>
        <v>0.41798941798941797</v>
      </c>
      <c r="P355" t="s">
        <v>65</v>
      </c>
      <c r="Q355" s="36">
        <f t="shared" si="35"/>
        <v>3.0769230769230771E-2</v>
      </c>
    </row>
    <row r="356" spans="1:17" ht="14.25" customHeight="1" thickTop="1" thickBot="1" x14ac:dyDescent="0.35">
      <c r="A356" s="10">
        <v>500617</v>
      </c>
      <c r="B356" s="28" t="s">
        <v>26</v>
      </c>
      <c r="C356" s="11">
        <v>51</v>
      </c>
      <c r="D356" s="11">
        <v>5</v>
      </c>
      <c r="E356" s="12">
        <f t="shared" si="30"/>
        <v>51005</v>
      </c>
      <c r="F356" t="str">
        <f t="shared" si="31"/>
        <v>Premium</v>
      </c>
      <c r="G356" t="str">
        <f t="shared" si="32"/>
        <v>Mercedes Benz</v>
      </c>
      <c r="H356" t="str">
        <f t="shared" si="33"/>
        <v>C200</v>
      </c>
      <c r="I356">
        <v>2</v>
      </c>
      <c r="J356" s="13">
        <v>240</v>
      </c>
      <c r="K356" s="13">
        <v>240</v>
      </c>
      <c r="L356" s="11">
        <v>324</v>
      </c>
      <c r="M356" s="11">
        <v>317</v>
      </c>
      <c r="N356" s="13"/>
      <c r="O356" s="14">
        <f t="shared" si="34"/>
        <v>0.35</v>
      </c>
      <c r="P356" t="s">
        <v>64</v>
      </c>
      <c r="Q356" s="36">
        <f t="shared" si="35"/>
        <v>0</v>
      </c>
    </row>
    <row r="357" spans="1:17" ht="14.25" customHeight="1" thickTop="1" thickBot="1" x14ac:dyDescent="0.35">
      <c r="A357" s="10">
        <v>500626</v>
      </c>
      <c r="B357" s="28" t="s">
        <v>26</v>
      </c>
      <c r="C357" s="11">
        <v>51</v>
      </c>
      <c r="D357" s="11">
        <v>4</v>
      </c>
      <c r="E357" s="12">
        <f t="shared" si="30"/>
        <v>51004</v>
      </c>
      <c r="F357" t="str">
        <f t="shared" si="31"/>
        <v>Premium</v>
      </c>
      <c r="G357" t="str">
        <f t="shared" si="32"/>
        <v>BMW</v>
      </c>
      <c r="H357" t="str">
        <f t="shared" si="33"/>
        <v>320i</v>
      </c>
      <c r="I357">
        <v>2</v>
      </c>
      <c r="J357" s="13">
        <v>240</v>
      </c>
      <c r="K357" s="13">
        <v>240</v>
      </c>
      <c r="L357" s="11">
        <v>237</v>
      </c>
      <c r="M357" s="11">
        <v>284</v>
      </c>
      <c r="N357" s="13"/>
      <c r="O357" s="14">
        <f t="shared" si="34"/>
        <v>-1.2500000000000001E-2</v>
      </c>
      <c r="P357" t="s">
        <v>64</v>
      </c>
      <c r="Q357" s="36">
        <f t="shared" si="35"/>
        <v>0</v>
      </c>
    </row>
    <row r="358" spans="1:17" ht="14.25" customHeight="1" thickTop="1" thickBot="1" x14ac:dyDescent="0.35">
      <c r="A358" s="10">
        <v>500636</v>
      </c>
      <c r="B358" s="28" t="s">
        <v>26</v>
      </c>
      <c r="C358" s="11">
        <v>41</v>
      </c>
      <c r="D358" s="11">
        <v>7</v>
      </c>
      <c r="E358" s="12">
        <f t="shared" si="30"/>
        <v>41007</v>
      </c>
      <c r="F358" t="str">
        <f t="shared" si="31"/>
        <v>Standard</v>
      </c>
      <c r="G358" t="str">
        <f t="shared" si="32"/>
        <v>Mazda</v>
      </c>
      <c r="H358" t="str">
        <f t="shared" si="33"/>
        <v>3</v>
      </c>
      <c r="I358">
        <v>2</v>
      </c>
      <c r="J358" s="13">
        <v>150</v>
      </c>
      <c r="K358" s="13">
        <v>150</v>
      </c>
      <c r="L358" s="11">
        <v>192</v>
      </c>
      <c r="M358" s="11">
        <v>203</v>
      </c>
      <c r="N358" s="13"/>
      <c r="O358" s="14">
        <f t="shared" si="34"/>
        <v>0.28000000000000003</v>
      </c>
      <c r="P358" t="s">
        <v>65</v>
      </c>
      <c r="Q358" s="36">
        <f t="shared" si="35"/>
        <v>0</v>
      </c>
    </row>
    <row r="359" spans="1:17" ht="14.25" customHeight="1" thickTop="1" thickBot="1" x14ac:dyDescent="0.35">
      <c r="A359" s="10">
        <v>500645</v>
      </c>
      <c r="B359" s="28" t="s">
        <v>26</v>
      </c>
      <c r="C359" s="11">
        <v>41</v>
      </c>
      <c r="D359" s="11">
        <v>6</v>
      </c>
      <c r="E359" s="12">
        <f t="shared" si="30"/>
        <v>41006</v>
      </c>
      <c r="F359" t="str">
        <f t="shared" si="31"/>
        <v>Standard</v>
      </c>
      <c r="G359" t="str">
        <f t="shared" si="32"/>
        <v>Hyundai</v>
      </c>
      <c r="H359" t="str">
        <f t="shared" si="33"/>
        <v>i30</v>
      </c>
      <c r="I359">
        <v>1.4</v>
      </c>
      <c r="J359" s="13">
        <v>130</v>
      </c>
      <c r="K359" s="13">
        <v>130</v>
      </c>
      <c r="L359" s="11">
        <v>172</v>
      </c>
      <c r="M359" s="11">
        <v>146</v>
      </c>
      <c r="N359" s="13"/>
      <c r="O359" s="14">
        <f t="shared" si="34"/>
        <v>0.32307692307692309</v>
      </c>
      <c r="P359" t="s">
        <v>64</v>
      </c>
      <c r="Q359" s="36">
        <f t="shared" si="35"/>
        <v>0</v>
      </c>
    </row>
    <row r="360" spans="1:17" ht="14.25" customHeight="1" thickTop="1" thickBot="1" x14ac:dyDescent="0.35">
      <c r="A360" s="10">
        <v>500650</v>
      </c>
      <c r="B360" s="28" t="s">
        <v>26</v>
      </c>
      <c r="C360" s="11">
        <v>41</v>
      </c>
      <c r="D360" s="11">
        <v>6</v>
      </c>
      <c r="E360" s="12">
        <f t="shared" si="30"/>
        <v>41006</v>
      </c>
      <c r="F360" t="str">
        <f t="shared" si="31"/>
        <v>Standard</v>
      </c>
      <c r="G360" t="str">
        <f t="shared" si="32"/>
        <v>Hyundai</v>
      </c>
      <c r="H360" t="str">
        <f t="shared" si="33"/>
        <v>i30</v>
      </c>
      <c r="I360">
        <v>1.4</v>
      </c>
      <c r="J360" s="13">
        <v>130</v>
      </c>
      <c r="K360" s="13">
        <v>111.72</v>
      </c>
      <c r="L360" s="11">
        <v>132</v>
      </c>
      <c r="M360" s="11">
        <v>114</v>
      </c>
      <c r="N360" s="13"/>
      <c r="O360" s="14">
        <f t="shared" si="34"/>
        <v>0.18152524167561762</v>
      </c>
      <c r="P360" t="s">
        <v>64</v>
      </c>
      <c r="Q360" s="36">
        <f t="shared" si="35"/>
        <v>0.14061538461538461</v>
      </c>
    </row>
    <row r="361" spans="1:17" ht="14.25" customHeight="1" thickTop="1" thickBot="1" x14ac:dyDescent="0.35">
      <c r="A361" s="10">
        <v>500650</v>
      </c>
      <c r="B361" s="28" t="s">
        <v>26</v>
      </c>
      <c r="C361" s="11">
        <v>61</v>
      </c>
      <c r="D361" s="11">
        <v>7</v>
      </c>
      <c r="E361" s="12">
        <f t="shared" si="30"/>
        <v>61007</v>
      </c>
      <c r="F361" t="str">
        <f t="shared" si="31"/>
        <v>Sports</v>
      </c>
      <c r="G361" t="str">
        <f t="shared" si="32"/>
        <v>Honda</v>
      </c>
      <c r="H361" t="str">
        <f t="shared" si="33"/>
        <v>S2000</v>
      </c>
      <c r="I361">
        <v>2</v>
      </c>
      <c r="J361" s="13">
        <v>195</v>
      </c>
      <c r="K361" s="13">
        <v>185.22</v>
      </c>
      <c r="L361" s="11">
        <v>243</v>
      </c>
      <c r="M361" s="11">
        <v>194</v>
      </c>
      <c r="N361" s="13"/>
      <c r="O361" s="14">
        <f t="shared" si="34"/>
        <v>0.31195335276967928</v>
      </c>
      <c r="P361" t="s">
        <v>65</v>
      </c>
      <c r="Q361" s="36">
        <f t="shared" si="35"/>
        <v>5.015384615384616E-2</v>
      </c>
    </row>
    <row r="362" spans="1:17" ht="14.25" customHeight="1" thickTop="1" thickBot="1" x14ac:dyDescent="0.35">
      <c r="A362" s="10">
        <v>500650</v>
      </c>
      <c r="B362" s="28" t="s">
        <v>26</v>
      </c>
      <c r="C362" s="11">
        <v>51</v>
      </c>
      <c r="D362" s="11">
        <v>7</v>
      </c>
      <c r="E362" s="12">
        <f t="shared" si="30"/>
        <v>51007</v>
      </c>
      <c r="F362" t="str">
        <f t="shared" si="31"/>
        <v>Premium</v>
      </c>
      <c r="G362" t="str">
        <f t="shared" si="32"/>
        <v>Lexus</v>
      </c>
      <c r="H362" t="str">
        <f t="shared" si="33"/>
        <v>IS-250</v>
      </c>
      <c r="I362">
        <v>2.5</v>
      </c>
      <c r="J362" s="13">
        <v>250</v>
      </c>
      <c r="K362" s="13">
        <v>226.38</v>
      </c>
      <c r="L362" s="11">
        <v>330</v>
      </c>
      <c r="M362" s="11">
        <v>412</v>
      </c>
      <c r="N362" s="13"/>
      <c r="O362" s="14">
        <f t="shared" si="34"/>
        <v>0.45772594752186591</v>
      </c>
      <c r="P362" t="s">
        <v>64</v>
      </c>
      <c r="Q362" s="36">
        <f t="shared" si="35"/>
        <v>9.4480000000000022E-2</v>
      </c>
    </row>
    <row r="363" spans="1:17" ht="14.25" customHeight="1" thickTop="1" thickBot="1" x14ac:dyDescent="0.35">
      <c r="A363" s="10">
        <v>500659</v>
      </c>
      <c r="B363" s="28" t="s">
        <v>26</v>
      </c>
      <c r="C363" s="11">
        <v>61</v>
      </c>
      <c r="D363" s="11">
        <v>4</v>
      </c>
      <c r="E363" s="12">
        <f t="shared" si="30"/>
        <v>61004</v>
      </c>
      <c r="F363" t="str">
        <f t="shared" si="31"/>
        <v>Sports</v>
      </c>
      <c r="G363" t="str">
        <f t="shared" si="32"/>
        <v>Subaru</v>
      </c>
      <c r="H363" t="str">
        <f t="shared" si="33"/>
        <v>Impreza</v>
      </c>
      <c r="I363">
        <v>2</v>
      </c>
      <c r="J363" s="13">
        <v>180</v>
      </c>
      <c r="K363" s="13">
        <v>166.6</v>
      </c>
      <c r="L363" s="11">
        <v>244</v>
      </c>
      <c r="M363" s="11">
        <v>183</v>
      </c>
      <c r="N363" s="13"/>
      <c r="O363" s="14">
        <f t="shared" si="34"/>
        <v>0.46458583433373352</v>
      </c>
      <c r="P363" t="s">
        <v>64</v>
      </c>
      <c r="Q363" s="36">
        <f t="shared" si="35"/>
        <v>7.444444444444448E-2</v>
      </c>
    </row>
    <row r="364" spans="1:17" ht="14.25" customHeight="1" thickTop="1" thickBot="1" x14ac:dyDescent="0.35">
      <c r="A364" s="10">
        <v>500659</v>
      </c>
      <c r="B364" s="28" t="s">
        <v>26</v>
      </c>
      <c r="C364" s="11">
        <v>51</v>
      </c>
      <c r="D364" s="11">
        <v>5</v>
      </c>
      <c r="E364" s="12">
        <f t="shared" si="30"/>
        <v>51005</v>
      </c>
      <c r="F364" t="str">
        <f t="shared" si="31"/>
        <v>Premium</v>
      </c>
      <c r="G364" t="str">
        <f t="shared" si="32"/>
        <v>Mercedes Benz</v>
      </c>
      <c r="H364" t="str">
        <f t="shared" si="33"/>
        <v>C200</v>
      </c>
      <c r="I364">
        <v>2</v>
      </c>
      <c r="J364" s="13">
        <v>240</v>
      </c>
      <c r="K364" s="13">
        <v>226.38</v>
      </c>
      <c r="L364" s="11">
        <v>228</v>
      </c>
      <c r="M364" s="11">
        <v>180</v>
      </c>
      <c r="N364" s="13"/>
      <c r="O364" s="14">
        <f t="shared" si="34"/>
        <v>7.1561091969255435E-3</v>
      </c>
      <c r="P364" t="s">
        <v>64</v>
      </c>
      <c r="Q364" s="36">
        <f t="shared" si="35"/>
        <v>5.6750000000000016E-2</v>
      </c>
    </row>
    <row r="365" spans="1:17" ht="14.25" customHeight="1" thickTop="1" thickBot="1" x14ac:dyDescent="0.35">
      <c r="A365" s="10">
        <v>500659</v>
      </c>
      <c r="B365" s="28" t="s">
        <v>26</v>
      </c>
      <c r="C365" s="11">
        <v>61</v>
      </c>
      <c r="D365" s="11">
        <v>7</v>
      </c>
      <c r="E365" s="12">
        <f t="shared" si="30"/>
        <v>61007</v>
      </c>
      <c r="F365" t="str">
        <f t="shared" si="31"/>
        <v>Sports</v>
      </c>
      <c r="G365" t="str">
        <f t="shared" si="32"/>
        <v>Honda</v>
      </c>
      <c r="H365" t="str">
        <f t="shared" si="33"/>
        <v>S2000</v>
      </c>
      <c r="I365">
        <v>2</v>
      </c>
      <c r="J365" s="13">
        <v>195</v>
      </c>
      <c r="K365" s="13">
        <v>191.1</v>
      </c>
      <c r="L365" s="11">
        <v>249</v>
      </c>
      <c r="M365" s="11">
        <v>221</v>
      </c>
      <c r="N365" s="13"/>
      <c r="O365" s="14">
        <f t="shared" si="34"/>
        <v>0.30298273155416017</v>
      </c>
      <c r="P365" t="s">
        <v>65</v>
      </c>
      <c r="Q365" s="36">
        <f t="shared" si="35"/>
        <v>2.0000000000000028E-2</v>
      </c>
    </row>
    <row r="366" spans="1:17" ht="14.25" customHeight="1" thickTop="1" thickBot="1" x14ac:dyDescent="0.35">
      <c r="A366" s="10">
        <v>500663</v>
      </c>
      <c r="B366" s="28" t="s">
        <v>26</v>
      </c>
      <c r="C366" s="11">
        <v>61</v>
      </c>
      <c r="D366" s="11">
        <v>6</v>
      </c>
      <c r="E366" s="12">
        <f t="shared" si="30"/>
        <v>61006</v>
      </c>
      <c r="F366" t="str">
        <f t="shared" si="31"/>
        <v>Sports</v>
      </c>
      <c r="G366" t="str">
        <f t="shared" si="32"/>
        <v>Mazda</v>
      </c>
      <c r="H366" t="str">
        <f t="shared" si="33"/>
        <v>MX-5</v>
      </c>
      <c r="I366">
        <v>1.8</v>
      </c>
      <c r="J366" s="13">
        <v>175</v>
      </c>
      <c r="K366" s="13">
        <v>170.52</v>
      </c>
      <c r="L366" s="11">
        <v>219</v>
      </c>
      <c r="M366" s="11">
        <v>205</v>
      </c>
      <c r="N366" s="13"/>
      <c r="O366" s="14">
        <f t="shared" si="34"/>
        <v>0.28430682617874731</v>
      </c>
      <c r="P366" t="s">
        <v>65</v>
      </c>
      <c r="Q366" s="36">
        <f t="shared" si="35"/>
        <v>2.5599999999999942E-2</v>
      </c>
    </row>
    <row r="367" spans="1:17" ht="14.25" customHeight="1" thickTop="1" thickBot="1" x14ac:dyDescent="0.35">
      <c r="A367" s="10">
        <v>500663</v>
      </c>
      <c r="B367" s="28" t="s">
        <v>26</v>
      </c>
      <c r="C367" s="11">
        <v>51</v>
      </c>
      <c r="D367" s="11">
        <v>5</v>
      </c>
      <c r="E367" s="12">
        <f t="shared" si="30"/>
        <v>51005</v>
      </c>
      <c r="F367" t="str">
        <f t="shared" si="31"/>
        <v>Premium</v>
      </c>
      <c r="G367" t="str">
        <f t="shared" si="32"/>
        <v>Mercedes Benz</v>
      </c>
      <c r="H367" t="str">
        <f t="shared" si="33"/>
        <v>C200</v>
      </c>
      <c r="I367">
        <v>2</v>
      </c>
      <c r="J367" s="13">
        <v>240</v>
      </c>
      <c r="K367" s="13">
        <v>235.2</v>
      </c>
      <c r="L367" s="11">
        <v>271</v>
      </c>
      <c r="M367" s="11">
        <v>336</v>
      </c>
      <c r="N367" s="13"/>
      <c r="O367" s="14">
        <f t="shared" si="34"/>
        <v>0.15221088435374155</v>
      </c>
      <c r="P367" t="s">
        <v>64</v>
      </c>
      <c r="Q367" s="36">
        <f t="shared" si="35"/>
        <v>2.0000000000000049E-2</v>
      </c>
    </row>
    <row r="368" spans="1:17" ht="14.25" customHeight="1" thickTop="1" thickBot="1" x14ac:dyDescent="0.35">
      <c r="A368" s="10">
        <v>500670</v>
      </c>
      <c r="B368" s="28" t="s">
        <v>26</v>
      </c>
      <c r="C368" s="11">
        <v>51</v>
      </c>
      <c r="D368" s="11">
        <v>4</v>
      </c>
      <c r="E368" s="12">
        <f t="shared" si="30"/>
        <v>51004</v>
      </c>
      <c r="F368" t="str">
        <f t="shared" si="31"/>
        <v>Premium</v>
      </c>
      <c r="G368" t="str">
        <f t="shared" si="32"/>
        <v>BMW</v>
      </c>
      <c r="H368" t="str">
        <f t="shared" si="33"/>
        <v>320i</v>
      </c>
      <c r="I368">
        <v>2</v>
      </c>
      <c r="J368" s="13">
        <v>240</v>
      </c>
      <c r="K368" s="13">
        <v>216.57999999999998</v>
      </c>
      <c r="L368" s="11">
        <v>282</v>
      </c>
      <c r="M368" s="11">
        <v>219</v>
      </c>
      <c r="N368" s="13"/>
      <c r="O368" s="14">
        <f t="shared" si="34"/>
        <v>0.30205928525256265</v>
      </c>
      <c r="P368" t="s">
        <v>64</v>
      </c>
      <c r="Q368" s="36">
        <f t="shared" si="35"/>
        <v>9.7583333333333397E-2</v>
      </c>
    </row>
    <row r="369" spans="1:17" ht="14.25" customHeight="1" thickTop="1" thickBot="1" x14ac:dyDescent="0.35">
      <c r="A369" s="10">
        <v>500670</v>
      </c>
      <c r="B369" s="28" t="s">
        <v>26</v>
      </c>
      <c r="C369" s="11">
        <v>51</v>
      </c>
      <c r="D369" s="11">
        <v>5</v>
      </c>
      <c r="E369" s="12">
        <f t="shared" si="30"/>
        <v>51005</v>
      </c>
      <c r="F369" t="str">
        <f t="shared" si="31"/>
        <v>Premium</v>
      </c>
      <c r="G369" t="str">
        <f t="shared" si="32"/>
        <v>Mercedes Benz</v>
      </c>
      <c r="H369" t="str">
        <f t="shared" si="33"/>
        <v>C200</v>
      </c>
      <c r="I369">
        <v>2</v>
      </c>
      <c r="J369" s="13">
        <v>240</v>
      </c>
      <c r="K369" s="13">
        <v>226.38</v>
      </c>
      <c r="L369" s="11">
        <v>210</v>
      </c>
      <c r="M369" s="11">
        <v>247</v>
      </c>
      <c r="N369" s="13"/>
      <c r="O369" s="14">
        <f t="shared" si="34"/>
        <v>-7.2356215213358055E-2</v>
      </c>
      <c r="P369" t="s">
        <v>64</v>
      </c>
      <c r="Q369" s="36">
        <f t="shared" si="35"/>
        <v>5.6750000000000016E-2</v>
      </c>
    </row>
    <row r="370" spans="1:17" ht="14.25" customHeight="1" thickTop="1" thickBot="1" x14ac:dyDescent="0.35">
      <c r="A370" s="10">
        <v>500678</v>
      </c>
      <c r="B370" s="28" t="s">
        <v>26</v>
      </c>
      <c r="C370" s="11">
        <v>41</v>
      </c>
      <c r="D370" s="11">
        <v>6</v>
      </c>
      <c r="E370" s="12">
        <f t="shared" si="30"/>
        <v>41006</v>
      </c>
      <c r="F370" t="str">
        <f t="shared" si="31"/>
        <v>Standard</v>
      </c>
      <c r="G370" t="str">
        <f t="shared" si="32"/>
        <v>Hyundai</v>
      </c>
      <c r="H370" t="str">
        <f t="shared" si="33"/>
        <v>i30</v>
      </c>
      <c r="I370">
        <v>1.4</v>
      </c>
      <c r="J370" s="13">
        <v>130</v>
      </c>
      <c r="K370" s="13">
        <v>120.53999999999999</v>
      </c>
      <c r="L370" s="11">
        <v>105</v>
      </c>
      <c r="M370" s="11">
        <v>89</v>
      </c>
      <c r="N370" s="13"/>
      <c r="O370" s="14">
        <f t="shared" si="34"/>
        <v>-0.12891986062717764</v>
      </c>
      <c r="P370" t="s">
        <v>64</v>
      </c>
      <c r="Q370" s="36">
        <f t="shared" si="35"/>
        <v>7.2769230769230836E-2</v>
      </c>
    </row>
    <row r="371" spans="1:17" ht="14.25" customHeight="1" thickTop="1" thickBot="1" x14ac:dyDescent="0.35">
      <c r="A371" s="10">
        <v>500678</v>
      </c>
      <c r="B371" s="28" t="s">
        <v>26</v>
      </c>
      <c r="C371" s="11">
        <v>61</v>
      </c>
      <c r="D371" s="11">
        <v>7</v>
      </c>
      <c r="E371" s="12">
        <f t="shared" si="30"/>
        <v>61007</v>
      </c>
      <c r="F371" t="str">
        <f t="shared" si="31"/>
        <v>Sports</v>
      </c>
      <c r="G371" t="str">
        <f t="shared" si="32"/>
        <v>Honda</v>
      </c>
      <c r="H371" t="str">
        <f t="shared" si="33"/>
        <v>S2000</v>
      </c>
      <c r="I371">
        <v>2</v>
      </c>
      <c r="J371" s="13">
        <v>195</v>
      </c>
      <c r="K371" s="13">
        <v>191.1</v>
      </c>
      <c r="L371" s="11">
        <v>202</v>
      </c>
      <c r="M371" s="11">
        <v>199</v>
      </c>
      <c r="N371" s="13"/>
      <c r="O371" s="14">
        <f t="shared" si="34"/>
        <v>5.7038199895342784E-2</v>
      </c>
      <c r="P371" t="s">
        <v>65</v>
      </c>
      <c r="Q371" s="36">
        <f t="shared" si="35"/>
        <v>2.0000000000000028E-2</v>
      </c>
    </row>
    <row r="372" spans="1:17" ht="14.25" customHeight="1" thickTop="1" thickBot="1" x14ac:dyDescent="0.35">
      <c r="A372" s="10">
        <v>500689</v>
      </c>
      <c r="B372" s="28" t="s">
        <v>26</v>
      </c>
      <c r="C372" s="11">
        <v>51</v>
      </c>
      <c r="D372" s="11">
        <v>6</v>
      </c>
      <c r="E372" s="12">
        <f t="shared" si="30"/>
        <v>51006</v>
      </c>
      <c r="F372" t="str">
        <f t="shared" si="31"/>
        <v>Premium</v>
      </c>
      <c r="G372" t="str">
        <f t="shared" si="32"/>
        <v>Audi</v>
      </c>
      <c r="H372" t="str">
        <f t="shared" si="33"/>
        <v>A4</v>
      </c>
      <c r="I372">
        <v>2</v>
      </c>
      <c r="J372" s="13">
        <v>230</v>
      </c>
      <c r="K372" s="13">
        <v>230</v>
      </c>
      <c r="L372" s="11">
        <v>218</v>
      </c>
      <c r="M372" s="11">
        <v>270</v>
      </c>
      <c r="N372" s="13"/>
      <c r="O372" s="14">
        <f t="shared" si="34"/>
        <v>-5.2173913043478258E-2</v>
      </c>
      <c r="P372" t="s">
        <v>64</v>
      </c>
      <c r="Q372" s="36">
        <f t="shared" si="35"/>
        <v>0</v>
      </c>
    </row>
    <row r="373" spans="1:17" ht="14.25" customHeight="1" thickTop="1" thickBot="1" x14ac:dyDescent="0.35">
      <c r="A373" s="10">
        <v>500695</v>
      </c>
      <c r="B373" s="28" t="s">
        <v>26</v>
      </c>
      <c r="C373" s="11">
        <v>41</v>
      </c>
      <c r="D373" s="11">
        <v>7</v>
      </c>
      <c r="E373" s="12">
        <f t="shared" si="30"/>
        <v>41007</v>
      </c>
      <c r="F373" t="str">
        <f t="shared" si="31"/>
        <v>Standard</v>
      </c>
      <c r="G373" t="str">
        <f t="shared" si="32"/>
        <v>Mazda</v>
      </c>
      <c r="H373" t="str">
        <f t="shared" si="33"/>
        <v>3</v>
      </c>
      <c r="I373">
        <v>2</v>
      </c>
      <c r="J373" s="13">
        <v>150</v>
      </c>
      <c r="K373" s="13">
        <v>150</v>
      </c>
      <c r="L373" s="11">
        <v>135</v>
      </c>
      <c r="M373" s="11">
        <v>120</v>
      </c>
      <c r="N373" s="13"/>
      <c r="O373" s="14">
        <f t="shared" si="34"/>
        <v>-0.1</v>
      </c>
      <c r="P373" t="s">
        <v>65</v>
      </c>
      <c r="Q373" s="36">
        <f t="shared" si="35"/>
        <v>0</v>
      </c>
    </row>
    <row r="374" spans="1:17" ht="14.25" customHeight="1" thickTop="1" thickBot="1" x14ac:dyDescent="0.35">
      <c r="A374" s="10">
        <v>500702</v>
      </c>
      <c r="B374" s="28" t="s">
        <v>26</v>
      </c>
      <c r="C374" s="11">
        <v>61</v>
      </c>
      <c r="D374" s="11">
        <v>4</v>
      </c>
      <c r="E374" s="12">
        <f t="shared" si="30"/>
        <v>61004</v>
      </c>
      <c r="F374" t="str">
        <f t="shared" si="31"/>
        <v>Sports</v>
      </c>
      <c r="G374" t="str">
        <f t="shared" si="32"/>
        <v>Subaru</v>
      </c>
      <c r="H374" t="str">
        <f t="shared" si="33"/>
        <v>Impreza</v>
      </c>
      <c r="I374">
        <v>2</v>
      </c>
      <c r="J374" s="13">
        <v>180</v>
      </c>
      <c r="K374" s="13">
        <v>180</v>
      </c>
      <c r="L374" s="11">
        <v>232</v>
      </c>
      <c r="M374" s="11">
        <v>283</v>
      </c>
      <c r="N374" s="13"/>
      <c r="O374" s="14">
        <f t="shared" si="34"/>
        <v>0.28888888888888886</v>
      </c>
      <c r="P374" t="s">
        <v>64</v>
      </c>
      <c r="Q374" s="36">
        <f t="shared" si="35"/>
        <v>0</v>
      </c>
    </row>
    <row r="375" spans="1:17" ht="14.25" customHeight="1" thickTop="1" thickBot="1" x14ac:dyDescent="0.35">
      <c r="A375" s="10">
        <v>500710</v>
      </c>
      <c r="B375" s="28" t="s">
        <v>26</v>
      </c>
      <c r="C375" s="11">
        <v>61</v>
      </c>
      <c r="D375" s="11">
        <v>6</v>
      </c>
      <c r="E375" s="12">
        <f t="shared" si="30"/>
        <v>61006</v>
      </c>
      <c r="F375" t="str">
        <f t="shared" si="31"/>
        <v>Sports</v>
      </c>
      <c r="G375" t="str">
        <f t="shared" si="32"/>
        <v>Mazda</v>
      </c>
      <c r="H375" t="str">
        <f t="shared" si="33"/>
        <v>MX-5</v>
      </c>
      <c r="I375">
        <v>1.8</v>
      </c>
      <c r="J375" s="13">
        <v>175</v>
      </c>
      <c r="K375" s="13">
        <v>163.66</v>
      </c>
      <c r="L375" s="11">
        <v>190</v>
      </c>
      <c r="M375" s="11">
        <v>144</v>
      </c>
      <c r="N375" s="13"/>
      <c r="O375" s="14">
        <f t="shared" si="34"/>
        <v>0.16094341928388123</v>
      </c>
      <c r="P375" t="s">
        <v>65</v>
      </c>
      <c r="Q375" s="36">
        <f t="shared" si="35"/>
        <v>6.4800000000000024E-2</v>
      </c>
    </row>
    <row r="376" spans="1:17" ht="14.25" customHeight="1" thickTop="1" thickBot="1" x14ac:dyDescent="0.35">
      <c r="A376" s="10">
        <v>500710</v>
      </c>
      <c r="B376" s="28" t="s">
        <v>26</v>
      </c>
      <c r="C376" s="11">
        <v>41</v>
      </c>
      <c r="D376" s="11">
        <v>6</v>
      </c>
      <c r="E376" s="12">
        <f t="shared" si="30"/>
        <v>41006</v>
      </c>
      <c r="F376" t="str">
        <f t="shared" si="31"/>
        <v>Standard</v>
      </c>
      <c r="G376" t="str">
        <f t="shared" si="32"/>
        <v>Hyundai</v>
      </c>
      <c r="H376" t="str">
        <f t="shared" si="33"/>
        <v>i30</v>
      </c>
      <c r="I376">
        <v>1.4</v>
      </c>
      <c r="J376" s="13">
        <v>130</v>
      </c>
      <c r="K376" s="13">
        <v>103.88</v>
      </c>
      <c r="L376" s="11">
        <v>104</v>
      </c>
      <c r="M376" s="11">
        <v>112</v>
      </c>
      <c r="N376" s="13"/>
      <c r="O376" s="14">
        <f t="shared" si="34"/>
        <v>1.1551790527532205E-3</v>
      </c>
      <c r="P376" t="s">
        <v>64</v>
      </c>
      <c r="Q376" s="36">
        <f t="shared" si="35"/>
        <v>0.20092307692307695</v>
      </c>
    </row>
    <row r="377" spans="1:17" ht="14.25" customHeight="1" thickTop="1" thickBot="1" x14ac:dyDescent="0.35">
      <c r="A377" s="10">
        <v>500710</v>
      </c>
      <c r="B377" s="28" t="s">
        <v>26</v>
      </c>
      <c r="C377" s="11">
        <v>41</v>
      </c>
      <c r="D377" s="11">
        <v>7</v>
      </c>
      <c r="E377" s="12">
        <f t="shared" si="30"/>
        <v>41007</v>
      </c>
      <c r="F377" t="str">
        <f t="shared" si="31"/>
        <v>Standard</v>
      </c>
      <c r="G377" t="str">
        <f t="shared" si="32"/>
        <v>Mazda</v>
      </c>
      <c r="H377" t="str">
        <f t="shared" si="33"/>
        <v>3</v>
      </c>
      <c r="I377">
        <v>2</v>
      </c>
      <c r="J377" s="13">
        <v>150</v>
      </c>
      <c r="K377" s="13">
        <v>125.44</v>
      </c>
      <c r="L377" s="11">
        <v>121</v>
      </c>
      <c r="M377" s="11">
        <v>113</v>
      </c>
      <c r="N377" s="13"/>
      <c r="O377" s="14">
        <f t="shared" si="34"/>
        <v>-3.5395408163265286E-2</v>
      </c>
      <c r="P377" t="s">
        <v>65</v>
      </c>
      <c r="Q377" s="36">
        <f t="shared" si="35"/>
        <v>0.16373333333333334</v>
      </c>
    </row>
    <row r="378" spans="1:17" ht="14.25" customHeight="1" thickTop="1" thickBot="1" x14ac:dyDescent="0.35">
      <c r="A378" s="10">
        <v>500722</v>
      </c>
      <c r="B378" s="28" t="s">
        <v>26</v>
      </c>
      <c r="C378" s="11">
        <v>51</v>
      </c>
      <c r="D378" s="11">
        <v>4</v>
      </c>
      <c r="E378" s="12">
        <f t="shared" si="30"/>
        <v>51004</v>
      </c>
      <c r="F378" t="str">
        <f t="shared" si="31"/>
        <v>Premium</v>
      </c>
      <c r="G378" t="str">
        <f t="shared" si="32"/>
        <v>BMW</v>
      </c>
      <c r="H378" t="str">
        <f t="shared" si="33"/>
        <v>320i</v>
      </c>
      <c r="I378">
        <v>2</v>
      </c>
      <c r="J378" s="13">
        <v>240</v>
      </c>
      <c r="K378" s="13">
        <v>218.54</v>
      </c>
      <c r="L378" s="11">
        <v>269</v>
      </c>
      <c r="M378" s="11">
        <v>204</v>
      </c>
      <c r="N378" s="13"/>
      <c r="O378" s="14">
        <f t="shared" si="34"/>
        <v>0.23089594582227516</v>
      </c>
      <c r="P378" t="s">
        <v>64</v>
      </c>
      <c r="Q378" s="36">
        <f t="shared" si="35"/>
        <v>8.94166666666667E-2</v>
      </c>
    </row>
    <row r="379" spans="1:17" ht="14.25" customHeight="1" thickTop="1" thickBot="1" x14ac:dyDescent="0.35">
      <c r="A379" s="10">
        <v>500722</v>
      </c>
      <c r="B379" s="28" t="s">
        <v>26</v>
      </c>
      <c r="C379" s="11">
        <v>51</v>
      </c>
      <c r="D379" s="11">
        <v>7</v>
      </c>
      <c r="E379" s="12">
        <f t="shared" si="30"/>
        <v>51007</v>
      </c>
      <c r="F379" t="str">
        <f t="shared" si="31"/>
        <v>Premium</v>
      </c>
      <c r="G379" t="str">
        <f t="shared" si="32"/>
        <v>Lexus</v>
      </c>
      <c r="H379" t="str">
        <f t="shared" si="33"/>
        <v>IS-250</v>
      </c>
      <c r="I379">
        <v>2.5</v>
      </c>
      <c r="J379" s="13">
        <v>250</v>
      </c>
      <c r="K379" s="13">
        <v>236.18</v>
      </c>
      <c r="L379" s="11">
        <v>274</v>
      </c>
      <c r="M379" s="11">
        <v>290</v>
      </c>
      <c r="N379" s="13"/>
      <c r="O379" s="14">
        <f t="shared" si="34"/>
        <v>0.16013210263358452</v>
      </c>
      <c r="P379" t="s">
        <v>64</v>
      </c>
      <c r="Q379" s="36">
        <f t="shared" si="35"/>
        <v>5.5279999999999975E-2</v>
      </c>
    </row>
    <row r="380" spans="1:17" ht="14.25" customHeight="1" thickTop="1" thickBot="1" x14ac:dyDescent="0.35">
      <c r="A380" s="10">
        <v>500750</v>
      </c>
      <c r="B380" s="28" t="s">
        <v>26</v>
      </c>
      <c r="C380" s="11">
        <v>41</v>
      </c>
      <c r="D380" s="11">
        <v>6</v>
      </c>
      <c r="E380" s="12">
        <f t="shared" si="30"/>
        <v>41006</v>
      </c>
      <c r="F380" t="str">
        <f t="shared" si="31"/>
        <v>Standard</v>
      </c>
      <c r="G380" t="str">
        <f t="shared" si="32"/>
        <v>Hyundai</v>
      </c>
      <c r="H380" t="str">
        <f t="shared" si="33"/>
        <v>i30</v>
      </c>
      <c r="I380">
        <v>1.4</v>
      </c>
      <c r="J380" s="13">
        <v>130</v>
      </c>
      <c r="K380" s="13">
        <v>130</v>
      </c>
      <c r="L380" s="11">
        <v>126</v>
      </c>
      <c r="M380" s="11">
        <v>122</v>
      </c>
      <c r="N380" s="13"/>
      <c r="O380" s="14">
        <f t="shared" si="34"/>
        <v>-3.0769230769230771E-2</v>
      </c>
      <c r="P380" t="s">
        <v>64</v>
      </c>
      <c r="Q380" s="36">
        <f t="shared" si="35"/>
        <v>0</v>
      </c>
    </row>
    <row r="381" spans="1:17" ht="14.25" customHeight="1" thickTop="1" thickBot="1" x14ac:dyDescent="0.35">
      <c r="A381" s="10">
        <v>500754</v>
      </c>
      <c r="B381" s="28" t="s">
        <v>26</v>
      </c>
      <c r="C381" s="11">
        <v>51</v>
      </c>
      <c r="D381" s="11">
        <v>6</v>
      </c>
      <c r="E381" s="12">
        <f t="shared" si="30"/>
        <v>51006</v>
      </c>
      <c r="F381" t="str">
        <f>IF(C381=41,"Standard",IF(C381=51,"Premium","Sports"))</f>
        <v>Premium</v>
      </c>
      <c r="G381" t="str">
        <f t="shared" si="32"/>
        <v>Audi</v>
      </c>
      <c r="H381" t="str">
        <f t="shared" si="33"/>
        <v>A4</v>
      </c>
      <c r="I381">
        <v>2</v>
      </c>
      <c r="J381" s="13">
        <v>230</v>
      </c>
      <c r="K381" s="13">
        <v>228</v>
      </c>
      <c r="L381" s="11">
        <v>278</v>
      </c>
      <c r="M381" s="11">
        <v>344</v>
      </c>
      <c r="N381" s="13"/>
      <c r="O381" s="14">
        <f t="shared" si="34"/>
        <v>0.21929824561403508</v>
      </c>
      <c r="P381" t="s">
        <v>64</v>
      </c>
      <c r="Q381" s="36">
        <f t="shared" si="35"/>
        <v>8.6956521739130436E-3</v>
      </c>
    </row>
    <row r="382" spans="1:17" ht="14.25" customHeight="1" thickTop="1" thickBot="1" x14ac:dyDescent="0.35">
      <c r="A382" s="10">
        <v>500764</v>
      </c>
      <c r="B382" s="28" t="s">
        <v>26</v>
      </c>
      <c r="C382" s="11">
        <v>51</v>
      </c>
      <c r="D382" s="11">
        <v>4</v>
      </c>
      <c r="E382" s="12">
        <f t="shared" si="30"/>
        <v>51004</v>
      </c>
      <c r="F382" t="str">
        <f t="shared" ref="F382:F445" si="36">IF(C382=41,"Standard",IF(C382=51,"Premium","Sports"))</f>
        <v>Premium</v>
      </c>
      <c r="G382" t="str">
        <f t="shared" si="32"/>
        <v>BMW</v>
      </c>
      <c r="H382" t="str">
        <f t="shared" si="33"/>
        <v>320i</v>
      </c>
      <c r="I382">
        <v>2</v>
      </c>
      <c r="J382" s="13">
        <v>240</v>
      </c>
      <c r="K382" s="13">
        <v>225.4</v>
      </c>
      <c r="L382" s="11">
        <v>253</v>
      </c>
      <c r="M382" s="11">
        <v>288</v>
      </c>
      <c r="N382" s="13"/>
      <c r="O382" s="14">
        <f t="shared" si="34"/>
        <v>0.1224489795918367</v>
      </c>
      <c r="P382" t="s">
        <v>64</v>
      </c>
      <c r="Q382" s="36">
        <f t="shared" si="35"/>
        <v>6.0833333333333309E-2</v>
      </c>
    </row>
    <row r="383" spans="1:17" ht="14.25" customHeight="1" thickTop="1" thickBot="1" x14ac:dyDescent="0.35">
      <c r="A383" s="10">
        <v>500764</v>
      </c>
      <c r="B383" s="28" t="s">
        <v>26</v>
      </c>
      <c r="C383" s="11">
        <v>41</v>
      </c>
      <c r="D383" s="11">
        <v>5</v>
      </c>
      <c r="E383" s="12">
        <f t="shared" si="30"/>
        <v>41005</v>
      </c>
      <c r="F383" t="str">
        <f t="shared" si="36"/>
        <v>Standard</v>
      </c>
      <c r="G383" t="str">
        <f t="shared" si="32"/>
        <v>Honda</v>
      </c>
      <c r="H383" t="str">
        <f t="shared" si="33"/>
        <v>Jazz</v>
      </c>
      <c r="I383">
        <v>1.4</v>
      </c>
      <c r="J383" s="13">
        <v>140</v>
      </c>
      <c r="K383" s="13">
        <v>128.38</v>
      </c>
      <c r="L383" s="11">
        <v>127</v>
      </c>
      <c r="M383" s="11">
        <v>95</v>
      </c>
      <c r="N383" s="13"/>
      <c r="O383" s="14">
        <f t="shared" si="34"/>
        <v>-1.0749337903100136E-2</v>
      </c>
      <c r="P383" t="s">
        <v>65</v>
      </c>
      <c r="Q383" s="36">
        <f t="shared" si="35"/>
        <v>8.3000000000000032E-2</v>
      </c>
    </row>
    <row r="384" spans="1:17" ht="14.25" customHeight="1" thickTop="1" thickBot="1" x14ac:dyDescent="0.35">
      <c r="A384" s="10">
        <v>500764</v>
      </c>
      <c r="B384" s="28" t="s">
        <v>26</v>
      </c>
      <c r="C384" s="11">
        <v>51</v>
      </c>
      <c r="D384" s="11">
        <v>6</v>
      </c>
      <c r="E384" s="12">
        <f t="shared" si="30"/>
        <v>51006</v>
      </c>
      <c r="F384" t="str">
        <f t="shared" si="36"/>
        <v>Premium</v>
      </c>
      <c r="G384" t="str">
        <f t="shared" si="32"/>
        <v>Audi</v>
      </c>
      <c r="H384" t="str">
        <f t="shared" si="33"/>
        <v>A4</v>
      </c>
      <c r="I384">
        <v>2</v>
      </c>
      <c r="J384" s="13">
        <v>230</v>
      </c>
      <c r="K384" s="13">
        <v>225.4</v>
      </c>
      <c r="L384" s="11">
        <v>333</v>
      </c>
      <c r="M384" s="11">
        <v>409</v>
      </c>
      <c r="N384" s="13"/>
      <c r="O384" s="14">
        <f t="shared" si="34"/>
        <v>0.4773735581188997</v>
      </c>
      <c r="P384" t="s">
        <v>64</v>
      </c>
      <c r="Q384" s="36">
        <f t="shared" si="35"/>
        <v>1.9999999999999976E-2</v>
      </c>
    </row>
    <row r="385" spans="1:17" ht="14.25" customHeight="1" thickTop="1" thickBot="1" x14ac:dyDescent="0.35">
      <c r="A385" s="10">
        <v>500767</v>
      </c>
      <c r="B385" s="28" t="s">
        <v>26</v>
      </c>
      <c r="C385" s="11">
        <v>61</v>
      </c>
      <c r="D385" s="11">
        <v>5</v>
      </c>
      <c r="E385" s="12">
        <f t="shared" si="30"/>
        <v>61005</v>
      </c>
      <c r="F385" t="str">
        <f t="shared" si="36"/>
        <v>Sports</v>
      </c>
      <c r="G385" t="str">
        <f t="shared" si="32"/>
        <v>Mitsubishi</v>
      </c>
      <c r="H385" t="str">
        <f t="shared" si="33"/>
        <v>Lancer</v>
      </c>
      <c r="I385">
        <v>2</v>
      </c>
      <c r="J385" s="13">
        <v>180</v>
      </c>
      <c r="K385" s="13">
        <v>175</v>
      </c>
      <c r="L385" s="11">
        <v>176</v>
      </c>
      <c r="M385" s="11">
        <v>202</v>
      </c>
      <c r="N385" s="13"/>
      <c r="O385" s="14">
        <f t="shared" si="34"/>
        <v>5.7142857142857143E-3</v>
      </c>
      <c r="P385" t="s">
        <v>64</v>
      </c>
      <c r="Q385" s="36">
        <f t="shared" si="35"/>
        <v>2.7777777777777776E-2</v>
      </c>
    </row>
    <row r="386" spans="1:17" ht="14.25" customHeight="1" thickTop="1" thickBot="1" x14ac:dyDescent="0.35">
      <c r="A386" s="10">
        <v>500770</v>
      </c>
      <c r="B386" s="28" t="s">
        <v>26</v>
      </c>
      <c r="C386" s="11">
        <v>51</v>
      </c>
      <c r="D386" s="11">
        <v>7</v>
      </c>
      <c r="E386" s="12">
        <f t="shared" si="30"/>
        <v>51007</v>
      </c>
      <c r="F386" t="str">
        <f t="shared" si="36"/>
        <v>Premium</v>
      </c>
      <c r="G386" t="str">
        <f t="shared" si="32"/>
        <v>Lexus</v>
      </c>
      <c r="H386" t="str">
        <f t="shared" si="33"/>
        <v>IS-250</v>
      </c>
      <c r="I386">
        <v>2.5</v>
      </c>
      <c r="J386" s="13">
        <v>250</v>
      </c>
      <c r="K386" s="13">
        <v>250</v>
      </c>
      <c r="L386" s="11">
        <v>250</v>
      </c>
      <c r="M386" s="11">
        <v>220</v>
      </c>
      <c r="N386" s="13"/>
      <c r="O386" s="14">
        <f t="shared" si="34"/>
        <v>0</v>
      </c>
      <c r="P386" t="s">
        <v>64</v>
      </c>
      <c r="Q386" s="36">
        <f t="shared" si="35"/>
        <v>0</v>
      </c>
    </row>
    <row r="387" spans="1:17" ht="14.25" customHeight="1" thickTop="1" thickBot="1" x14ac:dyDescent="0.35">
      <c r="A387" s="10">
        <v>500776</v>
      </c>
      <c r="B387" s="28" t="s">
        <v>26</v>
      </c>
      <c r="C387" s="11">
        <v>41</v>
      </c>
      <c r="D387" s="11">
        <v>5</v>
      </c>
      <c r="E387" s="12">
        <f t="shared" ref="E387:E450" si="37">C387*1000+D387</f>
        <v>41005</v>
      </c>
      <c r="F387" t="str">
        <f t="shared" si="36"/>
        <v>Standard</v>
      </c>
      <c r="G387" t="str">
        <f t="shared" ref="G387:G450" si="38">IF(E387=41004,"Toyota",IF(E387=41005,"Honda",IF(E387=41006,"Hyundai",IF(E387=41007,"Mazda",IF(E387=51004,"BMW",IF(E387=51005,"Mercedes Benz",IF(E387=51006,"Audi",IF(E387=51007,"Lexus",IF(E387=61004,"Subaru",IF(E387=61005,"Mitsubishi",IF(E387=61006,"Mazda","Honda")))))))))))</f>
        <v>Honda</v>
      </c>
      <c r="H387" t="str">
        <f t="shared" ref="H387:H450" si="39">IF(E387=41004,"Corolla",IF(E387=41005,"Jazz",IF(E387=41006,"i30",IF(E387=41007,"3",IF(E387=51004,"320i",IF(E387=51005,"C200",IF(E387=51006,"A4",IF(E387=51007,"IS-250",IF(E387=61004,"Impreza",IF(E387=61005,"Lancer",IF(E387=61006,"MX-5","S2000")))))))))))</f>
        <v>Jazz</v>
      </c>
      <c r="I387">
        <v>1.4</v>
      </c>
      <c r="J387" s="13">
        <v>140</v>
      </c>
      <c r="K387" s="13">
        <v>131.32</v>
      </c>
      <c r="L387" s="11">
        <v>120</v>
      </c>
      <c r="M387" s="11">
        <v>104</v>
      </c>
      <c r="N387" s="13"/>
      <c r="O387" s="14">
        <f t="shared" ref="O387:O450" si="40">((L387-K387)/K387)</f>
        <v>-8.6201644837039251E-2</v>
      </c>
      <c r="P387" t="s">
        <v>65</v>
      </c>
      <c r="Q387" s="36">
        <f t="shared" ref="Q387:Q450" si="41">(J387-K387)/J387</f>
        <v>6.2000000000000048E-2</v>
      </c>
    </row>
    <row r="388" spans="1:17" ht="14.25" customHeight="1" thickTop="1" thickBot="1" x14ac:dyDescent="0.35">
      <c r="A388" s="10">
        <v>500776</v>
      </c>
      <c r="B388" s="28" t="s">
        <v>26</v>
      </c>
      <c r="C388" s="11">
        <v>41</v>
      </c>
      <c r="D388" s="11">
        <v>7</v>
      </c>
      <c r="E388" s="12">
        <f t="shared" si="37"/>
        <v>41007</v>
      </c>
      <c r="F388" t="str">
        <f t="shared" si="36"/>
        <v>Standard</v>
      </c>
      <c r="G388" t="str">
        <f t="shared" si="38"/>
        <v>Mazda</v>
      </c>
      <c r="H388" t="str">
        <f t="shared" si="39"/>
        <v>3</v>
      </c>
      <c r="I388">
        <v>2</v>
      </c>
      <c r="J388" s="13">
        <v>150</v>
      </c>
      <c r="K388" s="13">
        <v>147</v>
      </c>
      <c r="L388" s="11">
        <v>153</v>
      </c>
      <c r="M388" s="11">
        <v>131</v>
      </c>
      <c r="N388" s="13"/>
      <c r="O388" s="14">
        <f t="shared" si="40"/>
        <v>4.0816326530612242E-2</v>
      </c>
      <c r="P388" t="s">
        <v>65</v>
      </c>
      <c r="Q388" s="36">
        <f t="shared" si="41"/>
        <v>0.02</v>
      </c>
    </row>
    <row r="389" spans="1:17" ht="14.25" customHeight="1" thickTop="1" thickBot="1" x14ac:dyDescent="0.35">
      <c r="A389" s="10">
        <v>500776</v>
      </c>
      <c r="B389" s="28" t="s">
        <v>26</v>
      </c>
      <c r="C389" s="11">
        <v>51</v>
      </c>
      <c r="D389" s="11">
        <v>4</v>
      </c>
      <c r="E389" s="12">
        <f t="shared" si="37"/>
        <v>51004</v>
      </c>
      <c r="F389" t="str">
        <f t="shared" si="36"/>
        <v>Premium</v>
      </c>
      <c r="G389" t="str">
        <f t="shared" si="38"/>
        <v>BMW</v>
      </c>
      <c r="H389" t="str">
        <f t="shared" si="39"/>
        <v>320i</v>
      </c>
      <c r="I389">
        <v>2</v>
      </c>
      <c r="J389" s="13">
        <v>240</v>
      </c>
      <c r="K389" s="13">
        <v>230.29999999999998</v>
      </c>
      <c r="L389" s="11">
        <v>256</v>
      </c>
      <c r="M389" s="11">
        <v>314</v>
      </c>
      <c r="N389" s="13"/>
      <c r="O389" s="14">
        <f t="shared" si="40"/>
        <v>0.1115935735996527</v>
      </c>
      <c r="P389" t="s">
        <v>64</v>
      </c>
      <c r="Q389" s="36">
        <f t="shared" si="41"/>
        <v>4.041666666666674E-2</v>
      </c>
    </row>
    <row r="390" spans="1:17" ht="14.25" customHeight="1" thickTop="1" thickBot="1" x14ac:dyDescent="0.35">
      <c r="A390" s="10">
        <v>500798</v>
      </c>
      <c r="B390" s="28" t="s">
        <v>26</v>
      </c>
      <c r="C390" s="11">
        <v>51</v>
      </c>
      <c r="D390" s="11">
        <v>4</v>
      </c>
      <c r="E390" s="12">
        <f t="shared" si="37"/>
        <v>51004</v>
      </c>
      <c r="F390" t="str">
        <f t="shared" si="36"/>
        <v>Premium</v>
      </c>
      <c r="G390" t="str">
        <f t="shared" si="38"/>
        <v>BMW</v>
      </c>
      <c r="H390" t="str">
        <f t="shared" si="39"/>
        <v>320i</v>
      </c>
      <c r="I390">
        <v>2</v>
      </c>
      <c r="J390" s="13">
        <v>240</v>
      </c>
      <c r="K390" s="13">
        <v>240</v>
      </c>
      <c r="L390" s="11">
        <v>254</v>
      </c>
      <c r="M390" s="11">
        <v>218</v>
      </c>
      <c r="N390" s="13"/>
      <c r="O390" s="14">
        <f t="shared" si="40"/>
        <v>5.8333333333333334E-2</v>
      </c>
      <c r="P390" t="s">
        <v>64</v>
      </c>
      <c r="Q390" s="36">
        <f t="shared" si="41"/>
        <v>0</v>
      </c>
    </row>
    <row r="391" spans="1:17" ht="14.25" customHeight="1" thickTop="1" thickBot="1" x14ac:dyDescent="0.35">
      <c r="A391" s="10">
        <v>500815</v>
      </c>
      <c r="B391" s="28" t="s">
        <v>26</v>
      </c>
      <c r="C391" s="11">
        <v>51</v>
      </c>
      <c r="D391" s="11">
        <v>5</v>
      </c>
      <c r="E391" s="12">
        <f t="shared" si="37"/>
        <v>51005</v>
      </c>
      <c r="F391" t="str">
        <f t="shared" si="36"/>
        <v>Premium</v>
      </c>
      <c r="G391" t="str">
        <f t="shared" si="38"/>
        <v>Mercedes Benz</v>
      </c>
      <c r="H391" t="str">
        <f t="shared" si="39"/>
        <v>C200</v>
      </c>
      <c r="I391">
        <v>2</v>
      </c>
      <c r="J391" s="13">
        <v>240</v>
      </c>
      <c r="K391" s="13">
        <v>240</v>
      </c>
      <c r="L391" s="11">
        <v>244</v>
      </c>
      <c r="M391" s="11">
        <v>202</v>
      </c>
      <c r="N391" s="13"/>
      <c r="O391" s="14">
        <f t="shared" si="40"/>
        <v>1.6666666666666666E-2</v>
      </c>
      <c r="P391" t="s">
        <v>64</v>
      </c>
      <c r="Q391" s="36">
        <f t="shared" si="41"/>
        <v>0</v>
      </c>
    </row>
    <row r="392" spans="1:17" ht="14.25" customHeight="1" thickTop="1" thickBot="1" x14ac:dyDescent="0.35">
      <c r="A392" s="10">
        <v>500829</v>
      </c>
      <c r="B392" s="28" t="s">
        <v>26</v>
      </c>
      <c r="C392" s="11">
        <v>41</v>
      </c>
      <c r="D392" s="11">
        <v>7</v>
      </c>
      <c r="E392" s="12">
        <f t="shared" si="37"/>
        <v>41007</v>
      </c>
      <c r="F392" t="str">
        <f t="shared" si="36"/>
        <v>Standard</v>
      </c>
      <c r="G392" t="str">
        <f t="shared" si="38"/>
        <v>Mazda</v>
      </c>
      <c r="H392" t="str">
        <f t="shared" si="39"/>
        <v>3</v>
      </c>
      <c r="I392">
        <v>2</v>
      </c>
      <c r="J392" s="13">
        <v>150</v>
      </c>
      <c r="K392" s="13">
        <v>140</v>
      </c>
      <c r="L392" s="11">
        <v>152</v>
      </c>
      <c r="M392" s="11">
        <v>142</v>
      </c>
      <c r="N392" s="13"/>
      <c r="O392" s="14">
        <f t="shared" si="40"/>
        <v>8.5714285714285715E-2</v>
      </c>
      <c r="P392" t="s">
        <v>65</v>
      </c>
      <c r="Q392" s="36">
        <f t="shared" si="41"/>
        <v>6.6666666666666666E-2</v>
      </c>
    </row>
    <row r="393" spans="1:17" ht="14.25" customHeight="1" thickTop="1" thickBot="1" x14ac:dyDescent="0.35">
      <c r="A393" s="10">
        <v>500840</v>
      </c>
      <c r="B393" s="28" t="s">
        <v>26</v>
      </c>
      <c r="C393" s="11">
        <v>51</v>
      </c>
      <c r="D393" s="11">
        <v>5</v>
      </c>
      <c r="E393" s="12">
        <f t="shared" si="37"/>
        <v>51005</v>
      </c>
      <c r="F393" t="str">
        <f t="shared" si="36"/>
        <v>Premium</v>
      </c>
      <c r="G393" t="str">
        <f t="shared" si="38"/>
        <v>Mercedes Benz</v>
      </c>
      <c r="H393" t="str">
        <f t="shared" si="39"/>
        <v>C200</v>
      </c>
      <c r="I393">
        <v>2</v>
      </c>
      <c r="J393" s="13">
        <v>240</v>
      </c>
      <c r="K393" s="13">
        <v>240</v>
      </c>
      <c r="L393" s="11">
        <v>204</v>
      </c>
      <c r="M393" s="11">
        <v>246</v>
      </c>
      <c r="N393" s="13"/>
      <c r="O393" s="14">
        <f t="shared" si="40"/>
        <v>-0.15</v>
      </c>
      <c r="P393" t="s">
        <v>64</v>
      </c>
      <c r="Q393" s="36">
        <f t="shared" si="41"/>
        <v>0</v>
      </c>
    </row>
    <row r="394" spans="1:17" ht="14.25" customHeight="1" thickTop="1" thickBot="1" x14ac:dyDescent="0.35">
      <c r="A394" s="10">
        <v>500843</v>
      </c>
      <c r="B394" s="28" t="s">
        <v>26</v>
      </c>
      <c r="C394" s="11">
        <v>61</v>
      </c>
      <c r="D394" s="11">
        <v>6</v>
      </c>
      <c r="E394" s="12">
        <f t="shared" si="37"/>
        <v>61006</v>
      </c>
      <c r="F394" t="str">
        <f t="shared" si="36"/>
        <v>Sports</v>
      </c>
      <c r="G394" t="str">
        <f t="shared" si="38"/>
        <v>Mazda</v>
      </c>
      <c r="H394" t="str">
        <f t="shared" si="39"/>
        <v>MX-5</v>
      </c>
      <c r="I394">
        <v>1.8</v>
      </c>
      <c r="J394" s="13">
        <v>175</v>
      </c>
      <c r="K394" s="13">
        <v>161.69999999999999</v>
      </c>
      <c r="L394" s="11">
        <v>198</v>
      </c>
      <c r="M394" s="11">
        <v>198</v>
      </c>
      <c r="N394" s="13"/>
      <c r="O394" s="14">
        <f t="shared" si="40"/>
        <v>0.22448979591836743</v>
      </c>
      <c r="P394" t="s">
        <v>65</v>
      </c>
      <c r="Q394" s="36">
        <f t="shared" si="41"/>
        <v>7.6000000000000068E-2</v>
      </c>
    </row>
    <row r="395" spans="1:17" ht="14.25" customHeight="1" thickTop="1" thickBot="1" x14ac:dyDescent="0.35">
      <c r="A395" s="10">
        <v>500843</v>
      </c>
      <c r="B395" s="28" t="s">
        <v>26</v>
      </c>
      <c r="C395" s="11">
        <v>41</v>
      </c>
      <c r="D395" s="11">
        <v>5</v>
      </c>
      <c r="E395" s="12">
        <f t="shared" si="37"/>
        <v>41005</v>
      </c>
      <c r="F395" t="str">
        <f t="shared" si="36"/>
        <v>Standard</v>
      </c>
      <c r="G395" t="str">
        <f t="shared" si="38"/>
        <v>Honda</v>
      </c>
      <c r="H395" t="str">
        <f t="shared" si="39"/>
        <v>Jazz</v>
      </c>
      <c r="I395">
        <v>1.4</v>
      </c>
      <c r="J395" s="13">
        <v>140</v>
      </c>
      <c r="K395" s="13">
        <v>114.66</v>
      </c>
      <c r="L395" s="11">
        <v>124</v>
      </c>
      <c r="M395" s="11">
        <v>145</v>
      </c>
      <c r="N395" s="13"/>
      <c r="O395" s="14">
        <f t="shared" si="40"/>
        <v>8.14582243153672E-2</v>
      </c>
      <c r="P395" t="s">
        <v>65</v>
      </c>
      <c r="Q395" s="36">
        <f t="shared" si="41"/>
        <v>0.18100000000000002</v>
      </c>
    </row>
    <row r="396" spans="1:17" ht="14.25" customHeight="1" thickTop="1" thickBot="1" x14ac:dyDescent="0.35">
      <c r="A396" s="10">
        <v>500843</v>
      </c>
      <c r="B396" s="28" t="s">
        <v>26</v>
      </c>
      <c r="C396" s="11">
        <v>51</v>
      </c>
      <c r="D396" s="11">
        <v>7</v>
      </c>
      <c r="E396" s="12">
        <f t="shared" si="37"/>
        <v>51007</v>
      </c>
      <c r="F396" t="str">
        <f t="shared" si="36"/>
        <v>Premium</v>
      </c>
      <c r="G396" t="str">
        <f t="shared" si="38"/>
        <v>Lexus</v>
      </c>
      <c r="H396" t="str">
        <f t="shared" si="39"/>
        <v>IS-250</v>
      </c>
      <c r="I396">
        <v>2.5</v>
      </c>
      <c r="J396" s="13">
        <v>250</v>
      </c>
      <c r="K396" s="13">
        <v>238.14</v>
      </c>
      <c r="L396" s="11">
        <v>281</v>
      </c>
      <c r="M396" s="11">
        <v>258</v>
      </c>
      <c r="N396" s="13"/>
      <c r="O396" s="14">
        <f t="shared" si="40"/>
        <v>0.1799781641051483</v>
      </c>
      <c r="P396" t="s">
        <v>64</v>
      </c>
      <c r="Q396" s="36">
        <f t="shared" si="41"/>
        <v>4.7440000000000052E-2</v>
      </c>
    </row>
    <row r="397" spans="1:17" ht="14.25" customHeight="1" thickTop="1" thickBot="1" x14ac:dyDescent="0.35">
      <c r="A397" s="10">
        <v>500843</v>
      </c>
      <c r="B397" s="28" t="s">
        <v>26</v>
      </c>
      <c r="C397" s="11">
        <v>51</v>
      </c>
      <c r="D397" s="11">
        <v>5</v>
      </c>
      <c r="E397" s="12">
        <f t="shared" si="37"/>
        <v>51005</v>
      </c>
      <c r="F397" t="str">
        <f t="shared" si="36"/>
        <v>Premium</v>
      </c>
      <c r="G397" t="str">
        <f t="shared" si="38"/>
        <v>Mercedes Benz</v>
      </c>
      <c r="H397" t="str">
        <f t="shared" si="39"/>
        <v>C200</v>
      </c>
      <c r="I397">
        <v>2</v>
      </c>
      <c r="J397" s="13">
        <v>240</v>
      </c>
      <c r="K397" s="13">
        <v>228.34</v>
      </c>
      <c r="L397" s="11">
        <v>253</v>
      </c>
      <c r="M397" s="11">
        <v>278</v>
      </c>
      <c r="N397" s="13"/>
      <c r="O397" s="14">
        <f t="shared" si="40"/>
        <v>0.10799684680739247</v>
      </c>
      <c r="P397" t="s">
        <v>64</v>
      </c>
      <c r="Q397" s="36">
        <f t="shared" si="41"/>
        <v>4.8583333333333319E-2</v>
      </c>
    </row>
    <row r="398" spans="1:17" ht="14.25" customHeight="1" thickTop="1" thickBot="1" x14ac:dyDescent="0.35">
      <c r="A398" s="10">
        <v>500853</v>
      </c>
      <c r="B398" s="28" t="s">
        <v>26</v>
      </c>
      <c r="C398" s="11">
        <v>51</v>
      </c>
      <c r="D398" s="11">
        <v>6</v>
      </c>
      <c r="E398" s="12">
        <f t="shared" si="37"/>
        <v>51006</v>
      </c>
      <c r="F398" t="str">
        <f t="shared" si="36"/>
        <v>Premium</v>
      </c>
      <c r="G398" t="str">
        <f t="shared" si="38"/>
        <v>Audi</v>
      </c>
      <c r="H398" t="str">
        <f t="shared" si="39"/>
        <v>A4</v>
      </c>
      <c r="I398">
        <v>2</v>
      </c>
      <c r="J398" s="13">
        <v>230</v>
      </c>
      <c r="K398" s="13">
        <v>230</v>
      </c>
      <c r="L398" s="11">
        <v>308</v>
      </c>
      <c r="M398" s="11">
        <v>246</v>
      </c>
      <c r="N398" s="13"/>
      <c r="O398" s="14">
        <f t="shared" si="40"/>
        <v>0.33913043478260868</v>
      </c>
      <c r="P398" t="s">
        <v>64</v>
      </c>
      <c r="Q398" s="36">
        <f t="shared" si="41"/>
        <v>0</v>
      </c>
    </row>
    <row r="399" spans="1:17" ht="14.25" customHeight="1" thickTop="1" thickBot="1" x14ac:dyDescent="0.35">
      <c r="A399" s="10">
        <v>500859</v>
      </c>
      <c r="B399" s="28" t="s">
        <v>26</v>
      </c>
      <c r="C399" s="11">
        <v>41</v>
      </c>
      <c r="D399" s="11">
        <v>4</v>
      </c>
      <c r="E399" s="12">
        <f t="shared" si="37"/>
        <v>41004</v>
      </c>
      <c r="F399" t="str">
        <f t="shared" si="36"/>
        <v>Standard</v>
      </c>
      <c r="G399" t="str">
        <f t="shared" si="38"/>
        <v>Toyota</v>
      </c>
      <c r="H399" t="str">
        <f t="shared" si="39"/>
        <v>Corolla</v>
      </c>
      <c r="I399">
        <v>1.4</v>
      </c>
      <c r="J399" s="13">
        <v>140</v>
      </c>
      <c r="K399" s="13">
        <v>136</v>
      </c>
      <c r="L399" s="11">
        <v>130</v>
      </c>
      <c r="M399" s="11">
        <v>105</v>
      </c>
      <c r="N399" s="13"/>
      <c r="O399" s="14">
        <f t="shared" si="40"/>
        <v>-4.4117647058823532E-2</v>
      </c>
      <c r="P399" t="s">
        <v>64</v>
      </c>
      <c r="Q399" s="36">
        <f t="shared" si="41"/>
        <v>2.8571428571428571E-2</v>
      </c>
    </row>
    <row r="400" spans="1:17" ht="14.25" customHeight="1" thickTop="1" thickBot="1" x14ac:dyDescent="0.35">
      <c r="A400" s="10">
        <v>500868</v>
      </c>
      <c r="B400" s="28" t="s">
        <v>26</v>
      </c>
      <c r="C400" s="11">
        <v>41</v>
      </c>
      <c r="D400" s="11">
        <v>7</v>
      </c>
      <c r="E400" s="12">
        <f t="shared" si="37"/>
        <v>41007</v>
      </c>
      <c r="F400" t="str">
        <f t="shared" si="36"/>
        <v>Standard</v>
      </c>
      <c r="G400" t="str">
        <f t="shared" si="38"/>
        <v>Mazda</v>
      </c>
      <c r="H400" t="str">
        <f t="shared" si="39"/>
        <v>3</v>
      </c>
      <c r="I400">
        <v>2</v>
      </c>
      <c r="J400" s="13">
        <v>150</v>
      </c>
      <c r="K400" s="13">
        <v>147</v>
      </c>
      <c r="L400" s="11">
        <v>196</v>
      </c>
      <c r="M400" s="11">
        <v>194</v>
      </c>
      <c r="N400" s="13"/>
      <c r="O400" s="14">
        <f t="shared" si="40"/>
        <v>0.33333333333333331</v>
      </c>
      <c r="P400" t="s">
        <v>65</v>
      </c>
      <c r="Q400" s="36">
        <f t="shared" si="41"/>
        <v>0.02</v>
      </c>
    </row>
    <row r="401" spans="1:17" ht="14.25" customHeight="1" thickTop="1" thickBot="1" x14ac:dyDescent="0.35">
      <c r="A401" s="10">
        <v>500868</v>
      </c>
      <c r="B401" s="28" t="s">
        <v>26</v>
      </c>
      <c r="C401" s="11">
        <v>41</v>
      </c>
      <c r="D401" s="11">
        <v>4</v>
      </c>
      <c r="E401" s="12">
        <f t="shared" si="37"/>
        <v>41004</v>
      </c>
      <c r="F401" t="str">
        <f t="shared" si="36"/>
        <v>Standard</v>
      </c>
      <c r="G401" t="str">
        <f t="shared" si="38"/>
        <v>Toyota</v>
      </c>
      <c r="H401" t="str">
        <f t="shared" si="39"/>
        <v>Corolla</v>
      </c>
      <c r="I401">
        <v>1.4</v>
      </c>
      <c r="J401" s="13">
        <v>140</v>
      </c>
      <c r="K401" s="13">
        <v>137.19999999999999</v>
      </c>
      <c r="L401" s="11">
        <v>165</v>
      </c>
      <c r="M401" s="11">
        <v>179</v>
      </c>
      <c r="N401" s="13"/>
      <c r="O401" s="14">
        <f t="shared" si="40"/>
        <v>0.20262390670553945</v>
      </c>
      <c r="P401" t="s">
        <v>64</v>
      </c>
      <c r="Q401" s="36">
        <f t="shared" si="41"/>
        <v>2.000000000000008E-2</v>
      </c>
    </row>
    <row r="402" spans="1:17" ht="14.25" customHeight="1" thickTop="1" thickBot="1" x14ac:dyDescent="0.35">
      <c r="A402" s="10">
        <v>500869</v>
      </c>
      <c r="B402" s="28" t="s">
        <v>26</v>
      </c>
      <c r="C402" s="11">
        <v>41</v>
      </c>
      <c r="D402" s="11">
        <v>7</v>
      </c>
      <c r="E402" s="12">
        <f t="shared" si="37"/>
        <v>41007</v>
      </c>
      <c r="F402" t="str">
        <f t="shared" si="36"/>
        <v>Standard</v>
      </c>
      <c r="G402" t="str">
        <f t="shared" si="38"/>
        <v>Mazda</v>
      </c>
      <c r="H402" t="str">
        <f t="shared" si="39"/>
        <v>3</v>
      </c>
      <c r="I402">
        <v>2</v>
      </c>
      <c r="J402" s="13">
        <v>150</v>
      </c>
      <c r="K402" s="13">
        <v>150</v>
      </c>
      <c r="L402" s="11">
        <v>132</v>
      </c>
      <c r="M402" s="11">
        <v>130</v>
      </c>
      <c r="N402" s="13"/>
      <c r="O402" s="14">
        <f t="shared" si="40"/>
        <v>-0.12</v>
      </c>
      <c r="P402" t="s">
        <v>65</v>
      </c>
      <c r="Q402" s="36">
        <f t="shared" si="41"/>
        <v>0</v>
      </c>
    </row>
    <row r="403" spans="1:17" ht="14.25" customHeight="1" thickTop="1" thickBot="1" x14ac:dyDescent="0.35">
      <c r="A403" s="10">
        <v>500884</v>
      </c>
      <c r="B403" s="28" t="s">
        <v>26</v>
      </c>
      <c r="C403" s="11">
        <v>41</v>
      </c>
      <c r="D403" s="11">
        <v>6</v>
      </c>
      <c r="E403" s="12">
        <f t="shared" si="37"/>
        <v>41006</v>
      </c>
      <c r="F403" t="str">
        <f t="shared" si="36"/>
        <v>Standard</v>
      </c>
      <c r="G403" t="str">
        <f t="shared" si="38"/>
        <v>Hyundai</v>
      </c>
      <c r="H403" t="str">
        <f t="shared" si="39"/>
        <v>i30</v>
      </c>
      <c r="I403">
        <v>1.4</v>
      </c>
      <c r="J403" s="13">
        <v>130</v>
      </c>
      <c r="K403" s="13">
        <v>130</v>
      </c>
      <c r="L403" s="11">
        <v>174</v>
      </c>
      <c r="M403" s="11">
        <v>172</v>
      </c>
      <c r="N403" s="13"/>
      <c r="O403" s="14">
        <f t="shared" si="40"/>
        <v>0.33846153846153848</v>
      </c>
      <c r="P403" t="s">
        <v>64</v>
      </c>
      <c r="Q403" s="36">
        <f t="shared" si="41"/>
        <v>0</v>
      </c>
    </row>
    <row r="404" spans="1:17" ht="14.25" customHeight="1" thickTop="1" thickBot="1" x14ac:dyDescent="0.35">
      <c r="A404" s="10">
        <v>500910</v>
      </c>
      <c r="B404" s="28" t="s">
        <v>26</v>
      </c>
      <c r="C404" s="11">
        <v>61</v>
      </c>
      <c r="D404" s="11">
        <v>5</v>
      </c>
      <c r="E404" s="12">
        <f t="shared" si="37"/>
        <v>61005</v>
      </c>
      <c r="F404" t="str">
        <f t="shared" si="36"/>
        <v>Sports</v>
      </c>
      <c r="G404" t="str">
        <f t="shared" si="38"/>
        <v>Mitsubishi</v>
      </c>
      <c r="H404" t="str">
        <f t="shared" si="39"/>
        <v>Lancer</v>
      </c>
      <c r="I404">
        <v>2</v>
      </c>
      <c r="J404" s="13">
        <v>180</v>
      </c>
      <c r="K404" s="13">
        <v>171</v>
      </c>
      <c r="L404" s="11">
        <v>172</v>
      </c>
      <c r="M404" s="11">
        <v>194</v>
      </c>
      <c r="N404" s="13"/>
      <c r="O404" s="14">
        <f t="shared" si="40"/>
        <v>5.8479532163742687E-3</v>
      </c>
      <c r="P404" t="s">
        <v>64</v>
      </c>
      <c r="Q404" s="36">
        <f t="shared" si="41"/>
        <v>0.05</v>
      </c>
    </row>
    <row r="405" spans="1:17" ht="14.25" customHeight="1" thickTop="1" thickBot="1" x14ac:dyDescent="0.35">
      <c r="A405" s="10">
        <v>500916</v>
      </c>
      <c r="B405" s="28" t="s">
        <v>26</v>
      </c>
      <c r="C405" s="11">
        <v>41</v>
      </c>
      <c r="D405" s="11">
        <v>6</v>
      </c>
      <c r="E405" s="12">
        <f t="shared" si="37"/>
        <v>41006</v>
      </c>
      <c r="F405" t="str">
        <f t="shared" si="36"/>
        <v>Standard</v>
      </c>
      <c r="G405" t="str">
        <f t="shared" si="38"/>
        <v>Hyundai</v>
      </c>
      <c r="H405" t="str">
        <f t="shared" si="39"/>
        <v>i30</v>
      </c>
      <c r="I405">
        <v>1.4</v>
      </c>
      <c r="J405" s="13">
        <v>130</v>
      </c>
      <c r="K405" s="13">
        <v>127</v>
      </c>
      <c r="L405" s="11">
        <v>135</v>
      </c>
      <c r="M405" s="11">
        <v>105</v>
      </c>
      <c r="N405" s="13"/>
      <c r="O405" s="14">
        <f t="shared" si="40"/>
        <v>6.2992125984251968E-2</v>
      </c>
      <c r="P405" t="s">
        <v>64</v>
      </c>
      <c r="Q405" s="36">
        <f t="shared" si="41"/>
        <v>2.3076923076923078E-2</v>
      </c>
    </row>
    <row r="406" spans="1:17" ht="14.25" customHeight="1" thickTop="1" thickBot="1" x14ac:dyDescent="0.35">
      <c r="A406" s="10">
        <v>500931</v>
      </c>
      <c r="B406" s="28" t="s">
        <v>26</v>
      </c>
      <c r="C406" s="11">
        <v>51</v>
      </c>
      <c r="D406" s="11">
        <v>4</v>
      </c>
      <c r="E406" s="12">
        <f t="shared" si="37"/>
        <v>51004</v>
      </c>
      <c r="F406" t="str">
        <f t="shared" si="36"/>
        <v>Premium</v>
      </c>
      <c r="G406" t="str">
        <f t="shared" si="38"/>
        <v>BMW</v>
      </c>
      <c r="H406" t="str">
        <f t="shared" si="39"/>
        <v>320i</v>
      </c>
      <c r="I406">
        <v>2</v>
      </c>
      <c r="J406" s="13">
        <v>240</v>
      </c>
      <c r="K406" s="13">
        <v>229.32</v>
      </c>
      <c r="L406" s="11">
        <v>245</v>
      </c>
      <c r="M406" s="11">
        <v>222</v>
      </c>
      <c r="N406" s="13"/>
      <c r="O406" s="14">
        <f t="shared" si="40"/>
        <v>6.8376068376068411E-2</v>
      </c>
      <c r="P406" t="s">
        <v>64</v>
      </c>
      <c r="Q406" s="36">
        <f t="shared" si="41"/>
        <v>4.4500000000000026E-2</v>
      </c>
    </row>
    <row r="407" spans="1:17" ht="14.25" customHeight="1" thickTop="1" thickBot="1" x14ac:dyDescent="0.35">
      <c r="A407" s="10">
        <v>500931</v>
      </c>
      <c r="B407" s="28" t="s">
        <v>26</v>
      </c>
      <c r="C407" s="11">
        <v>41</v>
      </c>
      <c r="D407" s="11">
        <v>7</v>
      </c>
      <c r="E407" s="12">
        <f t="shared" si="37"/>
        <v>41007</v>
      </c>
      <c r="F407" t="str">
        <f t="shared" si="36"/>
        <v>Standard</v>
      </c>
      <c r="G407" t="str">
        <f t="shared" si="38"/>
        <v>Mazda</v>
      </c>
      <c r="H407" t="str">
        <f t="shared" si="39"/>
        <v>3</v>
      </c>
      <c r="I407">
        <v>2</v>
      </c>
      <c r="J407" s="13">
        <v>150</v>
      </c>
      <c r="K407" s="13">
        <v>141.12</v>
      </c>
      <c r="L407" s="11">
        <v>135</v>
      </c>
      <c r="M407" s="11">
        <v>118</v>
      </c>
      <c r="N407" s="13"/>
      <c r="O407" s="14">
        <f t="shared" si="40"/>
        <v>-4.3367346938775544E-2</v>
      </c>
      <c r="P407" t="s">
        <v>65</v>
      </c>
      <c r="Q407" s="36">
        <f t="shared" si="41"/>
        <v>5.9199999999999968E-2</v>
      </c>
    </row>
    <row r="408" spans="1:17" ht="14.25" customHeight="1" thickTop="1" thickBot="1" x14ac:dyDescent="0.35">
      <c r="A408" s="10">
        <v>500931</v>
      </c>
      <c r="B408" s="28" t="s">
        <v>26</v>
      </c>
      <c r="C408" s="11">
        <v>41</v>
      </c>
      <c r="D408" s="11">
        <v>6</v>
      </c>
      <c r="E408" s="12">
        <f t="shared" si="37"/>
        <v>41006</v>
      </c>
      <c r="F408" t="str">
        <f t="shared" si="36"/>
        <v>Standard</v>
      </c>
      <c r="G408" t="str">
        <f t="shared" si="38"/>
        <v>Hyundai</v>
      </c>
      <c r="H408" t="str">
        <f t="shared" si="39"/>
        <v>i30</v>
      </c>
      <c r="I408">
        <v>1.4</v>
      </c>
      <c r="J408" s="13">
        <v>130</v>
      </c>
      <c r="K408" s="13">
        <v>111.72</v>
      </c>
      <c r="L408" s="11">
        <v>119</v>
      </c>
      <c r="M408" s="11">
        <v>130</v>
      </c>
      <c r="N408" s="13"/>
      <c r="O408" s="14">
        <f t="shared" si="40"/>
        <v>6.5162907268170436E-2</v>
      </c>
      <c r="P408" t="s">
        <v>64</v>
      </c>
      <c r="Q408" s="36">
        <f t="shared" si="41"/>
        <v>0.14061538461538461</v>
      </c>
    </row>
    <row r="409" spans="1:17" ht="14.25" customHeight="1" thickTop="1" thickBot="1" x14ac:dyDescent="0.35">
      <c r="A409" s="10">
        <v>500944</v>
      </c>
      <c r="B409" s="28" t="s">
        <v>26</v>
      </c>
      <c r="C409" s="11">
        <v>61</v>
      </c>
      <c r="D409" s="11">
        <v>4</v>
      </c>
      <c r="E409" s="12">
        <f t="shared" si="37"/>
        <v>61004</v>
      </c>
      <c r="F409" t="str">
        <f t="shared" si="36"/>
        <v>Sports</v>
      </c>
      <c r="G409" t="str">
        <f t="shared" si="38"/>
        <v>Subaru</v>
      </c>
      <c r="H409" t="str">
        <f t="shared" si="39"/>
        <v>Impreza</v>
      </c>
      <c r="I409">
        <v>2</v>
      </c>
      <c r="J409" s="13">
        <v>180</v>
      </c>
      <c r="K409" s="13">
        <v>180</v>
      </c>
      <c r="L409" s="11">
        <v>178</v>
      </c>
      <c r="M409" s="11">
        <v>206</v>
      </c>
      <c r="N409" s="13"/>
      <c r="O409" s="14">
        <f t="shared" si="40"/>
        <v>-1.1111111111111112E-2</v>
      </c>
      <c r="P409" t="s">
        <v>64</v>
      </c>
      <c r="Q409" s="36">
        <f t="shared" si="41"/>
        <v>0</v>
      </c>
    </row>
    <row r="410" spans="1:17" ht="14.25" customHeight="1" thickTop="1" thickBot="1" x14ac:dyDescent="0.35">
      <c r="A410" s="10">
        <v>500948</v>
      </c>
      <c r="B410" s="28" t="s">
        <v>26</v>
      </c>
      <c r="C410" s="11">
        <v>41</v>
      </c>
      <c r="D410" s="11">
        <v>7</v>
      </c>
      <c r="E410" s="12">
        <f t="shared" si="37"/>
        <v>41007</v>
      </c>
      <c r="F410" t="str">
        <f t="shared" si="36"/>
        <v>Standard</v>
      </c>
      <c r="G410" t="str">
        <f t="shared" si="38"/>
        <v>Mazda</v>
      </c>
      <c r="H410" t="str">
        <f t="shared" si="39"/>
        <v>3</v>
      </c>
      <c r="I410">
        <v>2</v>
      </c>
      <c r="J410" s="13">
        <v>150</v>
      </c>
      <c r="K410" s="13">
        <v>148</v>
      </c>
      <c r="L410" s="11">
        <v>162</v>
      </c>
      <c r="M410" s="11">
        <v>168</v>
      </c>
      <c r="N410" s="13"/>
      <c r="O410" s="14">
        <f t="shared" si="40"/>
        <v>9.45945945945946E-2</v>
      </c>
      <c r="P410" t="s">
        <v>65</v>
      </c>
      <c r="Q410" s="36">
        <f t="shared" si="41"/>
        <v>1.3333333333333334E-2</v>
      </c>
    </row>
    <row r="411" spans="1:17" ht="14.25" customHeight="1" thickTop="1" thickBot="1" x14ac:dyDescent="0.35">
      <c r="A411" s="10">
        <v>500956</v>
      </c>
      <c r="B411" s="28" t="s">
        <v>26</v>
      </c>
      <c r="C411" s="11">
        <v>61</v>
      </c>
      <c r="D411" s="11">
        <v>5</v>
      </c>
      <c r="E411" s="12">
        <f t="shared" si="37"/>
        <v>61005</v>
      </c>
      <c r="F411" t="str">
        <f t="shared" si="36"/>
        <v>Sports</v>
      </c>
      <c r="G411" t="str">
        <f t="shared" si="38"/>
        <v>Mitsubishi</v>
      </c>
      <c r="H411" t="str">
        <f t="shared" si="39"/>
        <v>Lancer</v>
      </c>
      <c r="I411">
        <v>2</v>
      </c>
      <c r="J411" s="13">
        <v>180</v>
      </c>
      <c r="K411" s="13">
        <v>180</v>
      </c>
      <c r="L411" s="11">
        <v>205</v>
      </c>
      <c r="M411" s="11">
        <v>194</v>
      </c>
      <c r="N411" s="13"/>
      <c r="O411" s="14">
        <f t="shared" si="40"/>
        <v>0.1388888888888889</v>
      </c>
      <c r="P411" t="s">
        <v>64</v>
      </c>
      <c r="Q411" s="36">
        <f t="shared" si="41"/>
        <v>0</v>
      </c>
    </row>
    <row r="412" spans="1:17" ht="14.25" customHeight="1" thickTop="1" thickBot="1" x14ac:dyDescent="0.35">
      <c r="A412" s="10">
        <v>500979</v>
      </c>
      <c r="B412" s="28" t="s">
        <v>26</v>
      </c>
      <c r="C412" s="11">
        <v>41</v>
      </c>
      <c r="D412" s="11">
        <v>7</v>
      </c>
      <c r="E412" s="12">
        <f t="shared" si="37"/>
        <v>41007</v>
      </c>
      <c r="F412" t="str">
        <f t="shared" si="36"/>
        <v>Standard</v>
      </c>
      <c r="G412" t="str">
        <f t="shared" si="38"/>
        <v>Mazda</v>
      </c>
      <c r="H412" t="str">
        <f t="shared" si="39"/>
        <v>3</v>
      </c>
      <c r="I412">
        <v>2</v>
      </c>
      <c r="J412" s="13">
        <v>150</v>
      </c>
      <c r="K412" s="13">
        <v>150</v>
      </c>
      <c r="L412" s="11">
        <v>184</v>
      </c>
      <c r="M412" s="11">
        <v>171</v>
      </c>
      <c r="N412" s="13"/>
      <c r="O412" s="14">
        <f t="shared" si="40"/>
        <v>0.22666666666666666</v>
      </c>
      <c r="P412" t="s">
        <v>65</v>
      </c>
      <c r="Q412" s="36">
        <f t="shared" si="41"/>
        <v>0</v>
      </c>
    </row>
    <row r="413" spans="1:17" ht="14.25" customHeight="1" thickTop="1" thickBot="1" x14ac:dyDescent="0.35">
      <c r="A413" s="10">
        <v>500105</v>
      </c>
      <c r="B413" s="28" t="s">
        <v>27</v>
      </c>
      <c r="C413" s="11">
        <v>61</v>
      </c>
      <c r="D413" s="11">
        <v>7</v>
      </c>
      <c r="E413" s="12">
        <f t="shared" si="37"/>
        <v>61007</v>
      </c>
      <c r="F413" t="str">
        <f t="shared" si="36"/>
        <v>Sports</v>
      </c>
      <c r="G413" t="str">
        <f t="shared" si="38"/>
        <v>Honda</v>
      </c>
      <c r="H413" t="str">
        <f t="shared" si="39"/>
        <v>S2000</v>
      </c>
      <c r="I413">
        <v>2</v>
      </c>
      <c r="J413" s="13">
        <v>195</v>
      </c>
      <c r="K413" s="13">
        <v>195</v>
      </c>
      <c r="L413" s="11">
        <v>198</v>
      </c>
      <c r="M413" s="11">
        <v>221</v>
      </c>
      <c r="N413" s="13"/>
      <c r="O413" s="14">
        <f t="shared" si="40"/>
        <v>1.5384615384615385E-2</v>
      </c>
      <c r="P413" t="s">
        <v>65</v>
      </c>
      <c r="Q413" s="36">
        <f t="shared" si="41"/>
        <v>0</v>
      </c>
    </row>
    <row r="414" spans="1:17" ht="14.25" customHeight="1" thickTop="1" thickBot="1" x14ac:dyDescent="0.35">
      <c r="A414" s="10">
        <v>500108</v>
      </c>
      <c r="B414" s="28" t="s">
        <v>27</v>
      </c>
      <c r="C414" s="11">
        <v>61</v>
      </c>
      <c r="D414" s="11">
        <v>4</v>
      </c>
      <c r="E414" s="12">
        <f t="shared" si="37"/>
        <v>61004</v>
      </c>
      <c r="F414" t="str">
        <f t="shared" si="36"/>
        <v>Sports</v>
      </c>
      <c r="G414" t="str">
        <f t="shared" si="38"/>
        <v>Subaru</v>
      </c>
      <c r="H414" t="str">
        <f t="shared" si="39"/>
        <v>Impreza</v>
      </c>
      <c r="I414">
        <v>2</v>
      </c>
      <c r="J414" s="13">
        <v>180</v>
      </c>
      <c r="K414" s="13">
        <v>180</v>
      </c>
      <c r="L414" s="11">
        <v>217</v>
      </c>
      <c r="M414" s="11">
        <v>264</v>
      </c>
      <c r="N414" s="13"/>
      <c r="O414" s="14">
        <f t="shared" si="40"/>
        <v>0.20555555555555555</v>
      </c>
      <c r="P414" t="s">
        <v>64</v>
      </c>
      <c r="Q414" s="36">
        <f t="shared" si="41"/>
        <v>0</v>
      </c>
    </row>
    <row r="415" spans="1:17" ht="14.25" customHeight="1" thickTop="1" thickBot="1" x14ac:dyDescent="0.35">
      <c r="A415" s="10">
        <v>500114</v>
      </c>
      <c r="B415" s="28" t="s">
        <v>27</v>
      </c>
      <c r="C415" s="11">
        <v>51</v>
      </c>
      <c r="D415" s="11">
        <v>7</v>
      </c>
      <c r="E415" s="12">
        <f t="shared" si="37"/>
        <v>51007</v>
      </c>
      <c r="F415" t="str">
        <f t="shared" si="36"/>
        <v>Premium</v>
      </c>
      <c r="G415" t="str">
        <f t="shared" si="38"/>
        <v>Lexus</v>
      </c>
      <c r="H415" t="str">
        <f t="shared" si="39"/>
        <v>IS-250</v>
      </c>
      <c r="I415">
        <v>2.5</v>
      </c>
      <c r="J415" s="13">
        <v>250</v>
      </c>
      <c r="K415" s="13">
        <v>250</v>
      </c>
      <c r="L415" s="11">
        <v>310</v>
      </c>
      <c r="M415" s="11">
        <v>260</v>
      </c>
      <c r="N415" s="13"/>
      <c r="O415" s="14">
        <f t="shared" si="40"/>
        <v>0.24</v>
      </c>
      <c r="P415" t="s">
        <v>64</v>
      </c>
      <c r="Q415" s="36">
        <f t="shared" si="41"/>
        <v>0</v>
      </c>
    </row>
    <row r="416" spans="1:17" ht="14.25" customHeight="1" thickTop="1" thickBot="1" x14ac:dyDescent="0.35">
      <c r="A416" s="10">
        <v>500116</v>
      </c>
      <c r="B416" s="28" t="s">
        <v>27</v>
      </c>
      <c r="C416" s="11">
        <v>51</v>
      </c>
      <c r="D416" s="11">
        <v>4</v>
      </c>
      <c r="E416" s="12">
        <f t="shared" si="37"/>
        <v>51004</v>
      </c>
      <c r="F416" t="str">
        <f t="shared" si="36"/>
        <v>Premium</v>
      </c>
      <c r="G416" t="str">
        <f t="shared" si="38"/>
        <v>BMW</v>
      </c>
      <c r="H416" t="str">
        <f t="shared" si="39"/>
        <v>320i</v>
      </c>
      <c r="I416">
        <v>2</v>
      </c>
      <c r="J416" s="13">
        <v>240</v>
      </c>
      <c r="K416" s="13">
        <v>240</v>
      </c>
      <c r="L416" s="11">
        <v>208</v>
      </c>
      <c r="M416" s="11">
        <v>162</v>
      </c>
      <c r="N416" s="13"/>
      <c r="O416" s="14">
        <f t="shared" si="40"/>
        <v>-0.13333333333333333</v>
      </c>
      <c r="P416" t="s">
        <v>64</v>
      </c>
      <c r="Q416" s="36">
        <f t="shared" si="41"/>
        <v>0</v>
      </c>
    </row>
    <row r="417" spans="1:17" ht="14.25" customHeight="1" thickTop="1" thickBot="1" x14ac:dyDescent="0.35">
      <c r="A417" s="10">
        <v>500133</v>
      </c>
      <c r="B417" s="28" t="s">
        <v>27</v>
      </c>
      <c r="C417" s="11">
        <v>41</v>
      </c>
      <c r="D417" s="11">
        <v>5</v>
      </c>
      <c r="E417" s="12">
        <f t="shared" si="37"/>
        <v>41005</v>
      </c>
      <c r="F417" t="str">
        <f t="shared" si="36"/>
        <v>Standard</v>
      </c>
      <c r="G417" t="str">
        <f t="shared" si="38"/>
        <v>Honda</v>
      </c>
      <c r="H417" t="str">
        <f t="shared" si="39"/>
        <v>Jazz</v>
      </c>
      <c r="I417">
        <v>1.4</v>
      </c>
      <c r="J417" s="13">
        <v>140</v>
      </c>
      <c r="K417" s="13">
        <v>131</v>
      </c>
      <c r="L417" s="11">
        <v>125</v>
      </c>
      <c r="M417" s="11">
        <v>117</v>
      </c>
      <c r="N417" s="13"/>
      <c r="O417" s="14">
        <f t="shared" si="40"/>
        <v>-4.5801526717557252E-2</v>
      </c>
      <c r="P417" t="s">
        <v>65</v>
      </c>
      <c r="Q417" s="36">
        <f t="shared" si="41"/>
        <v>6.4285714285714279E-2</v>
      </c>
    </row>
    <row r="418" spans="1:17" ht="14.25" customHeight="1" thickTop="1" thickBot="1" x14ac:dyDescent="0.35">
      <c r="A418" s="10">
        <v>500160</v>
      </c>
      <c r="B418" s="28" t="s">
        <v>27</v>
      </c>
      <c r="C418" s="11">
        <v>61</v>
      </c>
      <c r="D418" s="11">
        <v>7</v>
      </c>
      <c r="E418" s="12">
        <f t="shared" si="37"/>
        <v>61007</v>
      </c>
      <c r="F418" t="str">
        <f t="shared" si="36"/>
        <v>Sports</v>
      </c>
      <c r="G418" t="str">
        <f t="shared" si="38"/>
        <v>Honda</v>
      </c>
      <c r="H418" t="str">
        <f t="shared" si="39"/>
        <v>S2000</v>
      </c>
      <c r="I418">
        <v>2</v>
      </c>
      <c r="J418" s="13">
        <v>195</v>
      </c>
      <c r="K418" s="13">
        <v>191.1</v>
      </c>
      <c r="L418" s="11">
        <v>157</v>
      </c>
      <c r="M418" s="11">
        <v>186</v>
      </c>
      <c r="N418" s="13"/>
      <c r="O418" s="14">
        <f t="shared" si="40"/>
        <v>-0.17844060701203557</v>
      </c>
      <c r="P418" t="s">
        <v>65</v>
      </c>
      <c r="Q418" s="36">
        <f t="shared" si="41"/>
        <v>2.0000000000000028E-2</v>
      </c>
    </row>
    <row r="419" spans="1:17" ht="14.25" customHeight="1" thickTop="1" thickBot="1" x14ac:dyDescent="0.35">
      <c r="A419" s="10">
        <v>500160</v>
      </c>
      <c r="B419" s="28" t="s">
        <v>27</v>
      </c>
      <c r="C419" s="11">
        <v>41</v>
      </c>
      <c r="D419" s="11">
        <v>7</v>
      </c>
      <c r="E419" s="12">
        <f t="shared" si="37"/>
        <v>41007</v>
      </c>
      <c r="F419" t="str">
        <f t="shared" si="36"/>
        <v>Standard</v>
      </c>
      <c r="G419" t="str">
        <f t="shared" si="38"/>
        <v>Mazda</v>
      </c>
      <c r="H419" t="str">
        <f t="shared" si="39"/>
        <v>3</v>
      </c>
      <c r="I419">
        <v>2</v>
      </c>
      <c r="J419" s="13">
        <v>150</v>
      </c>
      <c r="K419" s="13">
        <v>137.19999999999999</v>
      </c>
      <c r="L419" s="11">
        <v>131</v>
      </c>
      <c r="M419" s="11">
        <v>103</v>
      </c>
      <c r="N419" s="13"/>
      <c r="O419" s="14">
        <f t="shared" si="40"/>
        <v>-4.5189504373177765E-2</v>
      </c>
      <c r="P419" t="s">
        <v>65</v>
      </c>
      <c r="Q419" s="36">
        <f t="shared" si="41"/>
        <v>8.5333333333333414E-2</v>
      </c>
    </row>
    <row r="420" spans="1:17" ht="14.25" customHeight="1" thickTop="1" thickBot="1" x14ac:dyDescent="0.35">
      <c r="A420" s="10">
        <v>500166</v>
      </c>
      <c r="B420" s="28" t="s">
        <v>27</v>
      </c>
      <c r="C420" s="11">
        <v>41</v>
      </c>
      <c r="D420" s="11">
        <v>4</v>
      </c>
      <c r="E420" s="12">
        <f t="shared" si="37"/>
        <v>41004</v>
      </c>
      <c r="F420" t="str">
        <f t="shared" si="36"/>
        <v>Standard</v>
      </c>
      <c r="G420" t="str">
        <f t="shared" si="38"/>
        <v>Toyota</v>
      </c>
      <c r="H420" t="str">
        <f t="shared" si="39"/>
        <v>Corolla</v>
      </c>
      <c r="I420">
        <v>1.4</v>
      </c>
      <c r="J420" s="13">
        <v>140</v>
      </c>
      <c r="K420" s="13">
        <v>140</v>
      </c>
      <c r="L420" s="11">
        <v>163</v>
      </c>
      <c r="M420" s="11">
        <v>193</v>
      </c>
      <c r="N420" s="13"/>
      <c r="O420" s="14">
        <f t="shared" si="40"/>
        <v>0.16428571428571428</v>
      </c>
      <c r="P420" t="s">
        <v>64</v>
      </c>
      <c r="Q420" s="36">
        <f t="shared" si="41"/>
        <v>0</v>
      </c>
    </row>
    <row r="421" spans="1:17" ht="14.25" customHeight="1" thickTop="1" thickBot="1" x14ac:dyDescent="0.35">
      <c r="A421" s="10">
        <v>500190</v>
      </c>
      <c r="B421" s="28" t="s">
        <v>27</v>
      </c>
      <c r="C421" s="11">
        <v>51</v>
      </c>
      <c r="D421" s="11">
        <v>6</v>
      </c>
      <c r="E421" s="12">
        <f t="shared" si="37"/>
        <v>51006</v>
      </c>
      <c r="F421" t="str">
        <f t="shared" si="36"/>
        <v>Premium</v>
      </c>
      <c r="G421" t="str">
        <f t="shared" si="38"/>
        <v>Audi</v>
      </c>
      <c r="H421" t="str">
        <f t="shared" si="39"/>
        <v>A4</v>
      </c>
      <c r="I421">
        <v>2</v>
      </c>
      <c r="J421" s="13">
        <v>230</v>
      </c>
      <c r="K421" s="13">
        <v>218.54</v>
      </c>
      <c r="L421" s="11">
        <v>274</v>
      </c>
      <c r="M421" s="11">
        <v>257</v>
      </c>
      <c r="N421" s="13"/>
      <c r="O421" s="14">
        <f t="shared" si="40"/>
        <v>0.25377505262194566</v>
      </c>
      <c r="P421" t="s">
        <v>64</v>
      </c>
      <c r="Q421" s="36">
        <f t="shared" si="41"/>
        <v>4.9826086956521777E-2</v>
      </c>
    </row>
    <row r="422" spans="1:17" ht="14.25" customHeight="1" thickTop="1" thickBot="1" x14ac:dyDescent="0.35">
      <c r="A422" s="10">
        <v>500190</v>
      </c>
      <c r="B422" s="28" t="s">
        <v>27</v>
      </c>
      <c r="C422" s="11">
        <v>51</v>
      </c>
      <c r="D422" s="11">
        <v>4</v>
      </c>
      <c r="E422" s="12">
        <f t="shared" si="37"/>
        <v>51004</v>
      </c>
      <c r="F422" t="str">
        <f t="shared" si="36"/>
        <v>Premium</v>
      </c>
      <c r="G422" t="str">
        <f t="shared" si="38"/>
        <v>BMW</v>
      </c>
      <c r="H422" t="str">
        <f t="shared" si="39"/>
        <v>320i</v>
      </c>
      <c r="I422">
        <v>2</v>
      </c>
      <c r="J422" s="13">
        <v>240</v>
      </c>
      <c r="K422" s="13">
        <v>218.54</v>
      </c>
      <c r="L422" s="11">
        <v>231</v>
      </c>
      <c r="M422" s="11">
        <v>196</v>
      </c>
      <c r="N422" s="13"/>
      <c r="O422" s="14">
        <f t="shared" si="40"/>
        <v>5.7014734144779027E-2</v>
      </c>
      <c r="P422" t="s">
        <v>64</v>
      </c>
      <c r="Q422" s="36">
        <f t="shared" si="41"/>
        <v>8.94166666666667E-2</v>
      </c>
    </row>
    <row r="423" spans="1:17" ht="14.25" customHeight="1" thickTop="1" thickBot="1" x14ac:dyDescent="0.35">
      <c r="A423" s="10">
        <v>500190</v>
      </c>
      <c r="B423" s="28" t="s">
        <v>27</v>
      </c>
      <c r="C423" s="11">
        <v>51</v>
      </c>
      <c r="D423" s="11">
        <v>7</v>
      </c>
      <c r="E423" s="12">
        <f t="shared" si="37"/>
        <v>51007</v>
      </c>
      <c r="F423" t="str">
        <f t="shared" si="36"/>
        <v>Premium</v>
      </c>
      <c r="G423" t="str">
        <f t="shared" si="38"/>
        <v>Lexus</v>
      </c>
      <c r="H423" t="str">
        <f t="shared" si="39"/>
        <v>IS-250</v>
      </c>
      <c r="I423">
        <v>2.5</v>
      </c>
      <c r="J423" s="13">
        <v>250</v>
      </c>
      <c r="K423" s="13">
        <v>221.48</v>
      </c>
      <c r="L423" s="11">
        <v>194</v>
      </c>
      <c r="M423" s="11">
        <v>166</v>
      </c>
      <c r="N423" s="13"/>
      <c r="O423" s="14">
        <f t="shared" si="40"/>
        <v>-0.1240744085244717</v>
      </c>
      <c r="P423" t="s">
        <v>64</v>
      </c>
      <c r="Q423" s="36">
        <f t="shared" si="41"/>
        <v>0.11408000000000004</v>
      </c>
    </row>
    <row r="424" spans="1:17" ht="14.25" customHeight="1" thickTop="1" thickBot="1" x14ac:dyDescent="0.35">
      <c r="A424" s="10">
        <v>500190</v>
      </c>
      <c r="B424" s="28" t="s">
        <v>27</v>
      </c>
      <c r="C424" s="11">
        <v>61</v>
      </c>
      <c r="D424" s="11">
        <v>6</v>
      </c>
      <c r="E424" s="12">
        <f t="shared" si="37"/>
        <v>61006</v>
      </c>
      <c r="F424" t="str">
        <f t="shared" si="36"/>
        <v>Sports</v>
      </c>
      <c r="G424" t="str">
        <f t="shared" si="38"/>
        <v>Mazda</v>
      </c>
      <c r="H424" t="str">
        <f t="shared" si="39"/>
        <v>MX-5</v>
      </c>
      <c r="I424">
        <v>1.8</v>
      </c>
      <c r="J424" s="13">
        <v>175</v>
      </c>
      <c r="K424" s="13">
        <v>149.94</v>
      </c>
      <c r="L424" s="11">
        <v>128</v>
      </c>
      <c r="M424" s="11">
        <v>154</v>
      </c>
      <c r="N424" s="13"/>
      <c r="O424" s="14">
        <f t="shared" si="40"/>
        <v>-0.14632519674536479</v>
      </c>
      <c r="P424" t="s">
        <v>65</v>
      </c>
      <c r="Q424" s="36">
        <f t="shared" si="41"/>
        <v>0.14320000000000002</v>
      </c>
    </row>
    <row r="425" spans="1:17" ht="14.25" customHeight="1" thickTop="1" thickBot="1" x14ac:dyDescent="0.35">
      <c r="A425" s="10">
        <v>500204</v>
      </c>
      <c r="B425" s="28" t="s">
        <v>27</v>
      </c>
      <c r="C425" s="11">
        <v>61</v>
      </c>
      <c r="D425" s="11">
        <v>5</v>
      </c>
      <c r="E425" s="12">
        <f t="shared" si="37"/>
        <v>61005</v>
      </c>
      <c r="F425" t="str">
        <f t="shared" si="36"/>
        <v>Sports</v>
      </c>
      <c r="G425" t="str">
        <f t="shared" si="38"/>
        <v>Mitsubishi</v>
      </c>
      <c r="H425" t="str">
        <f t="shared" si="39"/>
        <v>Lancer</v>
      </c>
      <c r="I425">
        <v>2</v>
      </c>
      <c r="J425" s="13">
        <v>180</v>
      </c>
      <c r="K425" s="13">
        <v>178</v>
      </c>
      <c r="L425" s="11">
        <v>176</v>
      </c>
      <c r="M425" s="11">
        <v>211</v>
      </c>
      <c r="N425" s="13"/>
      <c r="O425" s="14">
        <f t="shared" si="40"/>
        <v>-1.1235955056179775E-2</v>
      </c>
      <c r="P425" t="s">
        <v>64</v>
      </c>
      <c r="Q425" s="36">
        <f t="shared" si="41"/>
        <v>1.1111111111111112E-2</v>
      </c>
    </row>
    <row r="426" spans="1:17" ht="14.25" customHeight="1" thickTop="1" thickBot="1" x14ac:dyDescent="0.35">
      <c r="A426" s="10">
        <v>500218</v>
      </c>
      <c r="B426" s="28" t="s">
        <v>27</v>
      </c>
      <c r="C426" s="11">
        <v>51</v>
      </c>
      <c r="D426" s="11">
        <v>7</v>
      </c>
      <c r="E426" s="12">
        <f t="shared" si="37"/>
        <v>51007</v>
      </c>
      <c r="F426" t="str">
        <f t="shared" si="36"/>
        <v>Premium</v>
      </c>
      <c r="G426" t="str">
        <f t="shared" si="38"/>
        <v>Lexus</v>
      </c>
      <c r="H426" t="str">
        <f t="shared" si="39"/>
        <v>IS-250</v>
      </c>
      <c r="I426">
        <v>2.5</v>
      </c>
      <c r="J426" s="13">
        <v>250</v>
      </c>
      <c r="K426" s="13">
        <v>249</v>
      </c>
      <c r="L426" s="11">
        <v>283</v>
      </c>
      <c r="M426" s="11">
        <v>291</v>
      </c>
      <c r="N426" s="13"/>
      <c r="O426" s="14">
        <f t="shared" si="40"/>
        <v>0.13654618473895583</v>
      </c>
      <c r="P426" t="s">
        <v>64</v>
      </c>
      <c r="Q426" s="36">
        <f t="shared" si="41"/>
        <v>4.0000000000000001E-3</v>
      </c>
    </row>
    <row r="427" spans="1:17" ht="14.25" customHeight="1" thickTop="1" thickBot="1" x14ac:dyDescent="0.35">
      <c r="A427" s="10">
        <v>500229</v>
      </c>
      <c r="B427" s="28" t="s">
        <v>27</v>
      </c>
      <c r="C427" s="11">
        <v>41</v>
      </c>
      <c r="D427" s="11">
        <v>5</v>
      </c>
      <c r="E427" s="12">
        <f t="shared" si="37"/>
        <v>41005</v>
      </c>
      <c r="F427" t="str">
        <f t="shared" si="36"/>
        <v>Standard</v>
      </c>
      <c r="G427" t="str">
        <f t="shared" si="38"/>
        <v>Honda</v>
      </c>
      <c r="H427" t="str">
        <f t="shared" si="39"/>
        <v>Jazz</v>
      </c>
      <c r="I427">
        <v>1.4</v>
      </c>
      <c r="J427" s="13">
        <v>140</v>
      </c>
      <c r="K427" s="13">
        <v>137.19999999999999</v>
      </c>
      <c r="L427" s="11">
        <v>133</v>
      </c>
      <c r="M427" s="11">
        <v>106</v>
      </c>
      <c r="N427" s="13"/>
      <c r="O427" s="14">
        <f t="shared" si="40"/>
        <v>-3.0612244897959103E-2</v>
      </c>
      <c r="P427" t="s">
        <v>65</v>
      </c>
      <c r="Q427" s="36">
        <f t="shared" si="41"/>
        <v>2.000000000000008E-2</v>
      </c>
    </row>
    <row r="428" spans="1:17" ht="14.25" customHeight="1" thickTop="1" thickBot="1" x14ac:dyDescent="0.35">
      <c r="A428" s="10">
        <v>500229</v>
      </c>
      <c r="B428" s="28" t="s">
        <v>27</v>
      </c>
      <c r="C428" s="11">
        <v>51</v>
      </c>
      <c r="D428" s="11">
        <v>4</v>
      </c>
      <c r="E428" s="12">
        <f t="shared" si="37"/>
        <v>51004</v>
      </c>
      <c r="F428" t="str">
        <f t="shared" si="36"/>
        <v>Premium</v>
      </c>
      <c r="G428" t="str">
        <f t="shared" si="38"/>
        <v>BMW</v>
      </c>
      <c r="H428" t="str">
        <f t="shared" si="39"/>
        <v>320i</v>
      </c>
      <c r="I428">
        <v>2</v>
      </c>
      <c r="J428" s="13">
        <v>240</v>
      </c>
      <c r="K428" s="13">
        <v>235.2</v>
      </c>
      <c r="L428" s="11">
        <v>244</v>
      </c>
      <c r="M428" s="11">
        <v>253</v>
      </c>
      <c r="N428" s="13"/>
      <c r="O428" s="14">
        <f t="shared" si="40"/>
        <v>3.7414965986394606E-2</v>
      </c>
      <c r="P428" t="s">
        <v>64</v>
      </c>
      <c r="Q428" s="36">
        <f t="shared" si="41"/>
        <v>2.0000000000000049E-2</v>
      </c>
    </row>
    <row r="429" spans="1:17" ht="14.25" customHeight="1" thickTop="1" thickBot="1" x14ac:dyDescent="0.35">
      <c r="A429" s="10">
        <v>500229</v>
      </c>
      <c r="B429" s="28" t="s">
        <v>27</v>
      </c>
      <c r="C429" s="11">
        <v>51</v>
      </c>
      <c r="D429" s="11">
        <v>6</v>
      </c>
      <c r="E429" s="12">
        <f t="shared" si="37"/>
        <v>51006</v>
      </c>
      <c r="F429" t="str">
        <f t="shared" si="36"/>
        <v>Premium</v>
      </c>
      <c r="G429" t="str">
        <f t="shared" si="38"/>
        <v>Audi</v>
      </c>
      <c r="H429" t="str">
        <f t="shared" si="39"/>
        <v>A4</v>
      </c>
      <c r="I429">
        <v>2</v>
      </c>
      <c r="J429" s="13">
        <v>230</v>
      </c>
      <c r="K429" s="13">
        <v>223.44</v>
      </c>
      <c r="L429" s="11">
        <v>175</v>
      </c>
      <c r="M429" s="11">
        <v>192</v>
      </c>
      <c r="N429" s="13"/>
      <c r="O429" s="14">
        <f t="shared" si="40"/>
        <v>-0.21679197994987467</v>
      </c>
      <c r="P429" t="s">
        <v>64</v>
      </c>
      <c r="Q429" s="36">
        <f t="shared" si="41"/>
        <v>2.8521739130434792E-2</v>
      </c>
    </row>
    <row r="430" spans="1:17" ht="14.25" customHeight="1" thickTop="1" thickBot="1" x14ac:dyDescent="0.35">
      <c r="A430" s="10">
        <v>500257</v>
      </c>
      <c r="B430" s="28" t="s">
        <v>27</v>
      </c>
      <c r="C430" s="11">
        <v>41</v>
      </c>
      <c r="D430" s="11">
        <v>6</v>
      </c>
      <c r="E430" s="12">
        <f t="shared" si="37"/>
        <v>41006</v>
      </c>
      <c r="F430" t="str">
        <f t="shared" si="36"/>
        <v>Standard</v>
      </c>
      <c r="G430" t="str">
        <f t="shared" si="38"/>
        <v>Hyundai</v>
      </c>
      <c r="H430" t="str">
        <f t="shared" si="39"/>
        <v>i30</v>
      </c>
      <c r="I430">
        <v>1.4</v>
      </c>
      <c r="J430" s="13">
        <v>130</v>
      </c>
      <c r="K430" s="13">
        <v>127</v>
      </c>
      <c r="L430" s="11">
        <v>111</v>
      </c>
      <c r="M430" s="11">
        <v>135</v>
      </c>
      <c r="N430" s="13"/>
      <c r="O430" s="14">
        <f t="shared" si="40"/>
        <v>-0.12598425196850394</v>
      </c>
      <c r="P430" t="s">
        <v>64</v>
      </c>
      <c r="Q430" s="36">
        <f t="shared" si="41"/>
        <v>2.3076923076923078E-2</v>
      </c>
    </row>
    <row r="431" spans="1:17" ht="14.25" customHeight="1" thickTop="1" thickBot="1" x14ac:dyDescent="0.35">
      <c r="A431" s="10">
        <v>500264</v>
      </c>
      <c r="B431" s="28" t="s">
        <v>27</v>
      </c>
      <c r="C431" s="11">
        <v>51</v>
      </c>
      <c r="D431" s="11">
        <v>7</v>
      </c>
      <c r="E431" s="12">
        <f t="shared" si="37"/>
        <v>51007</v>
      </c>
      <c r="F431" t="str">
        <f t="shared" si="36"/>
        <v>Premium</v>
      </c>
      <c r="G431" t="str">
        <f t="shared" si="38"/>
        <v>Lexus</v>
      </c>
      <c r="H431" t="str">
        <f t="shared" si="39"/>
        <v>IS-250</v>
      </c>
      <c r="I431">
        <v>2.5</v>
      </c>
      <c r="J431" s="13">
        <v>250</v>
      </c>
      <c r="K431" s="13">
        <v>250</v>
      </c>
      <c r="L431" s="11">
        <v>207</v>
      </c>
      <c r="M431" s="11">
        <v>163</v>
      </c>
      <c r="N431" s="13"/>
      <c r="O431" s="14">
        <f t="shared" si="40"/>
        <v>-0.17199999999999999</v>
      </c>
      <c r="P431" t="s">
        <v>64</v>
      </c>
      <c r="Q431" s="36">
        <f t="shared" si="41"/>
        <v>0</v>
      </c>
    </row>
    <row r="432" spans="1:17" ht="14.25" customHeight="1" thickTop="1" thickBot="1" x14ac:dyDescent="0.35">
      <c r="A432" s="10">
        <v>500269</v>
      </c>
      <c r="B432" s="28" t="s">
        <v>27</v>
      </c>
      <c r="C432" s="11">
        <v>41</v>
      </c>
      <c r="D432" s="11">
        <v>5</v>
      </c>
      <c r="E432" s="12">
        <f t="shared" si="37"/>
        <v>41005</v>
      </c>
      <c r="F432" t="str">
        <f t="shared" si="36"/>
        <v>Standard</v>
      </c>
      <c r="G432" t="str">
        <f t="shared" si="38"/>
        <v>Honda</v>
      </c>
      <c r="H432" t="str">
        <f t="shared" si="39"/>
        <v>Jazz</v>
      </c>
      <c r="I432">
        <v>1.4</v>
      </c>
      <c r="J432" s="13">
        <v>140</v>
      </c>
      <c r="K432" s="13">
        <v>135</v>
      </c>
      <c r="L432" s="11">
        <v>167</v>
      </c>
      <c r="M432" s="11">
        <v>133</v>
      </c>
      <c r="N432" s="13"/>
      <c r="O432" s="14">
        <f t="shared" si="40"/>
        <v>0.23703703703703705</v>
      </c>
      <c r="P432" t="s">
        <v>65</v>
      </c>
      <c r="Q432" s="36">
        <f t="shared" si="41"/>
        <v>3.5714285714285712E-2</v>
      </c>
    </row>
    <row r="433" spans="1:17" ht="14.25" customHeight="1" thickTop="1" thickBot="1" x14ac:dyDescent="0.35">
      <c r="A433" s="10">
        <v>500307</v>
      </c>
      <c r="B433" s="28" t="s">
        <v>27</v>
      </c>
      <c r="C433" s="11">
        <v>41</v>
      </c>
      <c r="D433" s="11">
        <v>7</v>
      </c>
      <c r="E433" s="12">
        <f t="shared" si="37"/>
        <v>41007</v>
      </c>
      <c r="F433" t="str">
        <f t="shared" si="36"/>
        <v>Standard</v>
      </c>
      <c r="G433" t="str">
        <f t="shared" si="38"/>
        <v>Mazda</v>
      </c>
      <c r="H433" t="str">
        <f t="shared" si="39"/>
        <v>3</v>
      </c>
      <c r="I433">
        <v>2</v>
      </c>
      <c r="J433" s="13">
        <v>150</v>
      </c>
      <c r="K433" s="13">
        <v>150</v>
      </c>
      <c r="L433" s="11">
        <v>165</v>
      </c>
      <c r="M433" s="11">
        <v>148</v>
      </c>
      <c r="N433" s="13"/>
      <c r="O433" s="14">
        <f t="shared" si="40"/>
        <v>0.1</v>
      </c>
      <c r="P433" t="s">
        <v>65</v>
      </c>
      <c r="Q433" s="36">
        <f t="shared" si="41"/>
        <v>0</v>
      </c>
    </row>
    <row r="434" spans="1:17" ht="14.25" customHeight="1" thickTop="1" thickBot="1" x14ac:dyDescent="0.35">
      <c r="A434" s="10">
        <v>500336</v>
      </c>
      <c r="B434" s="28" t="s">
        <v>27</v>
      </c>
      <c r="C434" s="11">
        <v>41</v>
      </c>
      <c r="D434" s="11">
        <v>5</v>
      </c>
      <c r="E434" s="12">
        <f t="shared" si="37"/>
        <v>41005</v>
      </c>
      <c r="F434" t="str">
        <f t="shared" si="36"/>
        <v>Standard</v>
      </c>
      <c r="G434" t="str">
        <f t="shared" si="38"/>
        <v>Honda</v>
      </c>
      <c r="H434" t="str">
        <f t="shared" si="39"/>
        <v>Jazz</v>
      </c>
      <c r="I434">
        <v>1.4</v>
      </c>
      <c r="J434" s="13">
        <v>140</v>
      </c>
      <c r="K434" s="13">
        <v>114.66</v>
      </c>
      <c r="L434" s="11">
        <v>121</v>
      </c>
      <c r="M434" s="11">
        <v>145</v>
      </c>
      <c r="N434" s="13"/>
      <c r="O434" s="14">
        <f t="shared" si="40"/>
        <v>5.5293912436769614E-2</v>
      </c>
      <c r="P434" t="s">
        <v>65</v>
      </c>
      <c r="Q434" s="36">
        <f t="shared" si="41"/>
        <v>0.18100000000000002</v>
      </c>
    </row>
    <row r="435" spans="1:17" ht="14.25" customHeight="1" thickTop="1" thickBot="1" x14ac:dyDescent="0.35">
      <c r="A435" s="10">
        <v>500336</v>
      </c>
      <c r="B435" s="28" t="s">
        <v>27</v>
      </c>
      <c r="C435" s="11">
        <v>41</v>
      </c>
      <c r="D435" s="11">
        <v>7</v>
      </c>
      <c r="E435" s="12">
        <f t="shared" si="37"/>
        <v>41007</v>
      </c>
      <c r="F435" t="str">
        <f t="shared" si="36"/>
        <v>Standard</v>
      </c>
      <c r="G435" t="str">
        <f t="shared" si="38"/>
        <v>Mazda</v>
      </c>
      <c r="H435" t="str">
        <f t="shared" si="39"/>
        <v>3</v>
      </c>
      <c r="I435">
        <v>2</v>
      </c>
      <c r="J435" s="13">
        <v>150</v>
      </c>
      <c r="K435" s="13">
        <v>131.32</v>
      </c>
      <c r="L435" s="11">
        <v>155</v>
      </c>
      <c r="M435" s="11">
        <v>124</v>
      </c>
      <c r="N435" s="13"/>
      <c r="O435" s="14">
        <f t="shared" si="40"/>
        <v>0.1803228754188243</v>
      </c>
      <c r="P435" t="s">
        <v>65</v>
      </c>
      <c r="Q435" s="36">
        <f t="shared" si="41"/>
        <v>0.12453333333333338</v>
      </c>
    </row>
    <row r="436" spans="1:17" ht="14.25" customHeight="1" thickTop="1" thickBot="1" x14ac:dyDescent="0.35">
      <c r="A436" s="10">
        <v>500392</v>
      </c>
      <c r="B436" s="28" t="s">
        <v>27</v>
      </c>
      <c r="C436" s="11">
        <v>41</v>
      </c>
      <c r="D436" s="11">
        <v>5</v>
      </c>
      <c r="E436" s="12">
        <f t="shared" si="37"/>
        <v>41005</v>
      </c>
      <c r="F436" t="str">
        <f t="shared" si="36"/>
        <v>Standard</v>
      </c>
      <c r="G436" t="str">
        <f t="shared" si="38"/>
        <v>Honda</v>
      </c>
      <c r="H436" t="str">
        <f t="shared" si="39"/>
        <v>Jazz</v>
      </c>
      <c r="I436">
        <v>1.4</v>
      </c>
      <c r="J436" s="13">
        <v>140</v>
      </c>
      <c r="K436" s="13">
        <v>134.26</v>
      </c>
      <c r="L436" s="11">
        <v>143</v>
      </c>
      <c r="M436" s="11">
        <v>117</v>
      </c>
      <c r="N436" s="13"/>
      <c r="O436" s="14">
        <f t="shared" si="40"/>
        <v>6.5097571875465582E-2</v>
      </c>
      <c r="P436" t="s">
        <v>65</v>
      </c>
      <c r="Q436" s="36">
        <f t="shared" si="41"/>
        <v>4.1000000000000064E-2</v>
      </c>
    </row>
    <row r="437" spans="1:17" ht="14.25" customHeight="1" thickTop="1" thickBot="1" x14ac:dyDescent="0.35">
      <c r="A437" s="10">
        <v>500392</v>
      </c>
      <c r="B437" s="28" t="s">
        <v>27</v>
      </c>
      <c r="C437" s="11">
        <v>51</v>
      </c>
      <c r="D437" s="11">
        <v>6</v>
      </c>
      <c r="E437" s="12">
        <f t="shared" si="37"/>
        <v>51006</v>
      </c>
      <c r="F437" t="str">
        <f t="shared" si="36"/>
        <v>Premium</v>
      </c>
      <c r="G437" t="str">
        <f t="shared" si="38"/>
        <v>Audi</v>
      </c>
      <c r="H437" t="str">
        <f t="shared" si="39"/>
        <v>A4</v>
      </c>
      <c r="I437">
        <v>2</v>
      </c>
      <c r="J437" s="13">
        <v>230</v>
      </c>
      <c r="K437" s="13">
        <v>218.54</v>
      </c>
      <c r="L437" s="11">
        <v>254</v>
      </c>
      <c r="M437" s="11">
        <v>269</v>
      </c>
      <c r="N437" s="13"/>
      <c r="O437" s="14">
        <f t="shared" si="40"/>
        <v>0.16225862542326353</v>
      </c>
      <c r="P437" t="s">
        <v>64</v>
      </c>
      <c r="Q437" s="36">
        <f t="shared" si="41"/>
        <v>4.9826086956521777E-2</v>
      </c>
    </row>
    <row r="438" spans="1:17" ht="14.25" customHeight="1" thickTop="1" thickBot="1" x14ac:dyDescent="0.35">
      <c r="A438" s="10">
        <v>500394</v>
      </c>
      <c r="B438" s="28" t="s">
        <v>27</v>
      </c>
      <c r="C438" s="11">
        <v>41</v>
      </c>
      <c r="D438" s="11">
        <v>6</v>
      </c>
      <c r="E438" s="12">
        <f t="shared" si="37"/>
        <v>41006</v>
      </c>
      <c r="F438" t="str">
        <f t="shared" si="36"/>
        <v>Standard</v>
      </c>
      <c r="G438" t="str">
        <f t="shared" si="38"/>
        <v>Hyundai</v>
      </c>
      <c r="H438" t="str">
        <f t="shared" si="39"/>
        <v>i30</v>
      </c>
      <c r="I438">
        <v>1.4</v>
      </c>
      <c r="J438" s="13">
        <v>130</v>
      </c>
      <c r="K438" s="13">
        <v>130</v>
      </c>
      <c r="L438" s="11">
        <v>105</v>
      </c>
      <c r="M438" s="11">
        <v>117</v>
      </c>
      <c r="N438" s="13"/>
      <c r="O438" s="14">
        <f t="shared" si="40"/>
        <v>-0.19230769230769232</v>
      </c>
      <c r="P438" t="s">
        <v>64</v>
      </c>
      <c r="Q438" s="36">
        <f t="shared" si="41"/>
        <v>0</v>
      </c>
    </row>
    <row r="439" spans="1:17" ht="14.25" customHeight="1" thickTop="1" thickBot="1" x14ac:dyDescent="0.35">
      <c r="A439" s="10">
        <v>500399</v>
      </c>
      <c r="B439" s="28" t="s">
        <v>27</v>
      </c>
      <c r="C439" s="11">
        <v>61</v>
      </c>
      <c r="D439" s="11">
        <v>5</v>
      </c>
      <c r="E439" s="12">
        <f t="shared" si="37"/>
        <v>61005</v>
      </c>
      <c r="F439" t="str">
        <f t="shared" si="36"/>
        <v>Sports</v>
      </c>
      <c r="G439" t="str">
        <f t="shared" si="38"/>
        <v>Mitsubishi</v>
      </c>
      <c r="H439" t="str">
        <f t="shared" si="39"/>
        <v>Lancer</v>
      </c>
      <c r="I439">
        <v>2</v>
      </c>
      <c r="J439" s="13">
        <v>180</v>
      </c>
      <c r="K439" s="13">
        <v>167.57999999999998</v>
      </c>
      <c r="L439" s="11">
        <v>167</v>
      </c>
      <c r="M439" s="11">
        <v>170</v>
      </c>
      <c r="N439" s="13"/>
      <c r="O439" s="14">
        <f t="shared" si="40"/>
        <v>-3.4610335362214115E-3</v>
      </c>
      <c r="P439" t="s">
        <v>64</v>
      </c>
      <c r="Q439" s="36">
        <f t="shared" si="41"/>
        <v>6.9000000000000089E-2</v>
      </c>
    </row>
    <row r="440" spans="1:17" ht="14.25" customHeight="1" thickTop="1" thickBot="1" x14ac:dyDescent="0.35">
      <c r="A440" s="10">
        <v>500399</v>
      </c>
      <c r="B440" s="28" t="s">
        <v>27</v>
      </c>
      <c r="C440" s="11">
        <v>51</v>
      </c>
      <c r="D440" s="11">
        <v>5</v>
      </c>
      <c r="E440" s="12">
        <f t="shared" si="37"/>
        <v>51005</v>
      </c>
      <c r="F440" t="str">
        <f t="shared" si="36"/>
        <v>Premium</v>
      </c>
      <c r="G440" t="str">
        <f t="shared" si="38"/>
        <v>Mercedes Benz</v>
      </c>
      <c r="H440" t="str">
        <f t="shared" si="39"/>
        <v>C200</v>
      </c>
      <c r="I440">
        <v>2</v>
      </c>
      <c r="J440" s="13">
        <v>240</v>
      </c>
      <c r="K440" s="13">
        <v>224.42</v>
      </c>
      <c r="L440" s="11">
        <v>176</v>
      </c>
      <c r="M440" s="11">
        <v>172</v>
      </c>
      <c r="N440" s="13"/>
      <c r="O440" s="14">
        <f t="shared" si="40"/>
        <v>-0.21575617146421883</v>
      </c>
      <c r="P440" t="s">
        <v>64</v>
      </c>
      <c r="Q440" s="36">
        <f t="shared" si="41"/>
        <v>6.491666666666672E-2</v>
      </c>
    </row>
    <row r="441" spans="1:17" ht="14.25" customHeight="1" thickTop="1" thickBot="1" x14ac:dyDescent="0.35">
      <c r="A441" s="10">
        <v>500466</v>
      </c>
      <c r="B441" s="28" t="s">
        <v>27</v>
      </c>
      <c r="C441" s="11">
        <v>51</v>
      </c>
      <c r="D441" s="11">
        <v>6</v>
      </c>
      <c r="E441" s="12">
        <f t="shared" si="37"/>
        <v>51006</v>
      </c>
      <c r="F441" t="str">
        <f t="shared" si="36"/>
        <v>Premium</v>
      </c>
      <c r="G441" t="str">
        <f t="shared" si="38"/>
        <v>Audi</v>
      </c>
      <c r="H441" t="str">
        <f t="shared" si="39"/>
        <v>A4</v>
      </c>
      <c r="I441">
        <v>2</v>
      </c>
      <c r="J441" s="13">
        <v>230</v>
      </c>
      <c r="K441" s="13">
        <v>229</v>
      </c>
      <c r="L441" s="11">
        <v>267</v>
      </c>
      <c r="M441" s="11">
        <v>296</v>
      </c>
      <c r="N441" s="13"/>
      <c r="O441" s="14">
        <f t="shared" si="40"/>
        <v>0.16593886462882096</v>
      </c>
      <c r="P441" t="s">
        <v>64</v>
      </c>
      <c r="Q441" s="36">
        <f t="shared" si="41"/>
        <v>4.3478260869565218E-3</v>
      </c>
    </row>
    <row r="442" spans="1:17" ht="14.25" customHeight="1" thickTop="1" thickBot="1" x14ac:dyDescent="0.35">
      <c r="A442" s="10">
        <v>500473</v>
      </c>
      <c r="B442" s="28" t="s">
        <v>27</v>
      </c>
      <c r="C442" s="11">
        <v>51</v>
      </c>
      <c r="D442" s="11">
        <v>7</v>
      </c>
      <c r="E442" s="12">
        <f t="shared" si="37"/>
        <v>51007</v>
      </c>
      <c r="F442" t="str">
        <f t="shared" si="36"/>
        <v>Premium</v>
      </c>
      <c r="G442" t="str">
        <f t="shared" si="38"/>
        <v>Lexus</v>
      </c>
      <c r="H442" t="str">
        <f t="shared" si="39"/>
        <v>IS-250</v>
      </c>
      <c r="I442">
        <v>2.5</v>
      </c>
      <c r="J442" s="13">
        <v>250</v>
      </c>
      <c r="K442" s="13">
        <v>244.01999999999998</v>
      </c>
      <c r="L442" s="11">
        <v>281</v>
      </c>
      <c r="M442" s="11">
        <v>269</v>
      </c>
      <c r="N442" s="13"/>
      <c r="O442" s="14">
        <f t="shared" si="40"/>
        <v>0.15154495533153028</v>
      </c>
      <c r="P442" t="s">
        <v>64</v>
      </c>
      <c r="Q442" s="36">
        <f t="shared" si="41"/>
        <v>2.3920000000000073E-2</v>
      </c>
    </row>
    <row r="443" spans="1:17" ht="14.25" customHeight="1" thickTop="1" thickBot="1" x14ac:dyDescent="0.35">
      <c r="A443" s="10">
        <v>500473</v>
      </c>
      <c r="B443" s="28" t="s">
        <v>27</v>
      </c>
      <c r="C443" s="11">
        <v>41</v>
      </c>
      <c r="D443" s="11">
        <v>6</v>
      </c>
      <c r="E443" s="12">
        <f t="shared" si="37"/>
        <v>41006</v>
      </c>
      <c r="F443" t="str">
        <f t="shared" si="36"/>
        <v>Standard</v>
      </c>
      <c r="G443" t="str">
        <f t="shared" si="38"/>
        <v>Hyundai</v>
      </c>
      <c r="H443" t="str">
        <f t="shared" si="39"/>
        <v>i30</v>
      </c>
      <c r="I443">
        <v>1.4</v>
      </c>
      <c r="J443" s="13">
        <v>130</v>
      </c>
      <c r="K443" s="13">
        <v>120.53999999999999</v>
      </c>
      <c r="L443" s="11">
        <v>135</v>
      </c>
      <c r="M443" s="11">
        <v>132</v>
      </c>
      <c r="N443" s="13"/>
      <c r="O443" s="14">
        <f t="shared" si="40"/>
        <v>0.11996017919362874</v>
      </c>
      <c r="P443" t="s">
        <v>64</v>
      </c>
      <c r="Q443" s="36">
        <f t="shared" si="41"/>
        <v>7.2769230769230836E-2</v>
      </c>
    </row>
    <row r="444" spans="1:17" ht="14.25" customHeight="1" thickTop="1" thickBot="1" x14ac:dyDescent="0.35">
      <c r="A444" s="10">
        <v>500477</v>
      </c>
      <c r="B444" s="28" t="s">
        <v>27</v>
      </c>
      <c r="C444" s="11">
        <v>61</v>
      </c>
      <c r="D444" s="11">
        <v>4</v>
      </c>
      <c r="E444" s="12">
        <f t="shared" si="37"/>
        <v>61004</v>
      </c>
      <c r="F444" t="str">
        <f t="shared" si="36"/>
        <v>Sports</v>
      </c>
      <c r="G444" t="str">
        <f t="shared" si="38"/>
        <v>Subaru</v>
      </c>
      <c r="H444" t="str">
        <f t="shared" si="39"/>
        <v>Impreza</v>
      </c>
      <c r="I444">
        <v>2</v>
      </c>
      <c r="J444" s="13">
        <v>180</v>
      </c>
      <c r="K444" s="13">
        <v>176.4</v>
      </c>
      <c r="L444" s="11">
        <v>223</v>
      </c>
      <c r="M444" s="11">
        <v>171</v>
      </c>
      <c r="N444" s="13"/>
      <c r="O444" s="14">
        <f t="shared" si="40"/>
        <v>0.26417233560090697</v>
      </c>
      <c r="P444" t="s">
        <v>64</v>
      </c>
      <c r="Q444" s="36">
        <f t="shared" si="41"/>
        <v>1.9999999999999969E-2</v>
      </c>
    </row>
    <row r="445" spans="1:17" ht="14.25" customHeight="1" thickTop="1" thickBot="1" x14ac:dyDescent="0.35">
      <c r="A445" s="10">
        <v>500477</v>
      </c>
      <c r="B445" s="28" t="s">
        <v>27</v>
      </c>
      <c r="C445" s="11">
        <v>61</v>
      </c>
      <c r="D445" s="11">
        <v>6</v>
      </c>
      <c r="E445" s="12">
        <f t="shared" si="37"/>
        <v>61006</v>
      </c>
      <c r="F445" t="str">
        <f t="shared" si="36"/>
        <v>Sports</v>
      </c>
      <c r="G445" t="str">
        <f t="shared" si="38"/>
        <v>Mazda</v>
      </c>
      <c r="H445" t="str">
        <f t="shared" si="39"/>
        <v>MX-5</v>
      </c>
      <c r="I445">
        <v>1.8</v>
      </c>
      <c r="J445" s="13">
        <v>175</v>
      </c>
      <c r="K445" s="13">
        <v>170.52</v>
      </c>
      <c r="L445" s="11">
        <v>212</v>
      </c>
      <c r="M445" s="11">
        <v>248</v>
      </c>
      <c r="N445" s="13"/>
      <c r="O445" s="14">
        <f t="shared" si="40"/>
        <v>0.24325592305887864</v>
      </c>
      <c r="P445" t="s">
        <v>65</v>
      </c>
      <c r="Q445" s="36">
        <f t="shared" si="41"/>
        <v>2.5599999999999942E-2</v>
      </c>
    </row>
    <row r="446" spans="1:17" ht="14.25" customHeight="1" thickTop="1" thickBot="1" x14ac:dyDescent="0.35">
      <c r="A446" s="10">
        <v>500487</v>
      </c>
      <c r="B446" s="28" t="s">
        <v>27</v>
      </c>
      <c r="C446" s="11">
        <v>61</v>
      </c>
      <c r="D446" s="11">
        <v>6</v>
      </c>
      <c r="E446" s="12">
        <f t="shared" si="37"/>
        <v>61006</v>
      </c>
      <c r="F446" t="str">
        <f t="shared" ref="F446:F500" si="42">IF(C446=41,"Standard",IF(C446=51,"Premium","Sports"))</f>
        <v>Sports</v>
      </c>
      <c r="G446" t="str">
        <f t="shared" si="38"/>
        <v>Mazda</v>
      </c>
      <c r="H446" t="str">
        <f t="shared" si="39"/>
        <v>MX-5</v>
      </c>
      <c r="I446">
        <v>1.8</v>
      </c>
      <c r="J446" s="13">
        <v>175</v>
      </c>
      <c r="K446" s="13">
        <v>175</v>
      </c>
      <c r="L446" s="11">
        <v>189</v>
      </c>
      <c r="M446" s="11">
        <v>192</v>
      </c>
      <c r="N446" s="13"/>
      <c r="O446" s="14">
        <f t="shared" si="40"/>
        <v>0.08</v>
      </c>
      <c r="P446" t="s">
        <v>65</v>
      </c>
      <c r="Q446" s="36">
        <f t="shared" si="41"/>
        <v>0</v>
      </c>
    </row>
    <row r="447" spans="1:17" ht="14.25" customHeight="1" thickTop="1" thickBot="1" x14ac:dyDescent="0.35">
      <c r="A447" s="10">
        <v>500518</v>
      </c>
      <c r="B447" s="28" t="s">
        <v>27</v>
      </c>
      <c r="C447" s="11">
        <v>61</v>
      </c>
      <c r="D447" s="11">
        <v>5</v>
      </c>
      <c r="E447" s="12">
        <f t="shared" si="37"/>
        <v>61005</v>
      </c>
      <c r="F447" t="str">
        <f t="shared" si="42"/>
        <v>Sports</v>
      </c>
      <c r="G447" t="str">
        <f t="shared" si="38"/>
        <v>Mitsubishi</v>
      </c>
      <c r="H447" t="str">
        <f t="shared" si="39"/>
        <v>Lancer</v>
      </c>
      <c r="I447">
        <v>2</v>
      </c>
      <c r="J447" s="13">
        <v>180</v>
      </c>
      <c r="K447" s="13">
        <v>164.64</v>
      </c>
      <c r="L447" s="11">
        <v>179</v>
      </c>
      <c r="M447" s="11">
        <v>136</v>
      </c>
      <c r="N447" s="13"/>
      <c r="O447" s="14">
        <f t="shared" si="40"/>
        <v>8.7220602526725061E-2</v>
      </c>
      <c r="P447" t="s">
        <v>64</v>
      </c>
      <c r="Q447" s="36">
        <f t="shared" si="41"/>
        <v>8.5333333333333414E-2</v>
      </c>
    </row>
    <row r="448" spans="1:17" ht="14.25" customHeight="1" thickTop="1" thickBot="1" x14ac:dyDescent="0.35">
      <c r="A448" s="10">
        <v>500518</v>
      </c>
      <c r="B448" s="28" t="s">
        <v>27</v>
      </c>
      <c r="C448" s="11">
        <v>61</v>
      </c>
      <c r="D448" s="11">
        <v>6</v>
      </c>
      <c r="E448" s="12">
        <f t="shared" si="37"/>
        <v>61006</v>
      </c>
      <c r="F448" t="str">
        <f t="shared" si="42"/>
        <v>Sports</v>
      </c>
      <c r="G448" t="str">
        <f t="shared" si="38"/>
        <v>Mazda</v>
      </c>
      <c r="H448" t="str">
        <f t="shared" si="39"/>
        <v>MX-5</v>
      </c>
      <c r="I448">
        <v>1.8</v>
      </c>
      <c r="J448" s="13">
        <v>175</v>
      </c>
      <c r="K448" s="13">
        <v>170.52</v>
      </c>
      <c r="L448" s="11">
        <v>189</v>
      </c>
      <c r="M448" s="11">
        <v>145</v>
      </c>
      <c r="N448" s="13"/>
      <c r="O448" s="14">
        <f t="shared" si="40"/>
        <v>0.10837438423645314</v>
      </c>
      <c r="P448" t="s">
        <v>65</v>
      </c>
      <c r="Q448" s="36">
        <f t="shared" si="41"/>
        <v>2.5599999999999942E-2</v>
      </c>
    </row>
    <row r="449" spans="1:17" ht="14.25" customHeight="1" thickTop="1" thickBot="1" x14ac:dyDescent="0.35">
      <c r="A449" s="10">
        <v>500536</v>
      </c>
      <c r="B449" s="28" t="s">
        <v>27</v>
      </c>
      <c r="C449" s="11">
        <v>41</v>
      </c>
      <c r="D449" s="11">
        <v>6</v>
      </c>
      <c r="E449" s="12">
        <f t="shared" si="37"/>
        <v>41006</v>
      </c>
      <c r="F449" t="str">
        <f t="shared" si="42"/>
        <v>Standard</v>
      </c>
      <c r="G449" t="str">
        <f t="shared" si="38"/>
        <v>Hyundai</v>
      </c>
      <c r="H449" t="str">
        <f t="shared" si="39"/>
        <v>i30</v>
      </c>
      <c r="I449">
        <v>1.4</v>
      </c>
      <c r="J449" s="13">
        <v>130</v>
      </c>
      <c r="K449" s="13">
        <v>124</v>
      </c>
      <c r="L449" s="11">
        <v>109</v>
      </c>
      <c r="M449" s="11">
        <v>132</v>
      </c>
      <c r="N449" s="13"/>
      <c r="O449" s="14">
        <f t="shared" si="40"/>
        <v>-0.12096774193548387</v>
      </c>
      <c r="P449" t="s">
        <v>64</v>
      </c>
      <c r="Q449" s="36">
        <f t="shared" si="41"/>
        <v>4.6153846153846156E-2</v>
      </c>
    </row>
    <row r="450" spans="1:17" ht="14.25" customHeight="1" thickTop="1" thickBot="1" x14ac:dyDescent="0.35">
      <c r="A450" s="10">
        <v>500548</v>
      </c>
      <c r="B450" s="28" t="s">
        <v>27</v>
      </c>
      <c r="C450" s="11">
        <v>61</v>
      </c>
      <c r="D450" s="11">
        <v>6</v>
      </c>
      <c r="E450" s="12">
        <f t="shared" si="37"/>
        <v>61006</v>
      </c>
      <c r="F450" t="str">
        <f t="shared" si="42"/>
        <v>Sports</v>
      </c>
      <c r="G450" t="str">
        <f t="shared" si="38"/>
        <v>Mazda</v>
      </c>
      <c r="H450" t="str">
        <f t="shared" si="39"/>
        <v>MX-5</v>
      </c>
      <c r="I450">
        <v>1.8</v>
      </c>
      <c r="J450" s="13">
        <v>175</v>
      </c>
      <c r="K450" s="13">
        <v>154.84</v>
      </c>
      <c r="L450" s="11">
        <v>184</v>
      </c>
      <c r="M450" s="11">
        <v>226</v>
      </c>
      <c r="N450" s="13"/>
      <c r="O450" s="14">
        <f t="shared" si="40"/>
        <v>0.18832343063807799</v>
      </c>
      <c r="P450" t="s">
        <v>65</v>
      </c>
      <c r="Q450" s="36">
        <f t="shared" si="41"/>
        <v>0.11519999999999998</v>
      </c>
    </row>
    <row r="451" spans="1:17" ht="14.25" customHeight="1" thickTop="1" thickBot="1" x14ac:dyDescent="0.35">
      <c r="A451" s="10">
        <v>500548</v>
      </c>
      <c r="B451" s="28" t="s">
        <v>27</v>
      </c>
      <c r="C451" s="11">
        <v>51</v>
      </c>
      <c r="D451" s="11">
        <v>5</v>
      </c>
      <c r="E451" s="12">
        <f t="shared" ref="E451:E500" si="43">C451*1000+D451</f>
        <v>51005</v>
      </c>
      <c r="F451" t="str">
        <f t="shared" si="42"/>
        <v>Premium</v>
      </c>
      <c r="G451" t="str">
        <f t="shared" ref="G451:G500" si="44">IF(E451=41004,"Toyota",IF(E451=41005,"Honda",IF(E451=41006,"Hyundai",IF(E451=41007,"Mazda",IF(E451=51004,"BMW",IF(E451=51005,"Mercedes Benz",IF(E451=51006,"Audi",IF(E451=51007,"Lexus",IF(E451=61004,"Subaru",IF(E451=61005,"Mitsubishi",IF(E451=61006,"Mazda","Honda")))))))))))</f>
        <v>Mercedes Benz</v>
      </c>
      <c r="H451" t="str">
        <f t="shared" ref="H451:H500" si="45">IF(E451=41004,"Corolla",IF(E451=41005,"Jazz",IF(E451=41006,"i30",IF(E451=41007,"3",IF(E451=51004,"320i",IF(E451=51005,"C200",IF(E451=51006,"A4",IF(E451=51007,"IS-250",IF(E451=61004,"Impreza",IF(E451=61005,"Lancer",IF(E451=61006,"MX-5","S2000")))))))))))</f>
        <v>C200</v>
      </c>
      <c r="I451">
        <v>2</v>
      </c>
      <c r="J451" s="13">
        <v>240</v>
      </c>
      <c r="K451" s="13">
        <v>214.62</v>
      </c>
      <c r="L451" s="11">
        <v>258</v>
      </c>
      <c r="M451" s="11">
        <v>309</v>
      </c>
      <c r="N451" s="13"/>
      <c r="O451" s="14">
        <f t="shared" ref="O451:O500" si="46">((L451-K451)/K451)</f>
        <v>0.20212468549063459</v>
      </c>
      <c r="P451" t="s">
        <v>64</v>
      </c>
      <c r="Q451" s="36">
        <f t="shared" ref="Q451:Q500" si="47">(J451-K451)/J451</f>
        <v>0.10574999999999998</v>
      </c>
    </row>
    <row r="452" spans="1:17" ht="14.25" customHeight="1" thickTop="1" thickBot="1" x14ac:dyDescent="0.35">
      <c r="A452" s="10">
        <v>500548</v>
      </c>
      <c r="B452" s="28" t="s">
        <v>27</v>
      </c>
      <c r="C452" s="11">
        <v>51</v>
      </c>
      <c r="D452" s="11">
        <v>7</v>
      </c>
      <c r="E452" s="12">
        <f t="shared" si="43"/>
        <v>51007</v>
      </c>
      <c r="F452" t="str">
        <f t="shared" si="42"/>
        <v>Premium</v>
      </c>
      <c r="G452" t="str">
        <f t="shared" si="44"/>
        <v>Lexus</v>
      </c>
      <c r="H452" t="str">
        <f t="shared" si="45"/>
        <v>IS-250</v>
      </c>
      <c r="I452">
        <v>2.5</v>
      </c>
      <c r="J452" s="13">
        <v>250</v>
      </c>
      <c r="K452" s="13">
        <v>239.12</v>
      </c>
      <c r="L452" s="11">
        <v>275</v>
      </c>
      <c r="M452" s="11">
        <v>255</v>
      </c>
      <c r="N452" s="13"/>
      <c r="O452" s="14">
        <f t="shared" si="46"/>
        <v>0.15005018400802941</v>
      </c>
      <c r="P452" t="s">
        <v>64</v>
      </c>
      <c r="Q452" s="36">
        <f t="shared" si="47"/>
        <v>4.3519999999999982E-2</v>
      </c>
    </row>
    <row r="453" spans="1:17" ht="14.25" customHeight="1" thickTop="1" thickBot="1" x14ac:dyDescent="0.35">
      <c r="A453" s="10">
        <v>500551</v>
      </c>
      <c r="B453" s="28" t="s">
        <v>27</v>
      </c>
      <c r="C453" s="11">
        <v>51</v>
      </c>
      <c r="D453" s="11">
        <v>7</v>
      </c>
      <c r="E453" s="12">
        <f t="shared" si="43"/>
        <v>51007</v>
      </c>
      <c r="F453" t="str">
        <f t="shared" si="42"/>
        <v>Premium</v>
      </c>
      <c r="G453" t="str">
        <f t="shared" si="44"/>
        <v>Lexus</v>
      </c>
      <c r="H453" t="str">
        <f t="shared" si="45"/>
        <v>IS-250</v>
      </c>
      <c r="I453">
        <v>2.5</v>
      </c>
      <c r="J453" s="13">
        <v>250</v>
      </c>
      <c r="K453" s="13">
        <v>250</v>
      </c>
      <c r="L453" s="11">
        <v>305</v>
      </c>
      <c r="M453" s="11">
        <v>247</v>
      </c>
      <c r="N453" s="13"/>
      <c r="O453" s="14">
        <f t="shared" si="46"/>
        <v>0.22</v>
      </c>
      <c r="P453" t="s">
        <v>64</v>
      </c>
      <c r="Q453" s="36">
        <f t="shared" si="47"/>
        <v>0</v>
      </c>
    </row>
    <row r="454" spans="1:17" ht="14.25" customHeight="1" thickTop="1" thickBot="1" x14ac:dyDescent="0.35">
      <c r="A454" s="10">
        <v>500562</v>
      </c>
      <c r="B454" s="28" t="s">
        <v>27</v>
      </c>
      <c r="C454" s="11">
        <v>41</v>
      </c>
      <c r="D454" s="11">
        <v>4</v>
      </c>
      <c r="E454" s="12">
        <f t="shared" si="43"/>
        <v>41004</v>
      </c>
      <c r="F454" t="str">
        <f t="shared" si="42"/>
        <v>Standard</v>
      </c>
      <c r="G454" t="str">
        <f t="shared" si="44"/>
        <v>Toyota</v>
      </c>
      <c r="H454" t="str">
        <f t="shared" si="45"/>
        <v>Corolla</v>
      </c>
      <c r="I454">
        <v>1.4</v>
      </c>
      <c r="J454" s="13">
        <v>140</v>
      </c>
      <c r="K454" s="13">
        <v>137.19999999999999</v>
      </c>
      <c r="L454" s="11">
        <v>144</v>
      </c>
      <c r="M454" s="11">
        <v>125</v>
      </c>
      <c r="N454" s="13"/>
      <c r="O454" s="14">
        <f t="shared" si="46"/>
        <v>4.9562682215743524E-2</v>
      </c>
      <c r="P454" t="s">
        <v>64</v>
      </c>
      <c r="Q454" s="36">
        <f t="shared" si="47"/>
        <v>2.000000000000008E-2</v>
      </c>
    </row>
    <row r="455" spans="1:17" ht="14.25" customHeight="1" thickTop="1" thickBot="1" x14ac:dyDescent="0.35">
      <c r="A455" s="10">
        <v>500562</v>
      </c>
      <c r="B455" s="28" t="s">
        <v>27</v>
      </c>
      <c r="C455" s="11">
        <v>61</v>
      </c>
      <c r="D455" s="11">
        <v>7</v>
      </c>
      <c r="E455" s="12">
        <f t="shared" si="43"/>
        <v>61007</v>
      </c>
      <c r="F455" t="str">
        <f t="shared" si="42"/>
        <v>Sports</v>
      </c>
      <c r="G455" t="str">
        <f t="shared" si="44"/>
        <v>Honda</v>
      </c>
      <c r="H455" t="str">
        <f t="shared" si="45"/>
        <v>S2000</v>
      </c>
      <c r="I455">
        <v>2</v>
      </c>
      <c r="J455" s="13">
        <v>195</v>
      </c>
      <c r="K455" s="13">
        <v>167.57999999999998</v>
      </c>
      <c r="L455" s="11">
        <v>136</v>
      </c>
      <c r="M455" s="11">
        <v>137</v>
      </c>
      <c r="N455" s="13"/>
      <c r="O455" s="14">
        <f t="shared" si="46"/>
        <v>-0.18844730874806054</v>
      </c>
      <c r="P455" t="s">
        <v>65</v>
      </c>
      <c r="Q455" s="36">
        <f t="shared" si="47"/>
        <v>0.1406153846153847</v>
      </c>
    </row>
    <row r="456" spans="1:17" ht="14.25" customHeight="1" thickTop="1" thickBot="1" x14ac:dyDescent="0.35">
      <c r="A456" s="10">
        <v>500562</v>
      </c>
      <c r="B456" s="28" t="s">
        <v>27</v>
      </c>
      <c r="C456" s="11">
        <v>51</v>
      </c>
      <c r="D456" s="11">
        <v>5</v>
      </c>
      <c r="E456" s="12">
        <f t="shared" si="43"/>
        <v>51005</v>
      </c>
      <c r="F456" t="str">
        <f t="shared" si="42"/>
        <v>Premium</v>
      </c>
      <c r="G456" t="str">
        <f t="shared" si="44"/>
        <v>Mercedes Benz</v>
      </c>
      <c r="H456" t="str">
        <f t="shared" si="45"/>
        <v>C200</v>
      </c>
      <c r="I456">
        <v>2</v>
      </c>
      <c r="J456" s="13">
        <v>240</v>
      </c>
      <c r="K456" s="13">
        <v>215.6</v>
      </c>
      <c r="L456" s="11">
        <v>187</v>
      </c>
      <c r="M456" s="11">
        <v>185</v>
      </c>
      <c r="N456" s="13"/>
      <c r="O456" s="14">
        <f t="shared" si="46"/>
        <v>-0.13265306122448978</v>
      </c>
      <c r="P456" t="s">
        <v>64</v>
      </c>
      <c r="Q456" s="36">
        <f t="shared" si="47"/>
        <v>0.1016666666666667</v>
      </c>
    </row>
    <row r="457" spans="1:17" ht="14.25" customHeight="1" thickTop="1" thickBot="1" x14ac:dyDescent="0.35">
      <c r="A457" s="10">
        <v>500566</v>
      </c>
      <c r="B457" s="28" t="s">
        <v>27</v>
      </c>
      <c r="C457" s="11">
        <v>41</v>
      </c>
      <c r="D457" s="11">
        <v>6</v>
      </c>
      <c r="E457" s="12">
        <f t="shared" si="43"/>
        <v>41006</v>
      </c>
      <c r="F457" t="str">
        <f t="shared" si="42"/>
        <v>Standard</v>
      </c>
      <c r="G457" t="str">
        <f t="shared" si="44"/>
        <v>Hyundai</v>
      </c>
      <c r="H457" t="str">
        <f t="shared" si="45"/>
        <v>i30</v>
      </c>
      <c r="I457">
        <v>1.4</v>
      </c>
      <c r="J457" s="13">
        <v>130</v>
      </c>
      <c r="K457" s="13">
        <v>130</v>
      </c>
      <c r="L457" s="11">
        <v>107</v>
      </c>
      <c r="M457" s="11">
        <v>116</v>
      </c>
      <c r="N457" s="13"/>
      <c r="O457" s="14">
        <f t="shared" si="46"/>
        <v>-0.17692307692307693</v>
      </c>
      <c r="P457" t="s">
        <v>64</v>
      </c>
      <c r="Q457" s="36">
        <f t="shared" si="47"/>
        <v>0</v>
      </c>
    </row>
    <row r="458" spans="1:17" ht="14.25" customHeight="1" thickTop="1" thickBot="1" x14ac:dyDescent="0.35">
      <c r="A458" s="10">
        <v>500576</v>
      </c>
      <c r="B458" s="28" t="s">
        <v>27</v>
      </c>
      <c r="C458" s="11">
        <v>61</v>
      </c>
      <c r="D458" s="11">
        <v>6</v>
      </c>
      <c r="E458" s="12">
        <f t="shared" si="43"/>
        <v>61006</v>
      </c>
      <c r="F458" t="str">
        <f t="shared" si="42"/>
        <v>Sports</v>
      </c>
      <c r="G458" t="str">
        <f t="shared" si="44"/>
        <v>Mazda</v>
      </c>
      <c r="H458" t="str">
        <f t="shared" si="45"/>
        <v>MX-5</v>
      </c>
      <c r="I458">
        <v>1.8</v>
      </c>
      <c r="J458" s="13">
        <v>175</v>
      </c>
      <c r="K458" s="13">
        <v>168</v>
      </c>
      <c r="L458" s="11">
        <v>161</v>
      </c>
      <c r="M458" s="11">
        <v>157</v>
      </c>
      <c r="N458" s="13"/>
      <c r="O458" s="14">
        <f t="shared" si="46"/>
        <v>-4.1666666666666664E-2</v>
      </c>
      <c r="P458" t="s">
        <v>65</v>
      </c>
      <c r="Q458" s="36">
        <f t="shared" si="47"/>
        <v>0.04</v>
      </c>
    </row>
    <row r="459" spans="1:17" ht="14.25" customHeight="1" thickTop="1" thickBot="1" x14ac:dyDescent="0.35">
      <c r="A459" s="10">
        <v>500581</v>
      </c>
      <c r="B459" s="28" t="s">
        <v>27</v>
      </c>
      <c r="C459" s="11">
        <v>61</v>
      </c>
      <c r="D459" s="11">
        <v>7</v>
      </c>
      <c r="E459" s="12">
        <f t="shared" si="43"/>
        <v>61007</v>
      </c>
      <c r="F459" t="str">
        <f t="shared" si="42"/>
        <v>Sports</v>
      </c>
      <c r="G459" t="str">
        <f t="shared" si="44"/>
        <v>Honda</v>
      </c>
      <c r="H459" t="str">
        <f t="shared" si="45"/>
        <v>S2000</v>
      </c>
      <c r="I459">
        <v>2</v>
      </c>
      <c r="J459" s="13">
        <v>195</v>
      </c>
      <c r="K459" s="13">
        <v>195</v>
      </c>
      <c r="L459" s="11">
        <v>179</v>
      </c>
      <c r="M459" s="11">
        <v>191</v>
      </c>
      <c r="N459" s="13"/>
      <c r="O459" s="14">
        <f t="shared" si="46"/>
        <v>-8.2051282051282051E-2</v>
      </c>
      <c r="P459" t="s">
        <v>65</v>
      </c>
      <c r="Q459" s="36">
        <f t="shared" si="47"/>
        <v>0</v>
      </c>
    </row>
    <row r="460" spans="1:17" ht="14.25" customHeight="1" thickTop="1" thickBot="1" x14ac:dyDescent="0.35">
      <c r="A460" s="10">
        <v>500588</v>
      </c>
      <c r="B460" s="28" t="s">
        <v>27</v>
      </c>
      <c r="C460" s="11">
        <v>41</v>
      </c>
      <c r="D460" s="11">
        <v>7</v>
      </c>
      <c r="E460" s="12">
        <f t="shared" si="43"/>
        <v>41007</v>
      </c>
      <c r="F460" t="str">
        <f t="shared" si="42"/>
        <v>Standard</v>
      </c>
      <c r="G460" t="str">
        <f t="shared" si="44"/>
        <v>Mazda</v>
      </c>
      <c r="H460" t="str">
        <f t="shared" si="45"/>
        <v>3</v>
      </c>
      <c r="I460">
        <v>2</v>
      </c>
      <c r="J460" s="13">
        <v>150</v>
      </c>
      <c r="K460" s="13">
        <v>140</v>
      </c>
      <c r="L460" s="11">
        <v>175</v>
      </c>
      <c r="M460" s="11">
        <v>150</v>
      </c>
      <c r="N460" s="13"/>
      <c r="O460" s="14">
        <f t="shared" si="46"/>
        <v>0.25</v>
      </c>
      <c r="P460" t="s">
        <v>65</v>
      </c>
      <c r="Q460" s="36">
        <f t="shared" si="47"/>
        <v>6.6666666666666666E-2</v>
      </c>
    </row>
    <row r="461" spans="1:17" ht="14.25" customHeight="1" thickTop="1" thickBot="1" x14ac:dyDescent="0.35">
      <c r="A461" s="10">
        <v>500620</v>
      </c>
      <c r="B461" s="28" t="s">
        <v>27</v>
      </c>
      <c r="C461" s="11">
        <v>51</v>
      </c>
      <c r="D461" s="11">
        <v>6</v>
      </c>
      <c r="E461" s="12">
        <f t="shared" si="43"/>
        <v>51006</v>
      </c>
      <c r="F461" t="str">
        <f t="shared" si="42"/>
        <v>Premium</v>
      </c>
      <c r="G461" t="str">
        <f t="shared" si="44"/>
        <v>Audi</v>
      </c>
      <c r="H461" t="str">
        <f t="shared" si="45"/>
        <v>A4</v>
      </c>
      <c r="I461">
        <v>2</v>
      </c>
      <c r="J461" s="13">
        <v>230</v>
      </c>
      <c r="K461" s="13">
        <v>224</v>
      </c>
      <c r="L461" s="11">
        <v>172</v>
      </c>
      <c r="M461" s="11">
        <v>154</v>
      </c>
      <c r="N461" s="13"/>
      <c r="O461" s="14">
        <f t="shared" si="46"/>
        <v>-0.23214285714285715</v>
      </c>
      <c r="P461" t="s">
        <v>64</v>
      </c>
      <c r="Q461" s="36">
        <f t="shared" si="47"/>
        <v>2.6086956521739129E-2</v>
      </c>
    </row>
    <row r="462" spans="1:17" ht="14.25" customHeight="1" thickTop="1" thickBot="1" x14ac:dyDescent="0.35">
      <c r="A462" s="10">
        <v>500624</v>
      </c>
      <c r="B462" s="28" t="s">
        <v>27</v>
      </c>
      <c r="C462" s="11">
        <v>41</v>
      </c>
      <c r="D462" s="11">
        <v>4</v>
      </c>
      <c r="E462" s="12">
        <f t="shared" si="43"/>
        <v>41004</v>
      </c>
      <c r="F462" t="str">
        <f t="shared" si="42"/>
        <v>Standard</v>
      </c>
      <c r="G462" t="str">
        <f t="shared" si="44"/>
        <v>Toyota</v>
      </c>
      <c r="H462" t="str">
        <f t="shared" si="45"/>
        <v>Corolla</v>
      </c>
      <c r="I462">
        <v>1.4</v>
      </c>
      <c r="J462" s="13">
        <v>140</v>
      </c>
      <c r="K462" s="13">
        <v>137.19999999999999</v>
      </c>
      <c r="L462" s="11">
        <v>169</v>
      </c>
      <c r="M462" s="11">
        <v>133</v>
      </c>
      <c r="N462" s="13"/>
      <c r="O462" s="14">
        <f t="shared" si="46"/>
        <v>0.23177842565597678</v>
      </c>
      <c r="P462" t="s">
        <v>64</v>
      </c>
      <c r="Q462" s="36">
        <f t="shared" si="47"/>
        <v>2.000000000000008E-2</v>
      </c>
    </row>
    <row r="463" spans="1:17" ht="14.25" customHeight="1" thickTop="1" thickBot="1" x14ac:dyDescent="0.35">
      <c r="A463" s="10">
        <v>500624</v>
      </c>
      <c r="B463" s="28" t="s">
        <v>27</v>
      </c>
      <c r="C463" s="11">
        <v>41</v>
      </c>
      <c r="D463" s="11">
        <v>6</v>
      </c>
      <c r="E463" s="12">
        <f t="shared" si="43"/>
        <v>41006</v>
      </c>
      <c r="F463" t="str">
        <f t="shared" si="42"/>
        <v>Standard</v>
      </c>
      <c r="G463" t="str">
        <f t="shared" si="44"/>
        <v>Hyundai</v>
      </c>
      <c r="H463" t="str">
        <f t="shared" si="45"/>
        <v>i30</v>
      </c>
      <c r="I463">
        <v>1.4</v>
      </c>
      <c r="J463" s="13">
        <v>130</v>
      </c>
      <c r="K463" s="13">
        <v>127.39999999999999</v>
      </c>
      <c r="L463" s="11">
        <v>162</v>
      </c>
      <c r="M463" s="11">
        <v>168</v>
      </c>
      <c r="N463" s="13"/>
      <c r="O463" s="14">
        <f t="shared" si="46"/>
        <v>0.27158555729984307</v>
      </c>
      <c r="P463" t="s">
        <v>64</v>
      </c>
      <c r="Q463" s="36">
        <f t="shared" si="47"/>
        <v>2.0000000000000066E-2</v>
      </c>
    </row>
    <row r="464" spans="1:17" ht="14.25" customHeight="1" thickTop="1" thickBot="1" x14ac:dyDescent="0.35">
      <c r="A464" s="10">
        <v>500631</v>
      </c>
      <c r="B464" s="28" t="s">
        <v>27</v>
      </c>
      <c r="C464" s="11">
        <v>61</v>
      </c>
      <c r="D464" s="11">
        <v>6</v>
      </c>
      <c r="E464" s="12">
        <f t="shared" si="43"/>
        <v>61006</v>
      </c>
      <c r="F464" t="str">
        <f t="shared" si="42"/>
        <v>Sports</v>
      </c>
      <c r="G464" t="str">
        <f t="shared" si="44"/>
        <v>Mazda</v>
      </c>
      <c r="H464" t="str">
        <f t="shared" si="45"/>
        <v>MX-5</v>
      </c>
      <c r="I464">
        <v>1.8</v>
      </c>
      <c r="J464" s="13">
        <v>175</v>
      </c>
      <c r="K464" s="13">
        <v>175</v>
      </c>
      <c r="L464" s="11">
        <v>192</v>
      </c>
      <c r="M464" s="11">
        <v>203</v>
      </c>
      <c r="N464" s="13"/>
      <c r="O464" s="14">
        <f t="shared" si="46"/>
        <v>9.7142857142857142E-2</v>
      </c>
      <c r="P464" t="s">
        <v>65</v>
      </c>
      <c r="Q464" s="36">
        <f t="shared" si="47"/>
        <v>0</v>
      </c>
    </row>
    <row r="465" spans="1:17" ht="14.25" customHeight="1" thickTop="1" thickBot="1" x14ac:dyDescent="0.35">
      <c r="A465" s="10">
        <v>500647</v>
      </c>
      <c r="B465" s="28" t="s">
        <v>27</v>
      </c>
      <c r="C465" s="11">
        <v>51</v>
      </c>
      <c r="D465" s="11">
        <v>4</v>
      </c>
      <c r="E465" s="12">
        <f t="shared" si="43"/>
        <v>51004</v>
      </c>
      <c r="F465" t="str">
        <f t="shared" si="42"/>
        <v>Premium</v>
      </c>
      <c r="G465" t="str">
        <f t="shared" si="44"/>
        <v>BMW</v>
      </c>
      <c r="H465" t="str">
        <f t="shared" si="45"/>
        <v>320i</v>
      </c>
      <c r="I465">
        <v>2</v>
      </c>
      <c r="J465" s="13">
        <v>240</v>
      </c>
      <c r="K465" s="13">
        <v>235.2</v>
      </c>
      <c r="L465" s="11">
        <v>261</v>
      </c>
      <c r="M465" s="11">
        <v>216</v>
      </c>
      <c r="N465" s="13"/>
      <c r="O465" s="14">
        <f t="shared" si="46"/>
        <v>0.10969387755102046</v>
      </c>
      <c r="P465" t="s">
        <v>64</v>
      </c>
      <c r="Q465" s="36">
        <f t="shared" si="47"/>
        <v>2.0000000000000049E-2</v>
      </c>
    </row>
    <row r="466" spans="1:17" ht="14.25" customHeight="1" thickTop="1" thickBot="1" x14ac:dyDescent="0.35">
      <c r="A466" s="10">
        <v>500647</v>
      </c>
      <c r="B466" s="28" t="s">
        <v>27</v>
      </c>
      <c r="C466" s="11">
        <v>41</v>
      </c>
      <c r="D466" s="11">
        <v>4</v>
      </c>
      <c r="E466" s="12">
        <f t="shared" si="43"/>
        <v>41004</v>
      </c>
      <c r="F466" t="str">
        <f t="shared" si="42"/>
        <v>Standard</v>
      </c>
      <c r="G466" t="str">
        <f t="shared" si="44"/>
        <v>Toyota</v>
      </c>
      <c r="H466" t="str">
        <f t="shared" si="45"/>
        <v>Corolla</v>
      </c>
      <c r="I466">
        <v>1.4</v>
      </c>
      <c r="J466" s="13">
        <v>140</v>
      </c>
      <c r="K466" s="13">
        <v>136.22</v>
      </c>
      <c r="L466" s="11">
        <v>134</v>
      </c>
      <c r="M466" s="11">
        <v>117</v>
      </c>
      <c r="N466" s="13"/>
      <c r="O466" s="14">
        <f t="shared" si="46"/>
        <v>-1.6297166348553802E-2</v>
      </c>
      <c r="P466" t="s">
        <v>64</v>
      </c>
      <c r="Q466" s="36">
        <f t="shared" si="47"/>
        <v>2.7000000000000007E-2</v>
      </c>
    </row>
    <row r="467" spans="1:17" ht="14.25" customHeight="1" thickTop="1" thickBot="1" x14ac:dyDescent="0.35">
      <c r="A467" s="10">
        <v>500669</v>
      </c>
      <c r="B467" s="28" t="s">
        <v>27</v>
      </c>
      <c r="C467" s="11">
        <v>61</v>
      </c>
      <c r="D467" s="11">
        <v>4</v>
      </c>
      <c r="E467" s="12">
        <f t="shared" si="43"/>
        <v>61004</v>
      </c>
      <c r="F467" t="str">
        <f t="shared" si="42"/>
        <v>Sports</v>
      </c>
      <c r="G467" t="str">
        <f t="shared" si="44"/>
        <v>Subaru</v>
      </c>
      <c r="H467" t="str">
        <f t="shared" si="45"/>
        <v>Impreza</v>
      </c>
      <c r="I467">
        <v>2</v>
      </c>
      <c r="J467" s="13">
        <v>180</v>
      </c>
      <c r="K467" s="13">
        <v>178</v>
      </c>
      <c r="L467" s="11">
        <v>160</v>
      </c>
      <c r="M467" s="11">
        <v>187</v>
      </c>
      <c r="N467" s="13"/>
      <c r="O467" s="14">
        <f t="shared" si="46"/>
        <v>-0.10112359550561797</v>
      </c>
      <c r="P467" t="s">
        <v>64</v>
      </c>
      <c r="Q467" s="36">
        <f t="shared" si="47"/>
        <v>1.1111111111111112E-2</v>
      </c>
    </row>
    <row r="468" spans="1:17" ht="14.25" customHeight="1" thickTop="1" thickBot="1" x14ac:dyDescent="0.35">
      <c r="A468" s="10">
        <v>500672</v>
      </c>
      <c r="B468" s="28" t="s">
        <v>27</v>
      </c>
      <c r="C468" s="11">
        <v>61</v>
      </c>
      <c r="D468" s="11">
        <v>5</v>
      </c>
      <c r="E468" s="12">
        <f t="shared" si="43"/>
        <v>61005</v>
      </c>
      <c r="F468" t="str">
        <f t="shared" si="42"/>
        <v>Sports</v>
      </c>
      <c r="G468" t="str">
        <f t="shared" si="44"/>
        <v>Mitsubishi</v>
      </c>
      <c r="H468" t="str">
        <f t="shared" si="45"/>
        <v>Lancer</v>
      </c>
      <c r="I468">
        <v>2</v>
      </c>
      <c r="J468" s="13">
        <v>180</v>
      </c>
      <c r="K468" s="13">
        <v>170</v>
      </c>
      <c r="L468" s="11">
        <v>127</v>
      </c>
      <c r="M468" s="11">
        <v>137</v>
      </c>
      <c r="N468" s="13"/>
      <c r="O468" s="14">
        <f t="shared" si="46"/>
        <v>-0.25294117647058822</v>
      </c>
      <c r="P468" t="s">
        <v>64</v>
      </c>
      <c r="Q468" s="36">
        <f t="shared" si="47"/>
        <v>5.5555555555555552E-2</v>
      </c>
    </row>
    <row r="469" spans="1:17" ht="14.25" customHeight="1" thickTop="1" thickBot="1" x14ac:dyDescent="0.35">
      <c r="A469" s="10">
        <v>500690</v>
      </c>
      <c r="B469" s="28" t="s">
        <v>27</v>
      </c>
      <c r="C469" s="11">
        <v>41</v>
      </c>
      <c r="D469" s="11">
        <v>7</v>
      </c>
      <c r="E469" s="12">
        <f t="shared" si="43"/>
        <v>41007</v>
      </c>
      <c r="F469" t="str">
        <f t="shared" si="42"/>
        <v>Standard</v>
      </c>
      <c r="G469" t="str">
        <f t="shared" si="44"/>
        <v>Mazda</v>
      </c>
      <c r="H469" t="str">
        <f t="shared" si="45"/>
        <v>3</v>
      </c>
      <c r="I469">
        <v>2</v>
      </c>
      <c r="J469" s="13">
        <v>150</v>
      </c>
      <c r="K469" s="13">
        <v>150</v>
      </c>
      <c r="L469" s="11">
        <v>115</v>
      </c>
      <c r="M469" s="11">
        <v>142</v>
      </c>
      <c r="N469" s="13"/>
      <c r="O469" s="14">
        <f t="shared" si="46"/>
        <v>-0.23333333333333334</v>
      </c>
      <c r="P469" t="s">
        <v>65</v>
      </c>
      <c r="Q469" s="36">
        <f t="shared" si="47"/>
        <v>0</v>
      </c>
    </row>
    <row r="470" spans="1:17" ht="14.25" customHeight="1" thickTop="1" thickBot="1" x14ac:dyDescent="0.35">
      <c r="A470" s="10">
        <v>500694</v>
      </c>
      <c r="B470" s="28" t="s">
        <v>27</v>
      </c>
      <c r="C470" s="11">
        <v>61</v>
      </c>
      <c r="D470" s="11">
        <v>5</v>
      </c>
      <c r="E470" s="12">
        <f t="shared" si="43"/>
        <v>61005</v>
      </c>
      <c r="F470" t="str">
        <f t="shared" si="42"/>
        <v>Sports</v>
      </c>
      <c r="G470" t="str">
        <f t="shared" si="44"/>
        <v>Mitsubishi</v>
      </c>
      <c r="H470" t="str">
        <f t="shared" si="45"/>
        <v>Lancer</v>
      </c>
      <c r="I470">
        <v>2</v>
      </c>
      <c r="J470" s="13">
        <v>180</v>
      </c>
      <c r="K470" s="13">
        <v>170</v>
      </c>
      <c r="L470" s="11">
        <v>193</v>
      </c>
      <c r="M470" s="11">
        <v>167</v>
      </c>
      <c r="N470" s="13"/>
      <c r="O470" s="14">
        <f t="shared" si="46"/>
        <v>0.13529411764705881</v>
      </c>
      <c r="P470" t="s">
        <v>64</v>
      </c>
      <c r="Q470" s="36">
        <f t="shared" si="47"/>
        <v>5.5555555555555552E-2</v>
      </c>
    </row>
    <row r="471" spans="1:17" ht="14.25" customHeight="1" thickTop="1" thickBot="1" x14ac:dyDescent="0.35">
      <c r="A471" s="10">
        <v>500700</v>
      </c>
      <c r="B471" s="28" t="s">
        <v>27</v>
      </c>
      <c r="C471" s="11">
        <v>41</v>
      </c>
      <c r="D471" s="11">
        <v>7</v>
      </c>
      <c r="E471" s="12">
        <f t="shared" si="43"/>
        <v>41007</v>
      </c>
      <c r="F471" t="str">
        <f t="shared" si="42"/>
        <v>Standard</v>
      </c>
      <c r="G471" t="str">
        <f t="shared" si="44"/>
        <v>Mazda</v>
      </c>
      <c r="H471" t="str">
        <f t="shared" si="45"/>
        <v>3</v>
      </c>
      <c r="I471">
        <v>2</v>
      </c>
      <c r="J471" s="13">
        <v>150</v>
      </c>
      <c r="K471" s="13">
        <v>129.35999999999999</v>
      </c>
      <c r="L471" s="11">
        <v>128</v>
      </c>
      <c r="M471" s="11">
        <v>151</v>
      </c>
      <c r="N471" s="13"/>
      <c r="O471" s="14">
        <f t="shared" si="46"/>
        <v>-1.0513296227581828E-2</v>
      </c>
      <c r="P471" t="s">
        <v>65</v>
      </c>
      <c r="Q471" s="36">
        <f t="shared" si="47"/>
        <v>0.13760000000000011</v>
      </c>
    </row>
    <row r="472" spans="1:17" ht="14.25" customHeight="1" thickTop="1" thickBot="1" x14ac:dyDescent="0.35">
      <c r="A472" s="10">
        <v>500700</v>
      </c>
      <c r="B472" s="28" t="s">
        <v>27</v>
      </c>
      <c r="C472" s="11">
        <v>41</v>
      </c>
      <c r="D472" s="11">
        <v>6</v>
      </c>
      <c r="E472" s="12">
        <f t="shared" si="43"/>
        <v>41006</v>
      </c>
      <c r="F472" t="str">
        <f t="shared" si="42"/>
        <v>Standard</v>
      </c>
      <c r="G472" t="str">
        <f t="shared" si="44"/>
        <v>Hyundai</v>
      </c>
      <c r="H472" t="str">
        <f t="shared" si="45"/>
        <v>i30</v>
      </c>
      <c r="I472">
        <v>1.4</v>
      </c>
      <c r="J472" s="13">
        <v>130</v>
      </c>
      <c r="K472" s="13">
        <v>118.58</v>
      </c>
      <c r="L472" s="11">
        <v>96</v>
      </c>
      <c r="M472" s="11">
        <v>102</v>
      </c>
      <c r="N472" s="13"/>
      <c r="O472" s="14">
        <f t="shared" si="46"/>
        <v>-0.19041996964074884</v>
      </c>
      <c r="P472" t="s">
        <v>64</v>
      </c>
      <c r="Q472" s="36">
        <f t="shared" si="47"/>
        <v>8.7846153846153865E-2</v>
      </c>
    </row>
    <row r="473" spans="1:17" ht="14.25" customHeight="1" thickTop="1" thickBot="1" x14ac:dyDescent="0.35">
      <c r="A473" s="10">
        <v>500717</v>
      </c>
      <c r="B473" s="28" t="s">
        <v>27</v>
      </c>
      <c r="C473" s="11">
        <v>61</v>
      </c>
      <c r="D473" s="11">
        <v>5</v>
      </c>
      <c r="E473" s="12">
        <f t="shared" si="43"/>
        <v>61005</v>
      </c>
      <c r="F473" t="str">
        <f t="shared" si="42"/>
        <v>Sports</v>
      </c>
      <c r="G473" t="str">
        <f t="shared" si="44"/>
        <v>Mitsubishi</v>
      </c>
      <c r="H473" t="str">
        <f t="shared" si="45"/>
        <v>Lancer</v>
      </c>
      <c r="I473">
        <v>2</v>
      </c>
      <c r="J473" s="13">
        <v>180</v>
      </c>
      <c r="K473" s="13">
        <v>180</v>
      </c>
      <c r="L473" s="11">
        <v>198</v>
      </c>
      <c r="M473" s="11">
        <v>190</v>
      </c>
      <c r="N473" s="13"/>
      <c r="O473" s="14">
        <f t="shared" si="46"/>
        <v>0.1</v>
      </c>
      <c r="P473" t="s">
        <v>64</v>
      </c>
      <c r="Q473" s="36">
        <f t="shared" si="47"/>
        <v>0</v>
      </c>
    </row>
    <row r="474" spans="1:17" ht="14.25" customHeight="1" thickTop="1" thickBot="1" x14ac:dyDescent="0.35">
      <c r="A474" s="10">
        <v>500739</v>
      </c>
      <c r="B474" s="28" t="s">
        <v>27</v>
      </c>
      <c r="C474" s="11">
        <v>51</v>
      </c>
      <c r="D474" s="11">
        <v>6</v>
      </c>
      <c r="E474" s="12">
        <f t="shared" si="43"/>
        <v>51006</v>
      </c>
      <c r="F474" t="str">
        <f t="shared" si="42"/>
        <v>Premium</v>
      </c>
      <c r="G474" t="str">
        <f t="shared" si="44"/>
        <v>Audi</v>
      </c>
      <c r="H474" t="str">
        <f t="shared" si="45"/>
        <v>A4</v>
      </c>
      <c r="I474">
        <v>2</v>
      </c>
      <c r="J474" s="13">
        <v>230</v>
      </c>
      <c r="K474" s="13">
        <v>230</v>
      </c>
      <c r="L474" s="11">
        <v>181</v>
      </c>
      <c r="M474" s="11">
        <v>155</v>
      </c>
      <c r="N474" s="13"/>
      <c r="O474" s="14">
        <f t="shared" si="46"/>
        <v>-0.21304347826086956</v>
      </c>
      <c r="P474" t="s">
        <v>64</v>
      </c>
      <c r="Q474" s="36">
        <f t="shared" si="47"/>
        <v>0</v>
      </c>
    </row>
    <row r="475" spans="1:17" ht="14.25" customHeight="1" thickTop="1" thickBot="1" x14ac:dyDescent="0.35">
      <c r="A475" s="10">
        <v>500741</v>
      </c>
      <c r="B475" s="28" t="s">
        <v>27</v>
      </c>
      <c r="C475" s="11">
        <v>41</v>
      </c>
      <c r="D475" s="11">
        <v>6</v>
      </c>
      <c r="E475" s="12">
        <f t="shared" si="43"/>
        <v>41006</v>
      </c>
      <c r="F475" t="str">
        <f t="shared" si="42"/>
        <v>Standard</v>
      </c>
      <c r="G475" t="str">
        <f t="shared" si="44"/>
        <v>Hyundai</v>
      </c>
      <c r="H475" t="str">
        <f t="shared" si="45"/>
        <v>i30</v>
      </c>
      <c r="I475">
        <v>1.4</v>
      </c>
      <c r="J475" s="13">
        <v>130</v>
      </c>
      <c r="K475" s="13">
        <v>124.46</v>
      </c>
      <c r="L475" s="11">
        <v>147</v>
      </c>
      <c r="M475" s="11">
        <v>155</v>
      </c>
      <c r="N475" s="13"/>
      <c r="O475" s="14">
        <f t="shared" si="46"/>
        <v>0.18110236220472448</v>
      </c>
      <c r="P475" t="s">
        <v>64</v>
      </c>
      <c r="Q475" s="36">
        <f t="shared" si="47"/>
        <v>4.2615384615384666E-2</v>
      </c>
    </row>
    <row r="476" spans="1:17" ht="14.25" customHeight="1" thickTop="1" thickBot="1" x14ac:dyDescent="0.35">
      <c r="A476" s="10">
        <v>500741</v>
      </c>
      <c r="B476" s="28" t="s">
        <v>27</v>
      </c>
      <c r="C476" s="11">
        <v>61</v>
      </c>
      <c r="D476" s="11">
        <v>7</v>
      </c>
      <c r="E476" s="12">
        <f t="shared" si="43"/>
        <v>61007</v>
      </c>
      <c r="F476" t="str">
        <f t="shared" si="42"/>
        <v>Sports</v>
      </c>
      <c r="G476" t="str">
        <f t="shared" si="44"/>
        <v>Honda</v>
      </c>
      <c r="H476" t="str">
        <f t="shared" si="45"/>
        <v>S2000</v>
      </c>
      <c r="I476">
        <v>2</v>
      </c>
      <c r="J476" s="13">
        <v>195</v>
      </c>
      <c r="K476" s="13">
        <v>190.12</v>
      </c>
      <c r="L476" s="11">
        <v>188</v>
      </c>
      <c r="M476" s="11">
        <v>144</v>
      </c>
      <c r="N476" s="13"/>
      <c r="O476" s="14">
        <f t="shared" si="46"/>
        <v>-1.1150852093414709E-2</v>
      </c>
      <c r="P476" t="s">
        <v>65</v>
      </c>
      <c r="Q476" s="36">
        <f t="shared" si="47"/>
        <v>2.5025641025641001E-2</v>
      </c>
    </row>
    <row r="477" spans="1:17" ht="14.25" customHeight="1" thickTop="1" thickBot="1" x14ac:dyDescent="0.35">
      <c r="A477" s="10">
        <v>500759</v>
      </c>
      <c r="B477" s="28" t="s">
        <v>27</v>
      </c>
      <c r="C477" s="11">
        <v>51</v>
      </c>
      <c r="D477" s="11">
        <v>5</v>
      </c>
      <c r="E477" s="12">
        <f t="shared" si="43"/>
        <v>51005</v>
      </c>
      <c r="F477" t="str">
        <f t="shared" si="42"/>
        <v>Premium</v>
      </c>
      <c r="G477" t="str">
        <f t="shared" si="44"/>
        <v>Mercedes Benz</v>
      </c>
      <c r="H477" t="str">
        <f t="shared" si="45"/>
        <v>C200</v>
      </c>
      <c r="I477">
        <v>2</v>
      </c>
      <c r="J477" s="13">
        <v>240</v>
      </c>
      <c r="K477" s="13">
        <v>214.62</v>
      </c>
      <c r="L477" s="11">
        <v>229</v>
      </c>
      <c r="M477" s="11">
        <v>215</v>
      </c>
      <c r="N477" s="13"/>
      <c r="O477" s="14">
        <f t="shared" si="46"/>
        <v>6.700214332308263E-2</v>
      </c>
      <c r="P477" t="s">
        <v>64</v>
      </c>
      <c r="Q477" s="36">
        <f t="shared" si="47"/>
        <v>0.10574999999999998</v>
      </c>
    </row>
    <row r="478" spans="1:17" ht="14.25" customHeight="1" thickTop="1" thickBot="1" x14ac:dyDescent="0.35">
      <c r="A478" s="10">
        <v>500759</v>
      </c>
      <c r="B478" s="28" t="s">
        <v>27</v>
      </c>
      <c r="C478" s="11">
        <v>61</v>
      </c>
      <c r="D478" s="11">
        <v>6</v>
      </c>
      <c r="E478" s="12">
        <f t="shared" si="43"/>
        <v>61006</v>
      </c>
      <c r="F478" t="str">
        <f t="shared" si="42"/>
        <v>Sports</v>
      </c>
      <c r="G478" t="str">
        <f t="shared" si="44"/>
        <v>Mazda</v>
      </c>
      <c r="H478" t="str">
        <f t="shared" si="45"/>
        <v>MX-5</v>
      </c>
      <c r="I478">
        <v>1.8</v>
      </c>
      <c r="J478" s="13">
        <v>175</v>
      </c>
      <c r="K478" s="13">
        <v>155.82</v>
      </c>
      <c r="L478" s="11">
        <v>182</v>
      </c>
      <c r="M478" s="11">
        <v>180</v>
      </c>
      <c r="N478" s="13"/>
      <c r="O478" s="14">
        <f t="shared" si="46"/>
        <v>0.16801437556154541</v>
      </c>
      <c r="P478" t="s">
        <v>65</v>
      </c>
      <c r="Q478" s="36">
        <f t="shared" si="47"/>
        <v>0.10960000000000004</v>
      </c>
    </row>
    <row r="479" spans="1:17" ht="14.25" customHeight="1" thickTop="1" thickBot="1" x14ac:dyDescent="0.35">
      <c r="A479" s="10">
        <v>500766</v>
      </c>
      <c r="B479" s="28" t="s">
        <v>27</v>
      </c>
      <c r="C479" s="11">
        <v>41</v>
      </c>
      <c r="D479" s="11">
        <v>7</v>
      </c>
      <c r="E479" s="12">
        <f t="shared" si="43"/>
        <v>41007</v>
      </c>
      <c r="F479" t="str">
        <f t="shared" si="42"/>
        <v>Standard</v>
      </c>
      <c r="G479" t="str">
        <f t="shared" si="44"/>
        <v>Mazda</v>
      </c>
      <c r="H479" t="str">
        <f t="shared" si="45"/>
        <v>3</v>
      </c>
      <c r="I479">
        <v>2</v>
      </c>
      <c r="J479" s="13">
        <v>150</v>
      </c>
      <c r="K479" s="13">
        <v>150</v>
      </c>
      <c r="L479" s="11">
        <v>145</v>
      </c>
      <c r="M479" s="11">
        <v>160</v>
      </c>
      <c r="N479" s="13"/>
      <c r="O479" s="14">
        <f t="shared" si="46"/>
        <v>-3.3333333333333333E-2</v>
      </c>
      <c r="P479" t="s">
        <v>65</v>
      </c>
      <c r="Q479" s="36">
        <f t="shared" si="47"/>
        <v>0</v>
      </c>
    </row>
    <row r="480" spans="1:17" ht="14.25" customHeight="1" thickTop="1" thickBot="1" x14ac:dyDescent="0.35">
      <c r="A480" s="10">
        <v>500779</v>
      </c>
      <c r="B480" s="28" t="s">
        <v>27</v>
      </c>
      <c r="C480" s="11">
        <v>51</v>
      </c>
      <c r="D480" s="11">
        <v>6</v>
      </c>
      <c r="E480" s="12">
        <f t="shared" si="43"/>
        <v>51006</v>
      </c>
      <c r="F480" t="str">
        <f t="shared" si="42"/>
        <v>Premium</v>
      </c>
      <c r="G480" t="str">
        <f t="shared" si="44"/>
        <v>Audi</v>
      </c>
      <c r="H480" t="str">
        <f t="shared" si="45"/>
        <v>A4</v>
      </c>
      <c r="I480">
        <v>2</v>
      </c>
      <c r="J480" s="13">
        <v>230</v>
      </c>
      <c r="K480" s="13">
        <v>217.56</v>
      </c>
      <c r="L480" s="11">
        <v>184</v>
      </c>
      <c r="M480" s="11">
        <v>180</v>
      </c>
      <c r="N480" s="13"/>
      <c r="O480" s="14">
        <f t="shared" si="46"/>
        <v>-0.15425629711343997</v>
      </c>
      <c r="P480" t="s">
        <v>64</v>
      </c>
      <c r="Q480" s="36">
        <f t="shared" si="47"/>
        <v>5.4086956521739123E-2</v>
      </c>
    </row>
    <row r="481" spans="1:17" ht="14.25" customHeight="1" thickTop="1" thickBot="1" x14ac:dyDescent="0.35">
      <c r="A481" s="10">
        <v>500779</v>
      </c>
      <c r="B481" s="28" t="s">
        <v>27</v>
      </c>
      <c r="C481" s="11">
        <v>61</v>
      </c>
      <c r="D481" s="11">
        <v>4</v>
      </c>
      <c r="E481" s="12">
        <f t="shared" si="43"/>
        <v>61004</v>
      </c>
      <c r="F481" t="str">
        <f t="shared" si="42"/>
        <v>Sports</v>
      </c>
      <c r="G481" t="str">
        <f t="shared" si="44"/>
        <v>Subaru</v>
      </c>
      <c r="H481" t="str">
        <f t="shared" si="45"/>
        <v>Impreza</v>
      </c>
      <c r="I481">
        <v>2</v>
      </c>
      <c r="J481" s="13">
        <v>180</v>
      </c>
      <c r="K481" s="13">
        <v>170.52</v>
      </c>
      <c r="L481" s="11">
        <v>180</v>
      </c>
      <c r="M481" s="11">
        <v>183</v>
      </c>
      <c r="N481" s="13"/>
      <c r="O481" s="14">
        <f t="shared" si="46"/>
        <v>5.5594651653764891E-2</v>
      </c>
      <c r="P481" t="s">
        <v>64</v>
      </c>
      <c r="Q481" s="36">
        <f t="shared" si="47"/>
        <v>5.2666666666666612E-2</v>
      </c>
    </row>
    <row r="482" spans="1:17" ht="14.25" customHeight="1" thickTop="1" thickBot="1" x14ac:dyDescent="0.35">
      <c r="A482" s="10">
        <v>500779</v>
      </c>
      <c r="B482" s="28" t="s">
        <v>27</v>
      </c>
      <c r="C482" s="11">
        <v>51</v>
      </c>
      <c r="D482" s="11">
        <v>7</v>
      </c>
      <c r="E482" s="12">
        <f t="shared" si="43"/>
        <v>51007</v>
      </c>
      <c r="F482" t="str">
        <f t="shared" si="42"/>
        <v>Premium</v>
      </c>
      <c r="G482" t="str">
        <f t="shared" si="44"/>
        <v>Lexus</v>
      </c>
      <c r="H482" t="str">
        <f t="shared" si="45"/>
        <v>IS-250</v>
      </c>
      <c r="I482">
        <v>2.5</v>
      </c>
      <c r="J482" s="13">
        <v>250</v>
      </c>
      <c r="K482" s="13">
        <v>220.5</v>
      </c>
      <c r="L482" s="11">
        <v>236</v>
      </c>
      <c r="M482" s="11">
        <v>217</v>
      </c>
      <c r="N482" s="13"/>
      <c r="O482" s="14">
        <f t="shared" si="46"/>
        <v>7.029478458049887E-2</v>
      </c>
      <c r="P482" t="s">
        <v>64</v>
      </c>
      <c r="Q482" s="36">
        <f t="shared" si="47"/>
        <v>0.11799999999999999</v>
      </c>
    </row>
    <row r="483" spans="1:17" ht="14.25" customHeight="1" thickTop="1" thickBot="1" x14ac:dyDescent="0.35">
      <c r="A483" s="10">
        <v>500789</v>
      </c>
      <c r="B483" s="28" t="s">
        <v>27</v>
      </c>
      <c r="C483" s="11">
        <v>61</v>
      </c>
      <c r="D483" s="11">
        <v>6</v>
      </c>
      <c r="E483" s="12">
        <f t="shared" si="43"/>
        <v>61006</v>
      </c>
      <c r="F483" t="str">
        <f t="shared" si="42"/>
        <v>Sports</v>
      </c>
      <c r="G483" t="str">
        <f t="shared" si="44"/>
        <v>Mazda</v>
      </c>
      <c r="H483" t="str">
        <f t="shared" si="45"/>
        <v>MX-5</v>
      </c>
      <c r="I483">
        <v>1.8</v>
      </c>
      <c r="J483" s="13">
        <v>175</v>
      </c>
      <c r="K483" s="13">
        <v>162.68</v>
      </c>
      <c r="L483" s="11">
        <v>169</v>
      </c>
      <c r="M483" s="11">
        <v>165</v>
      </c>
      <c r="N483" s="13"/>
      <c r="O483" s="14">
        <f t="shared" si="46"/>
        <v>3.8849274649618841E-2</v>
      </c>
      <c r="P483" t="s">
        <v>65</v>
      </c>
      <c r="Q483" s="36">
        <f t="shared" si="47"/>
        <v>7.0399999999999963E-2</v>
      </c>
    </row>
    <row r="484" spans="1:17" ht="14.25" customHeight="1" thickTop="1" thickBot="1" x14ac:dyDescent="0.35">
      <c r="A484" s="10">
        <v>500789</v>
      </c>
      <c r="B484" s="28" t="s">
        <v>27</v>
      </c>
      <c r="C484" s="11">
        <v>51</v>
      </c>
      <c r="D484" s="11">
        <v>5</v>
      </c>
      <c r="E484" s="12">
        <f t="shared" si="43"/>
        <v>51005</v>
      </c>
      <c r="F484" t="str">
        <f t="shared" si="42"/>
        <v>Premium</v>
      </c>
      <c r="G484" t="str">
        <f t="shared" si="44"/>
        <v>Mercedes Benz</v>
      </c>
      <c r="H484" t="str">
        <f t="shared" si="45"/>
        <v>C200</v>
      </c>
      <c r="I484">
        <v>2</v>
      </c>
      <c r="J484" s="13">
        <v>240</v>
      </c>
      <c r="K484" s="13">
        <v>235.2</v>
      </c>
      <c r="L484" s="11">
        <v>249</v>
      </c>
      <c r="M484" s="11">
        <v>261</v>
      </c>
      <c r="N484" s="13"/>
      <c r="O484" s="14">
        <f t="shared" si="46"/>
        <v>5.8673469387755153E-2</v>
      </c>
      <c r="P484" t="s">
        <v>64</v>
      </c>
      <c r="Q484" s="36">
        <f t="shared" si="47"/>
        <v>2.0000000000000049E-2</v>
      </c>
    </row>
    <row r="485" spans="1:17" ht="14.25" customHeight="1" thickTop="1" thickBot="1" x14ac:dyDescent="0.35">
      <c r="A485" s="10">
        <v>500828</v>
      </c>
      <c r="B485" s="28" t="s">
        <v>27</v>
      </c>
      <c r="C485" s="11">
        <v>61</v>
      </c>
      <c r="D485" s="11">
        <v>4</v>
      </c>
      <c r="E485" s="12">
        <f t="shared" si="43"/>
        <v>61004</v>
      </c>
      <c r="F485" t="str">
        <f t="shared" si="42"/>
        <v>Sports</v>
      </c>
      <c r="G485" t="str">
        <f t="shared" si="44"/>
        <v>Subaru</v>
      </c>
      <c r="H485" t="str">
        <f t="shared" si="45"/>
        <v>Impreza</v>
      </c>
      <c r="I485">
        <v>2</v>
      </c>
      <c r="J485" s="13">
        <v>180</v>
      </c>
      <c r="K485" s="13">
        <v>176.4</v>
      </c>
      <c r="L485" s="11">
        <v>205</v>
      </c>
      <c r="M485" s="11">
        <v>225</v>
      </c>
      <c r="N485" s="13"/>
      <c r="O485" s="14">
        <f t="shared" si="46"/>
        <v>0.16213151927437638</v>
      </c>
      <c r="P485" t="s">
        <v>64</v>
      </c>
      <c r="Q485" s="36">
        <f t="shared" si="47"/>
        <v>1.9999999999999969E-2</v>
      </c>
    </row>
    <row r="486" spans="1:17" ht="14.25" customHeight="1" thickTop="1" thickBot="1" x14ac:dyDescent="0.35">
      <c r="A486" s="10">
        <v>500828</v>
      </c>
      <c r="B486" s="28" t="s">
        <v>27</v>
      </c>
      <c r="C486" s="11">
        <v>61</v>
      </c>
      <c r="D486" s="11">
        <v>7</v>
      </c>
      <c r="E486" s="12">
        <f t="shared" si="43"/>
        <v>61007</v>
      </c>
      <c r="F486" t="str">
        <f t="shared" si="42"/>
        <v>Sports</v>
      </c>
      <c r="G486" t="str">
        <f t="shared" si="44"/>
        <v>Honda</v>
      </c>
      <c r="H486" t="str">
        <f t="shared" si="45"/>
        <v>S2000</v>
      </c>
      <c r="I486">
        <v>2</v>
      </c>
      <c r="J486" s="13">
        <v>195</v>
      </c>
      <c r="K486" s="13">
        <v>191.1</v>
      </c>
      <c r="L486" s="11">
        <v>255</v>
      </c>
      <c r="M486" s="11">
        <v>265</v>
      </c>
      <c r="N486" s="13"/>
      <c r="O486" s="14">
        <f t="shared" si="46"/>
        <v>0.33437990580847726</v>
      </c>
      <c r="P486" t="s">
        <v>65</v>
      </c>
      <c r="Q486" s="36">
        <f t="shared" si="47"/>
        <v>2.0000000000000028E-2</v>
      </c>
    </row>
    <row r="487" spans="1:17" ht="14.25" customHeight="1" thickTop="1" thickBot="1" x14ac:dyDescent="0.35">
      <c r="A487" s="10">
        <v>500828</v>
      </c>
      <c r="B487" s="28" t="s">
        <v>27</v>
      </c>
      <c r="C487" s="11">
        <v>41</v>
      </c>
      <c r="D487" s="11">
        <v>5</v>
      </c>
      <c r="E487" s="12">
        <f t="shared" si="43"/>
        <v>41005</v>
      </c>
      <c r="F487" t="str">
        <f t="shared" si="42"/>
        <v>Standard</v>
      </c>
      <c r="G487" t="str">
        <f t="shared" si="44"/>
        <v>Honda</v>
      </c>
      <c r="H487" t="str">
        <f t="shared" si="45"/>
        <v>Jazz</v>
      </c>
      <c r="I487">
        <v>1.4</v>
      </c>
      <c r="J487" s="13">
        <v>140</v>
      </c>
      <c r="K487" s="13">
        <v>137.19999999999999</v>
      </c>
      <c r="L487" s="11">
        <v>203</v>
      </c>
      <c r="M487" s="11">
        <v>182</v>
      </c>
      <c r="N487" s="13"/>
      <c r="O487" s="14">
        <f t="shared" si="46"/>
        <v>0.47959183673469402</v>
      </c>
      <c r="P487" t="s">
        <v>65</v>
      </c>
      <c r="Q487" s="36">
        <f t="shared" si="47"/>
        <v>2.000000000000008E-2</v>
      </c>
    </row>
    <row r="488" spans="1:17" ht="14.25" customHeight="1" thickTop="1" thickBot="1" x14ac:dyDescent="0.35">
      <c r="A488" s="10">
        <v>500847</v>
      </c>
      <c r="B488" s="28" t="s">
        <v>27</v>
      </c>
      <c r="C488" s="11">
        <v>41</v>
      </c>
      <c r="D488" s="11">
        <v>7</v>
      </c>
      <c r="E488" s="12">
        <f t="shared" si="43"/>
        <v>41007</v>
      </c>
      <c r="F488" t="str">
        <f t="shared" si="42"/>
        <v>Standard</v>
      </c>
      <c r="G488" t="str">
        <f t="shared" si="44"/>
        <v>Mazda</v>
      </c>
      <c r="H488" t="str">
        <f t="shared" si="45"/>
        <v>3</v>
      </c>
      <c r="I488">
        <v>2</v>
      </c>
      <c r="J488" s="13">
        <v>150</v>
      </c>
      <c r="K488" s="13">
        <v>138.18</v>
      </c>
      <c r="L488" s="11">
        <v>131</v>
      </c>
      <c r="M488" s="11">
        <v>102</v>
      </c>
      <c r="N488" s="13"/>
      <c r="O488" s="14">
        <f t="shared" si="46"/>
        <v>-5.1961210015921307E-2</v>
      </c>
      <c r="P488" t="s">
        <v>65</v>
      </c>
      <c r="Q488" s="36">
        <f t="shared" si="47"/>
        <v>7.8799999999999953E-2</v>
      </c>
    </row>
    <row r="489" spans="1:17" ht="14.25" customHeight="1" thickTop="1" thickBot="1" x14ac:dyDescent="0.35">
      <c r="A489" s="10">
        <v>500847</v>
      </c>
      <c r="B489" s="28" t="s">
        <v>27</v>
      </c>
      <c r="C489" s="11">
        <v>51</v>
      </c>
      <c r="D489" s="11">
        <v>5</v>
      </c>
      <c r="E489" s="12">
        <f t="shared" si="43"/>
        <v>51005</v>
      </c>
      <c r="F489" t="str">
        <f t="shared" si="42"/>
        <v>Premium</v>
      </c>
      <c r="G489" t="str">
        <f t="shared" si="44"/>
        <v>Mercedes Benz</v>
      </c>
      <c r="H489" t="str">
        <f t="shared" si="45"/>
        <v>C200</v>
      </c>
      <c r="I489">
        <v>2</v>
      </c>
      <c r="J489" s="13">
        <v>240</v>
      </c>
      <c r="K489" s="13">
        <v>232.26</v>
      </c>
      <c r="L489" s="11">
        <v>260</v>
      </c>
      <c r="M489" s="11">
        <v>205</v>
      </c>
      <c r="N489" s="13"/>
      <c r="O489" s="14">
        <f t="shared" si="46"/>
        <v>0.11943511581847933</v>
      </c>
      <c r="P489" t="s">
        <v>64</v>
      </c>
      <c r="Q489" s="36">
        <f t="shared" si="47"/>
        <v>3.2250000000000036E-2</v>
      </c>
    </row>
    <row r="490" spans="1:17" ht="14.25" customHeight="1" thickTop="1" thickBot="1" x14ac:dyDescent="0.35">
      <c r="A490" s="10">
        <v>500861</v>
      </c>
      <c r="B490" s="28" t="s">
        <v>27</v>
      </c>
      <c r="C490" s="11">
        <v>61</v>
      </c>
      <c r="D490" s="11">
        <v>5</v>
      </c>
      <c r="E490" s="12">
        <f t="shared" si="43"/>
        <v>61005</v>
      </c>
      <c r="F490" t="str">
        <f t="shared" si="42"/>
        <v>Sports</v>
      </c>
      <c r="G490" t="str">
        <f t="shared" si="44"/>
        <v>Mitsubishi</v>
      </c>
      <c r="H490" t="str">
        <f t="shared" si="45"/>
        <v>Lancer</v>
      </c>
      <c r="I490">
        <v>2</v>
      </c>
      <c r="J490" s="13">
        <v>180</v>
      </c>
      <c r="K490" s="13">
        <v>180</v>
      </c>
      <c r="L490" s="11">
        <v>160</v>
      </c>
      <c r="M490" s="11">
        <v>174</v>
      </c>
      <c r="N490" s="13"/>
      <c r="O490" s="14">
        <f t="shared" si="46"/>
        <v>-0.1111111111111111</v>
      </c>
      <c r="P490" t="s">
        <v>64</v>
      </c>
      <c r="Q490" s="36">
        <f t="shared" si="47"/>
        <v>0</v>
      </c>
    </row>
    <row r="491" spans="1:17" ht="14.25" customHeight="1" thickTop="1" thickBot="1" x14ac:dyDescent="0.35">
      <c r="A491" s="10">
        <v>500888</v>
      </c>
      <c r="B491" s="28" t="s">
        <v>27</v>
      </c>
      <c r="C491" s="11">
        <v>61</v>
      </c>
      <c r="D491" s="11">
        <v>5</v>
      </c>
      <c r="E491" s="12">
        <f t="shared" si="43"/>
        <v>61005</v>
      </c>
      <c r="F491" t="str">
        <f t="shared" si="42"/>
        <v>Sports</v>
      </c>
      <c r="G491" t="str">
        <f t="shared" si="44"/>
        <v>Mitsubishi</v>
      </c>
      <c r="H491" t="str">
        <f t="shared" si="45"/>
        <v>Lancer</v>
      </c>
      <c r="I491">
        <v>2</v>
      </c>
      <c r="J491" s="13">
        <v>180</v>
      </c>
      <c r="K491" s="13">
        <v>176</v>
      </c>
      <c r="L491" s="11">
        <v>202</v>
      </c>
      <c r="M491" s="11">
        <v>191</v>
      </c>
      <c r="N491" s="13"/>
      <c r="O491" s="14">
        <f t="shared" si="46"/>
        <v>0.14772727272727273</v>
      </c>
      <c r="P491" t="s">
        <v>64</v>
      </c>
      <c r="Q491" s="36">
        <f t="shared" si="47"/>
        <v>2.2222222222222223E-2</v>
      </c>
    </row>
    <row r="492" spans="1:17" ht="14.25" customHeight="1" thickTop="1" thickBot="1" x14ac:dyDescent="0.35">
      <c r="A492" s="10">
        <v>500921</v>
      </c>
      <c r="B492" s="28" t="s">
        <v>27</v>
      </c>
      <c r="C492" s="11">
        <v>61</v>
      </c>
      <c r="D492" s="11">
        <v>7</v>
      </c>
      <c r="E492" s="12">
        <f t="shared" si="43"/>
        <v>61007</v>
      </c>
      <c r="F492" t="str">
        <f t="shared" si="42"/>
        <v>Sports</v>
      </c>
      <c r="G492" t="str">
        <f t="shared" si="44"/>
        <v>Honda</v>
      </c>
      <c r="H492" t="str">
        <f t="shared" si="45"/>
        <v>S2000</v>
      </c>
      <c r="I492">
        <v>2</v>
      </c>
      <c r="J492" s="13">
        <v>195</v>
      </c>
      <c r="K492" s="13">
        <v>187</v>
      </c>
      <c r="L492" s="11">
        <v>201</v>
      </c>
      <c r="M492" s="11">
        <v>237</v>
      </c>
      <c r="N492" s="13"/>
      <c r="O492" s="14">
        <f t="shared" si="46"/>
        <v>7.4866310160427801E-2</v>
      </c>
      <c r="P492" t="s">
        <v>65</v>
      </c>
      <c r="Q492" s="36">
        <f t="shared" si="47"/>
        <v>4.1025641025641026E-2</v>
      </c>
    </row>
    <row r="493" spans="1:17" ht="14.25" customHeight="1" thickTop="1" thickBot="1" x14ac:dyDescent="0.35">
      <c r="A493" s="10">
        <v>500922</v>
      </c>
      <c r="B493" s="28" t="s">
        <v>27</v>
      </c>
      <c r="C493" s="11">
        <v>51</v>
      </c>
      <c r="D493" s="11">
        <v>7</v>
      </c>
      <c r="E493" s="12">
        <f t="shared" si="43"/>
        <v>51007</v>
      </c>
      <c r="F493" t="str">
        <f t="shared" si="42"/>
        <v>Premium</v>
      </c>
      <c r="G493" t="str">
        <f t="shared" si="44"/>
        <v>Lexus</v>
      </c>
      <c r="H493" t="str">
        <f t="shared" si="45"/>
        <v>IS-250</v>
      </c>
      <c r="I493">
        <v>2.5</v>
      </c>
      <c r="J493" s="13">
        <v>250</v>
      </c>
      <c r="K493" s="13">
        <v>241.07999999999998</v>
      </c>
      <c r="L493" s="11">
        <v>246</v>
      </c>
      <c r="M493" s="11">
        <v>221</v>
      </c>
      <c r="N493" s="13"/>
      <c r="O493" s="14">
        <f t="shared" si="46"/>
        <v>2.040816326530619E-2</v>
      </c>
      <c r="P493" t="s">
        <v>64</v>
      </c>
      <c r="Q493" s="36">
        <f t="shared" si="47"/>
        <v>3.5680000000000066E-2</v>
      </c>
    </row>
    <row r="494" spans="1:17" ht="14.25" customHeight="1" thickTop="1" thickBot="1" x14ac:dyDescent="0.35">
      <c r="A494" s="10">
        <v>500922</v>
      </c>
      <c r="B494" s="28" t="s">
        <v>27</v>
      </c>
      <c r="C494" s="11">
        <v>51</v>
      </c>
      <c r="D494" s="11">
        <v>5</v>
      </c>
      <c r="E494" s="12">
        <f t="shared" si="43"/>
        <v>51005</v>
      </c>
      <c r="F494" t="str">
        <f t="shared" si="42"/>
        <v>Premium</v>
      </c>
      <c r="G494" t="str">
        <f t="shared" si="44"/>
        <v>Mercedes Benz</v>
      </c>
      <c r="H494" t="str">
        <f t="shared" si="45"/>
        <v>C200</v>
      </c>
      <c r="I494">
        <v>2</v>
      </c>
      <c r="J494" s="13">
        <v>240</v>
      </c>
      <c r="K494" s="13">
        <v>235.2</v>
      </c>
      <c r="L494" s="11">
        <v>206</v>
      </c>
      <c r="M494" s="11">
        <v>247</v>
      </c>
      <c r="N494" s="13"/>
      <c r="O494" s="14">
        <f t="shared" si="46"/>
        <v>-0.12414965986394554</v>
      </c>
      <c r="P494" t="s">
        <v>64</v>
      </c>
      <c r="Q494" s="36">
        <f t="shared" si="47"/>
        <v>2.0000000000000049E-2</v>
      </c>
    </row>
    <row r="495" spans="1:17" ht="14.25" customHeight="1" thickTop="1" thickBot="1" x14ac:dyDescent="0.35">
      <c r="A495" s="10">
        <v>500946</v>
      </c>
      <c r="B495" s="28" t="s">
        <v>27</v>
      </c>
      <c r="C495" s="11">
        <v>61</v>
      </c>
      <c r="D495" s="11">
        <v>4</v>
      </c>
      <c r="E495" s="12">
        <f t="shared" si="43"/>
        <v>61004</v>
      </c>
      <c r="F495" t="str">
        <f t="shared" si="42"/>
        <v>Sports</v>
      </c>
      <c r="G495" t="str">
        <f t="shared" si="44"/>
        <v>Subaru</v>
      </c>
      <c r="H495" t="str">
        <f t="shared" si="45"/>
        <v>Impreza</v>
      </c>
      <c r="I495">
        <v>2</v>
      </c>
      <c r="J495" s="13">
        <v>180</v>
      </c>
      <c r="K495" s="13">
        <v>169.54</v>
      </c>
      <c r="L495" s="11">
        <v>153</v>
      </c>
      <c r="M495" s="11">
        <v>162</v>
      </c>
      <c r="N495" s="13"/>
      <c r="O495" s="14">
        <f t="shared" si="46"/>
        <v>-9.7558098383862174E-2</v>
      </c>
      <c r="P495" t="s">
        <v>64</v>
      </c>
      <c r="Q495" s="36">
        <f t="shared" si="47"/>
        <v>5.8111111111111155E-2</v>
      </c>
    </row>
    <row r="496" spans="1:17" ht="14.25" customHeight="1" thickTop="1" thickBot="1" x14ac:dyDescent="0.35">
      <c r="A496" s="10">
        <v>500946</v>
      </c>
      <c r="B496" s="28" t="s">
        <v>27</v>
      </c>
      <c r="C496" s="11">
        <v>51</v>
      </c>
      <c r="D496" s="11">
        <v>5</v>
      </c>
      <c r="E496" s="12">
        <f t="shared" si="43"/>
        <v>51005</v>
      </c>
      <c r="F496" t="str">
        <f t="shared" si="42"/>
        <v>Premium</v>
      </c>
      <c r="G496" t="str">
        <f t="shared" si="44"/>
        <v>Mercedes Benz</v>
      </c>
      <c r="H496" t="str">
        <f t="shared" si="45"/>
        <v>C200</v>
      </c>
      <c r="I496">
        <v>2</v>
      </c>
      <c r="J496" s="13">
        <v>240</v>
      </c>
      <c r="K496" s="13">
        <v>235.2</v>
      </c>
      <c r="L496" s="11">
        <v>201</v>
      </c>
      <c r="M496" s="11">
        <v>225</v>
      </c>
      <c r="N496" s="13"/>
      <c r="O496" s="14">
        <f t="shared" si="46"/>
        <v>-0.14540816326530609</v>
      </c>
      <c r="P496" t="s">
        <v>64</v>
      </c>
      <c r="Q496" s="36">
        <f t="shared" si="47"/>
        <v>2.0000000000000049E-2</v>
      </c>
    </row>
    <row r="497" spans="1:17" ht="14.25" customHeight="1" thickTop="1" thickBot="1" x14ac:dyDescent="0.35">
      <c r="A497" s="10">
        <v>500950</v>
      </c>
      <c r="B497" s="28" t="s">
        <v>27</v>
      </c>
      <c r="C497" s="11">
        <v>51</v>
      </c>
      <c r="D497" s="11">
        <v>7</v>
      </c>
      <c r="E497" s="12">
        <f t="shared" si="43"/>
        <v>51007</v>
      </c>
      <c r="F497" t="str">
        <f t="shared" si="42"/>
        <v>Premium</v>
      </c>
      <c r="G497" t="str">
        <f t="shared" si="44"/>
        <v>Lexus</v>
      </c>
      <c r="H497" t="str">
        <f t="shared" si="45"/>
        <v>IS-250</v>
      </c>
      <c r="I497">
        <v>2.5</v>
      </c>
      <c r="J497" s="13">
        <v>250</v>
      </c>
      <c r="K497" s="13">
        <v>243</v>
      </c>
      <c r="L497" s="11">
        <v>284</v>
      </c>
      <c r="M497" s="11">
        <v>323</v>
      </c>
      <c r="N497" s="13"/>
      <c r="O497" s="14">
        <f t="shared" si="46"/>
        <v>0.16872427983539096</v>
      </c>
      <c r="P497" t="s">
        <v>64</v>
      </c>
      <c r="Q497" s="36">
        <f t="shared" si="47"/>
        <v>2.8000000000000001E-2</v>
      </c>
    </row>
    <row r="498" spans="1:17" ht="14.25" customHeight="1" thickTop="1" thickBot="1" x14ac:dyDescent="0.35">
      <c r="A498" s="10">
        <v>500989</v>
      </c>
      <c r="B498" s="28" t="s">
        <v>27</v>
      </c>
      <c r="C498" s="11">
        <v>61</v>
      </c>
      <c r="D498" s="11">
        <v>7</v>
      </c>
      <c r="E498" s="12">
        <f t="shared" si="43"/>
        <v>61007</v>
      </c>
      <c r="F498" t="str">
        <f t="shared" si="42"/>
        <v>Sports</v>
      </c>
      <c r="G498" t="str">
        <f t="shared" si="44"/>
        <v>Honda</v>
      </c>
      <c r="H498" t="str">
        <f t="shared" si="45"/>
        <v>S2000</v>
      </c>
      <c r="I498">
        <v>2</v>
      </c>
      <c r="J498" s="13">
        <v>195</v>
      </c>
      <c r="K498" s="13">
        <v>195</v>
      </c>
      <c r="L498" s="11">
        <v>204</v>
      </c>
      <c r="M498" s="11">
        <v>206</v>
      </c>
      <c r="N498" s="13"/>
      <c r="O498" s="14">
        <f t="shared" si="46"/>
        <v>4.6153846153846156E-2</v>
      </c>
      <c r="P498" t="s">
        <v>65</v>
      </c>
      <c r="Q498" s="36">
        <f t="shared" si="47"/>
        <v>0</v>
      </c>
    </row>
    <row r="499" spans="1:17" ht="14.25" customHeight="1" thickTop="1" thickBot="1" x14ac:dyDescent="0.35">
      <c r="A499" s="10">
        <v>500994</v>
      </c>
      <c r="B499" s="28" t="s">
        <v>27</v>
      </c>
      <c r="C499" s="11">
        <v>41</v>
      </c>
      <c r="D499" s="11">
        <v>7</v>
      </c>
      <c r="E499" s="12">
        <f t="shared" si="43"/>
        <v>41007</v>
      </c>
      <c r="F499" t="str">
        <f t="shared" si="42"/>
        <v>Standard</v>
      </c>
      <c r="G499" t="str">
        <f t="shared" si="44"/>
        <v>Mazda</v>
      </c>
      <c r="H499" t="str">
        <f t="shared" si="45"/>
        <v>3</v>
      </c>
      <c r="I499">
        <v>2</v>
      </c>
      <c r="J499" s="13">
        <v>150</v>
      </c>
      <c r="K499" s="13">
        <v>147</v>
      </c>
      <c r="L499" s="11">
        <v>114</v>
      </c>
      <c r="M499" s="11">
        <v>123</v>
      </c>
      <c r="N499" s="13"/>
      <c r="O499" s="14">
        <f t="shared" si="46"/>
        <v>-0.22448979591836735</v>
      </c>
      <c r="P499" t="s">
        <v>65</v>
      </c>
      <c r="Q499" s="36">
        <f t="shared" si="47"/>
        <v>0.02</v>
      </c>
    </row>
    <row r="500" spans="1:17" ht="14.25" customHeight="1" thickTop="1" thickBot="1" x14ac:dyDescent="0.35">
      <c r="A500" s="10">
        <v>500994</v>
      </c>
      <c r="B500" s="28" t="s">
        <v>27</v>
      </c>
      <c r="C500" s="11">
        <v>61</v>
      </c>
      <c r="D500" s="11">
        <v>7</v>
      </c>
      <c r="E500" s="12">
        <f t="shared" si="43"/>
        <v>61007</v>
      </c>
      <c r="F500" t="str">
        <f t="shared" si="42"/>
        <v>Sports</v>
      </c>
      <c r="G500" t="str">
        <f t="shared" si="44"/>
        <v>Honda</v>
      </c>
      <c r="H500" t="str">
        <f t="shared" si="45"/>
        <v>S2000</v>
      </c>
      <c r="I500">
        <v>2</v>
      </c>
      <c r="J500" s="13">
        <v>195</v>
      </c>
      <c r="K500" s="13">
        <v>191.1</v>
      </c>
      <c r="L500" s="11">
        <v>237</v>
      </c>
      <c r="M500" s="11">
        <v>218</v>
      </c>
      <c r="N500" s="13"/>
      <c r="O500" s="14">
        <f t="shared" si="46"/>
        <v>0.24018838304552595</v>
      </c>
      <c r="P500" t="s">
        <v>65</v>
      </c>
      <c r="Q500" s="36">
        <f t="shared" si="47"/>
        <v>2.0000000000000028E-2</v>
      </c>
    </row>
    <row r="501" spans="1:17" ht="12.75" customHeight="1" x14ac:dyDescent="0.3">
      <c r="B501" s="28"/>
      <c r="E501" s="10"/>
      <c r="N501" s="13"/>
    </row>
    <row r="502" spans="1:17" ht="12.75" customHeight="1" x14ac:dyDescent="0.3">
      <c r="B502" s="28"/>
      <c r="E502" s="10"/>
    </row>
    <row r="503" spans="1:17" ht="12.75" customHeight="1" x14ac:dyDescent="0.3">
      <c r="B503" s="28"/>
      <c r="E503" s="10"/>
    </row>
    <row r="504" spans="1:17" ht="12.75" customHeight="1" x14ac:dyDescent="0.3">
      <c r="B504" s="28"/>
      <c r="E504" s="10"/>
    </row>
    <row r="505" spans="1:17" ht="12.75" customHeight="1" x14ac:dyDescent="0.3">
      <c r="B505" s="28"/>
      <c r="E505" s="10"/>
    </row>
    <row r="506" spans="1:17" ht="12.75" customHeight="1" x14ac:dyDescent="0.3">
      <c r="B506" s="28"/>
      <c r="E506" s="10"/>
    </row>
    <row r="507" spans="1:17" ht="12.75" customHeight="1" x14ac:dyDescent="0.3">
      <c r="B507" s="28"/>
      <c r="E507" s="10"/>
    </row>
    <row r="508" spans="1:17" ht="12.75" customHeight="1" x14ac:dyDescent="0.3">
      <c r="B508" s="28"/>
      <c r="E508" s="10"/>
    </row>
    <row r="509" spans="1:17" ht="12.75" customHeight="1" x14ac:dyDescent="0.3">
      <c r="B509" s="28"/>
      <c r="E509" s="10"/>
    </row>
    <row r="510" spans="1:17" ht="12.75" customHeight="1" x14ac:dyDescent="0.3">
      <c r="B510" s="28"/>
      <c r="E510" s="10"/>
    </row>
    <row r="511" spans="1:17" ht="12.75" customHeight="1" x14ac:dyDescent="0.3">
      <c r="B511" s="28"/>
      <c r="E511" s="10"/>
    </row>
    <row r="512" spans="1:17" ht="12.75" customHeight="1" x14ac:dyDescent="0.3">
      <c r="B512" s="28"/>
      <c r="E512" s="10"/>
    </row>
    <row r="513" spans="2:5" ht="12.75" customHeight="1" x14ac:dyDescent="0.3">
      <c r="B513" s="28"/>
      <c r="E513" s="10"/>
    </row>
    <row r="514" spans="2:5" ht="12.75" customHeight="1" x14ac:dyDescent="0.3">
      <c r="B514" s="28"/>
      <c r="E514" s="10"/>
    </row>
    <row r="515" spans="2:5" ht="12.75" customHeight="1" x14ac:dyDescent="0.3">
      <c r="B515" s="28"/>
      <c r="E515" s="10"/>
    </row>
    <row r="516" spans="2:5" ht="12.75" customHeight="1" x14ac:dyDescent="0.3">
      <c r="B516" s="28"/>
      <c r="E516" s="10"/>
    </row>
    <row r="517" spans="2:5" ht="12.75" customHeight="1" x14ac:dyDescent="0.3">
      <c r="B517" s="28"/>
      <c r="E517" s="10"/>
    </row>
    <row r="518" spans="2:5" ht="12.75" customHeight="1" x14ac:dyDescent="0.3">
      <c r="B518" s="28"/>
      <c r="E518" s="10"/>
    </row>
    <row r="519" spans="2:5" ht="12.75" customHeight="1" x14ac:dyDescent="0.3">
      <c r="B519" s="28"/>
      <c r="E519" s="10"/>
    </row>
    <row r="520" spans="2:5" ht="12.75" customHeight="1" x14ac:dyDescent="0.3">
      <c r="B520" s="28"/>
      <c r="E520" s="10"/>
    </row>
    <row r="521" spans="2:5" ht="12.75" customHeight="1" x14ac:dyDescent="0.3">
      <c r="B521" s="28"/>
      <c r="E521" s="10"/>
    </row>
    <row r="522" spans="2:5" ht="12.75" customHeight="1" x14ac:dyDescent="0.3">
      <c r="B522" s="28"/>
      <c r="E522" s="10"/>
    </row>
    <row r="523" spans="2:5" ht="12.75" customHeight="1" x14ac:dyDescent="0.3">
      <c r="B523" s="28"/>
      <c r="E523" s="10"/>
    </row>
    <row r="524" spans="2:5" ht="12.75" customHeight="1" x14ac:dyDescent="0.3">
      <c r="B524" s="28"/>
      <c r="E524" s="10"/>
    </row>
    <row r="525" spans="2:5" ht="12.75" customHeight="1" x14ac:dyDescent="0.3">
      <c r="B525" s="28"/>
      <c r="E525" s="10"/>
    </row>
    <row r="526" spans="2:5" ht="12.75" customHeight="1" x14ac:dyDescent="0.3">
      <c r="B526" s="28"/>
      <c r="E526" s="10"/>
    </row>
    <row r="527" spans="2:5" ht="12.75" customHeight="1" x14ac:dyDescent="0.3">
      <c r="B527" s="28"/>
      <c r="E527" s="10"/>
    </row>
    <row r="528" spans="2:5" ht="12.75" customHeight="1" x14ac:dyDescent="0.3">
      <c r="B528" s="28"/>
      <c r="E528" s="10"/>
    </row>
    <row r="529" spans="2:5" ht="12.75" customHeight="1" x14ac:dyDescent="0.3">
      <c r="B529" s="28"/>
      <c r="E529" s="10"/>
    </row>
    <row r="530" spans="2:5" ht="12.75" customHeight="1" x14ac:dyDescent="0.3">
      <c r="B530" s="28"/>
      <c r="E530" s="10"/>
    </row>
    <row r="531" spans="2:5" ht="12.75" customHeight="1" x14ac:dyDescent="0.3">
      <c r="B531" s="28"/>
      <c r="E531" s="10"/>
    </row>
    <row r="532" spans="2:5" ht="12.75" customHeight="1" x14ac:dyDescent="0.3">
      <c r="B532" s="28"/>
      <c r="E532" s="10"/>
    </row>
    <row r="533" spans="2:5" ht="12.75" customHeight="1" x14ac:dyDescent="0.3">
      <c r="B533" s="28"/>
      <c r="E533" s="10"/>
    </row>
    <row r="534" spans="2:5" ht="12.75" customHeight="1" x14ac:dyDescent="0.3">
      <c r="B534" s="28"/>
      <c r="E534" s="10"/>
    </row>
    <row r="535" spans="2:5" ht="12.75" customHeight="1" x14ac:dyDescent="0.3">
      <c r="B535" s="28"/>
      <c r="E535" s="10"/>
    </row>
    <row r="536" spans="2:5" ht="12.75" customHeight="1" x14ac:dyDescent="0.3">
      <c r="B536" s="28"/>
      <c r="E536" s="10"/>
    </row>
    <row r="537" spans="2:5" ht="12.75" customHeight="1" x14ac:dyDescent="0.3">
      <c r="B537" s="28"/>
      <c r="E537" s="10"/>
    </row>
    <row r="538" spans="2:5" ht="12.75" customHeight="1" x14ac:dyDescent="0.3">
      <c r="B538" s="28"/>
      <c r="E538" s="10"/>
    </row>
    <row r="539" spans="2:5" ht="12.75" customHeight="1" x14ac:dyDescent="0.3">
      <c r="B539" s="28"/>
      <c r="E539" s="10"/>
    </row>
    <row r="540" spans="2:5" ht="12.75" customHeight="1" x14ac:dyDescent="0.3">
      <c r="B540" s="28"/>
      <c r="E540" s="10"/>
    </row>
    <row r="541" spans="2:5" ht="12.75" customHeight="1" x14ac:dyDescent="0.3">
      <c r="B541" s="28"/>
      <c r="E541" s="10"/>
    </row>
    <row r="542" spans="2:5" ht="12.75" customHeight="1" x14ac:dyDescent="0.3">
      <c r="B542" s="28"/>
      <c r="E542" s="10"/>
    </row>
    <row r="543" spans="2:5" ht="12.75" customHeight="1" x14ac:dyDescent="0.3">
      <c r="B543" s="28"/>
      <c r="E543" s="10"/>
    </row>
    <row r="544" spans="2:5" ht="12.75" customHeight="1" x14ac:dyDescent="0.3">
      <c r="B544" s="28"/>
      <c r="E544" s="10"/>
    </row>
    <row r="545" spans="2:5" ht="12.75" customHeight="1" x14ac:dyDescent="0.3">
      <c r="B545" s="28"/>
      <c r="E545" s="10"/>
    </row>
    <row r="546" spans="2:5" ht="12.75" customHeight="1" x14ac:dyDescent="0.3">
      <c r="B546" s="28"/>
      <c r="E546" s="10"/>
    </row>
    <row r="547" spans="2:5" ht="12.75" customHeight="1" x14ac:dyDescent="0.3">
      <c r="B547" s="28"/>
      <c r="E547" s="10"/>
    </row>
    <row r="548" spans="2:5" ht="12.75" customHeight="1" x14ac:dyDescent="0.3">
      <c r="B548" s="28"/>
      <c r="E548" s="10"/>
    </row>
    <row r="549" spans="2:5" ht="12.75" customHeight="1" x14ac:dyDescent="0.3">
      <c r="B549" s="28"/>
      <c r="E549" s="10"/>
    </row>
    <row r="550" spans="2:5" ht="12.75" customHeight="1" x14ac:dyDescent="0.3">
      <c r="B550" s="28"/>
      <c r="E550" s="10"/>
    </row>
    <row r="551" spans="2:5" ht="12.75" customHeight="1" x14ac:dyDescent="0.3">
      <c r="B551" s="28"/>
      <c r="E551" s="10"/>
    </row>
    <row r="552" spans="2:5" ht="12.75" customHeight="1" x14ac:dyDescent="0.3">
      <c r="B552" s="28"/>
      <c r="E552" s="10"/>
    </row>
    <row r="553" spans="2:5" ht="12.75" customHeight="1" x14ac:dyDescent="0.3">
      <c r="B553" s="28"/>
      <c r="E553" s="10"/>
    </row>
    <row r="554" spans="2:5" ht="12.75" customHeight="1" x14ac:dyDescent="0.3">
      <c r="B554" s="28"/>
      <c r="E554" s="10"/>
    </row>
    <row r="555" spans="2:5" ht="12.75" customHeight="1" x14ac:dyDescent="0.3">
      <c r="B555" s="28"/>
      <c r="E555" s="10"/>
    </row>
    <row r="556" spans="2:5" ht="12.75" customHeight="1" x14ac:dyDescent="0.3">
      <c r="B556" s="28"/>
      <c r="E556" s="10"/>
    </row>
    <row r="557" spans="2:5" ht="12.75" customHeight="1" x14ac:dyDescent="0.3">
      <c r="B557" s="28"/>
      <c r="E557" s="10"/>
    </row>
    <row r="558" spans="2:5" ht="12.75" customHeight="1" x14ac:dyDescent="0.3">
      <c r="B558" s="28"/>
      <c r="E558" s="10"/>
    </row>
    <row r="559" spans="2:5" ht="12.75" customHeight="1" x14ac:dyDescent="0.3">
      <c r="B559" s="28"/>
      <c r="E559" s="10"/>
    </row>
    <row r="560" spans="2:5" ht="12.75" customHeight="1" x14ac:dyDescent="0.3">
      <c r="B560" s="28"/>
      <c r="E560" s="10"/>
    </row>
    <row r="561" spans="2:5" ht="12.75" customHeight="1" x14ac:dyDescent="0.3">
      <c r="B561" s="28"/>
      <c r="E561" s="10"/>
    </row>
    <row r="562" spans="2:5" ht="12.75" customHeight="1" x14ac:dyDescent="0.3">
      <c r="B562" s="28"/>
      <c r="E562" s="10"/>
    </row>
    <row r="563" spans="2:5" ht="12.75" customHeight="1" x14ac:dyDescent="0.3">
      <c r="B563" s="28"/>
      <c r="E563" s="10"/>
    </row>
    <row r="564" spans="2:5" ht="12.75" customHeight="1" x14ac:dyDescent="0.3">
      <c r="B564" s="28"/>
      <c r="E564" s="10"/>
    </row>
    <row r="565" spans="2:5" ht="12.75" customHeight="1" x14ac:dyDescent="0.3">
      <c r="B565" s="28"/>
      <c r="E565" s="10"/>
    </row>
    <row r="566" spans="2:5" ht="12.75" customHeight="1" x14ac:dyDescent="0.3">
      <c r="B566" s="28"/>
      <c r="E566" s="10"/>
    </row>
    <row r="567" spans="2:5" ht="12.75" customHeight="1" x14ac:dyDescent="0.3">
      <c r="B567" s="28"/>
      <c r="E567" s="10"/>
    </row>
    <row r="568" spans="2:5" ht="12.75" customHeight="1" x14ac:dyDescent="0.3">
      <c r="B568" s="28"/>
      <c r="E568" s="10"/>
    </row>
    <row r="569" spans="2:5" ht="12.75" customHeight="1" x14ac:dyDescent="0.3">
      <c r="B569" s="28"/>
      <c r="E569" s="10"/>
    </row>
    <row r="570" spans="2:5" ht="12.75" customHeight="1" x14ac:dyDescent="0.3">
      <c r="B570" s="28"/>
      <c r="E570" s="10"/>
    </row>
    <row r="571" spans="2:5" ht="12.75" customHeight="1" x14ac:dyDescent="0.3">
      <c r="B571" s="28"/>
      <c r="E571" s="10"/>
    </row>
    <row r="572" spans="2:5" ht="12.75" customHeight="1" x14ac:dyDescent="0.3">
      <c r="B572" s="28"/>
      <c r="E572" s="10"/>
    </row>
    <row r="573" spans="2:5" ht="12.75" customHeight="1" x14ac:dyDescent="0.3">
      <c r="B573" s="28"/>
      <c r="E573" s="10"/>
    </row>
    <row r="574" spans="2:5" ht="12.75" customHeight="1" x14ac:dyDescent="0.3">
      <c r="B574" s="28"/>
      <c r="E574" s="10"/>
    </row>
    <row r="575" spans="2:5" ht="12.75" customHeight="1" x14ac:dyDescent="0.3">
      <c r="B575" s="28"/>
      <c r="E575" s="10"/>
    </row>
    <row r="576" spans="2:5" ht="12.75" customHeight="1" x14ac:dyDescent="0.3">
      <c r="B576" s="28"/>
      <c r="E576" s="10"/>
    </row>
    <row r="577" spans="2:5" ht="12.75" customHeight="1" x14ac:dyDescent="0.3">
      <c r="B577" s="28"/>
      <c r="E577" s="10"/>
    </row>
    <row r="578" spans="2:5" ht="12.75" customHeight="1" x14ac:dyDescent="0.3">
      <c r="B578" s="28"/>
      <c r="E578" s="10"/>
    </row>
    <row r="579" spans="2:5" ht="12.75" customHeight="1" x14ac:dyDescent="0.3">
      <c r="B579" s="28"/>
      <c r="E579" s="10"/>
    </row>
    <row r="580" spans="2:5" ht="12.75" customHeight="1" x14ac:dyDescent="0.3">
      <c r="B580" s="28"/>
      <c r="E580" s="10"/>
    </row>
    <row r="581" spans="2:5" ht="12.75" customHeight="1" x14ac:dyDescent="0.3">
      <c r="B581" s="28"/>
      <c r="E581" s="10"/>
    </row>
    <row r="582" spans="2:5" ht="12.75" customHeight="1" x14ac:dyDescent="0.3">
      <c r="B582" s="28"/>
      <c r="E582" s="10"/>
    </row>
    <row r="583" spans="2:5" ht="12.75" customHeight="1" x14ac:dyDescent="0.3">
      <c r="B583" s="28"/>
      <c r="E583" s="10"/>
    </row>
    <row r="584" spans="2:5" ht="12.75" customHeight="1" x14ac:dyDescent="0.3">
      <c r="B584" s="28"/>
      <c r="E584" s="10"/>
    </row>
    <row r="585" spans="2:5" ht="12.75" customHeight="1" x14ac:dyDescent="0.3">
      <c r="B585" s="28"/>
      <c r="E585" s="10"/>
    </row>
    <row r="586" spans="2:5" ht="12.75" customHeight="1" x14ac:dyDescent="0.3">
      <c r="B586" s="28"/>
      <c r="E586" s="10"/>
    </row>
    <row r="587" spans="2:5" ht="12.75" customHeight="1" x14ac:dyDescent="0.3">
      <c r="B587" s="28"/>
      <c r="E587" s="10"/>
    </row>
    <row r="588" spans="2:5" ht="12.75" customHeight="1" x14ac:dyDescent="0.3">
      <c r="B588" s="28"/>
      <c r="E588" s="10"/>
    </row>
    <row r="589" spans="2:5" ht="12.75" customHeight="1" x14ac:dyDescent="0.3">
      <c r="B589" s="28"/>
      <c r="E589" s="10"/>
    </row>
    <row r="590" spans="2:5" ht="12.75" customHeight="1" x14ac:dyDescent="0.3">
      <c r="B590" s="28"/>
      <c r="E590" s="10"/>
    </row>
    <row r="591" spans="2:5" ht="12.75" customHeight="1" x14ac:dyDescent="0.3">
      <c r="B591" s="28"/>
      <c r="E591" s="10"/>
    </row>
    <row r="592" spans="2:5" ht="12.75" customHeight="1" x14ac:dyDescent="0.3">
      <c r="B592" s="28"/>
      <c r="E592" s="10"/>
    </row>
    <row r="593" spans="2:5" ht="12.75" customHeight="1" x14ac:dyDescent="0.3">
      <c r="B593" s="28"/>
      <c r="E593" s="10"/>
    </row>
    <row r="594" spans="2:5" ht="12.75" customHeight="1" x14ac:dyDescent="0.3">
      <c r="B594" s="28"/>
      <c r="E594" s="10"/>
    </row>
    <row r="595" spans="2:5" ht="12.75" customHeight="1" x14ac:dyDescent="0.3">
      <c r="B595" s="28"/>
      <c r="E595" s="10"/>
    </row>
    <row r="596" spans="2:5" ht="12.75" customHeight="1" x14ac:dyDescent="0.3">
      <c r="B596" s="28"/>
      <c r="E596" s="10"/>
    </row>
    <row r="597" spans="2:5" ht="12.75" customHeight="1" x14ac:dyDescent="0.3">
      <c r="B597" s="28"/>
      <c r="E597" s="10"/>
    </row>
    <row r="598" spans="2:5" ht="12.75" customHeight="1" x14ac:dyDescent="0.3">
      <c r="B598" s="28"/>
      <c r="E598" s="10"/>
    </row>
    <row r="599" spans="2:5" ht="12.75" customHeight="1" x14ac:dyDescent="0.3">
      <c r="B599" s="28"/>
      <c r="E599" s="10"/>
    </row>
    <row r="600" spans="2:5" ht="12.75" customHeight="1" x14ac:dyDescent="0.3">
      <c r="B600" s="28"/>
      <c r="E600" s="10"/>
    </row>
    <row r="601" spans="2:5" ht="12.75" customHeight="1" x14ac:dyDescent="0.3">
      <c r="B601" s="28"/>
      <c r="E601" s="10"/>
    </row>
    <row r="602" spans="2:5" ht="12.75" customHeight="1" x14ac:dyDescent="0.3">
      <c r="B602" s="28"/>
      <c r="E602" s="10"/>
    </row>
    <row r="603" spans="2:5" ht="12.75" customHeight="1" x14ac:dyDescent="0.3">
      <c r="B603" s="28"/>
      <c r="E603" s="10"/>
    </row>
    <row r="604" spans="2:5" ht="12.75" customHeight="1" x14ac:dyDescent="0.3">
      <c r="B604" s="28"/>
      <c r="E604" s="10"/>
    </row>
    <row r="605" spans="2:5" ht="12.75" customHeight="1" x14ac:dyDescent="0.3">
      <c r="B605" s="28"/>
      <c r="E605" s="10"/>
    </row>
    <row r="606" spans="2:5" ht="12.75" customHeight="1" x14ac:dyDescent="0.3">
      <c r="B606" s="28"/>
      <c r="E606" s="10"/>
    </row>
    <row r="607" spans="2:5" ht="12.75" customHeight="1" x14ac:dyDescent="0.3">
      <c r="B607" s="28"/>
      <c r="E607" s="10"/>
    </row>
    <row r="608" spans="2:5" ht="12.75" customHeight="1" x14ac:dyDescent="0.3">
      <c r="B608" s="28"/>
      <c r="E608" s="10"/>
    </row>
    <row r="609" spans="2:5" ht="12.75" customHeight="1" x14ac:dyDescent="0.3">
      <c r="B609" s="28"/>
      <c r="E609" s="10"/>
    </row>
    <row r="610" spans="2:5" ht="12.75" customHeight="1" x14ac:dyDescent="0.3">
      <c r="B610" s="28"/>
      <c r="E610" s="10"/>
    </row>
    <row r="611" spans="2:5" ht="12.75" customHeight="1" x14ac:dyDescent="0.3">
      <c r="B611" s="28"/>
      <c r="E611" s="10"/>
    </row>
    <row r="612" spans="2:5" ht="12.75" customHeight="1" x14ac:dyDescent="0.3">
      <c r="B612" s="28"/>
      <c r="E612" s="10"/>
    </row>
    <row r="613" spans="2:5" ht="12.75" customHeight="1" x14ac:dyDescent="0.3">
      <c r="B613" s="28"/>
      <c r="E613" s="10"/>
    </row>
    <row r="614" spans="2:5" ht="12.75" customHeight="1" x14ac:dyDescent="0.3">
      <c r="B614" s="28"/>
      <c r="E614" s="10"/>
    </row>
    <row r="615" spans="2:5" ht="12.75" customHeight="1" x14ac:dyDescent="0.3">
      <c r="B615" s="28"/>
      <c r="E615" s="10"/>
    </row>
    <row r="616" spans="2:5" ht="12.75" customHeight="1" x14ac:dyDescent="0.3">
      <c r="B616" s="28"/>
      <c r="E616" s="10"/>
    </row>
    <row r="617" spans="2:5" ht="12.75" customHeight="1" x14ac:dyDescent="0.3">
      <c r="B617" s="28"/>
      <c r="E617" s="10"/>
    </row>
    <row r="618" spans="2:5" ht="12.75" customHeight="1" x14ac:dyDescent="0.3">
      <c r="B618" s="28"/>
      <c r="E618" s="10"/>
    </row>
    <row r="619" spans="2:5" ht="12.75" customHeight="1" x14ac:dyDescent="0.3">
      <c r="B619" s="28"/>
      <c r="E619" s="10"/>
    </row>
    <row r="620" spans="2:5" ht="12.75" customHeight="1" x14ac:dyDescent="0.3">
      <c r="B620" s="28"/>
      <c r="E620" s="10"/>
    </row>
    <row r="621" spans="2:5" ht="12.75" customHeight="1" x14ac:dyDescent="0.3">
      <c r="B621" s="28"/>
      <c r="E621" s="10"/>
    </row>
    <row r="622" spans="2:5" ht="12.75" customHeight="1" x14ac:dyDescent="0.3">
      <c r="B622" s="28"/>
      <c r="E622" s="10"/>
    </row>
    <row r="623" spans="2:5" ht="12.75" customHeight="1" x14ac:dyDescent="0.3">
      <c r="B623" s="28"/>
      <c r="E623" s="10"/>
    </row>
    <row r="624" spans="2:5" ht="12.75" customHeight="1" x14ac:dyDescent="0.3">
      <c r="B624" s="28"/>
      <c r="E624" s="10"/>
    </row>
    <row r="625" spans="2:5" ht="12.75" customHeight="1" x14ac:dyDescent="0.3">
      <c r="B625" s="28"/>
      <c r="E625" s="10"/>
    </row>
    <row r="626" spans="2:5" ht="12.75" customHeight="1" x14ac:dyDescent="0.3">
      <c r="B626" s="28"/>
      <c r="E626" s="10"/>
    </row>
    <row r="627" spans="2:5" ht="12.75" customHeight="1" x14ac:dyDescent="0.3">
      <c r="B627" s="28"/>
      <c r="E627" s="10"/>
    </row>
    <row r="628" spans="2:5" ht="12.75" customHeight="1" x14ac:dyDescent="0.3">
      <c r="B628" s="28"/>
      <c r="E628" s="10"/>
    </row>
    <row r="629" spans="2:5" ht="12.75" customHeight="1" x14ac:dyDescent="0.3">
      <c r="B629" s="28"/>
      <c r="E629" s="10"/>
    </row>
    <row r="630" spans="2:5" ht="12.75" customHeight="1" x14ac:dyDescent="0.3">
      <c r="B630" s="28"/>
      <c r="E630" s="10"/>
    </row>
    <row r="631" spans="2:5" ht="12.75" customHeight="1" x14ac:dyDescent="0.3">
      <c r="B631" s="28"/>
      <c r="E631" s="10"/>
    </row>
    <row r="632" spans="2:5" ht="12.75" customHeight="1" x14ac:dyDescent="0.3">
      <c r="B632" s="28"/>
      <c r="E632" s="10"/>
    </row>
    <row r="633" spans="2:5" ht="12.75" customHeight="1" x14ac:dyDescent="0.3">
      <c r="B633" s="28"/>
      <c r="E633" s="10"/>
    </row>
    <row r="634" spans="2:5" ht="12.75" customHeight="1" x14ac:dyDescent="0.3">
      <c r="B634" s="28"/>
      <c r="E634" s="10"/>
    </row>
    <row r="635" spans="2:5" ht="12.75" customHeight="1" x14ac:dyDescent="0.3">
      <c r="B635" s="28"/>
      <c r="E635" s="10"/>
    </row>
    <row r="636" spans="2:5" ht="12.75" customHeight="1" x14ac:dyDescent="0.3">
      <c r="B636" s="28"/>
      <c r="E636" s="10"/>
    </row>
    <row r="637" spans="2:5" ht="12.75" customHeight="1" x14ac:dyDescent="0.3">
      <c r="B637" s="28"/>
      <c r="E637" s="10"/>
    </row>
    <row r="638" spans="2:5" ht="12.75" customHeight="1" x14ac:dyDescent="0.3">
      <c r="B638" s="28"/>
      <c r="E638" s="10"/>
    </row>
    <row r="639" spans="2:5" ht="12.75" customHeight="1" x14ac:dyDescent="0.3">
      <c r="B639" s="28"/>
      <c r="E639" s="10"/>
    </row>
    <row r="640" spans="2:5" ht="12.75" customHeight="1" x14ac:dyDescent="0.3">
      <c r="B640" s="28"/>
      <c r="E640" s="10"/>
    </row>
    <row r="641" spans="2:5" ht="12.75" customHeight="1" x14ac:dyDescent="0.3">
      <c r="B641" s="28"/>
      <c r="E641" s="10"/>
    </row>
    <row r="642" spans="2:5" ht="12.75" customHeight="1" x14ac:dyDescent="0.3">
      <c r="B642" s="28"/>
      <c r="E642" s="10"/>
    </row>
    <row r="643" spans="2:5" ht="12.75" customHeight="1" x14ac:dyDescent="0.3">
      <c r="B643" s="28"/>
      <c r="E643" s="10"/>
    </row>
    <row r="644" spans="2:5" ht="12.75" customHeight="1" x14ac:dyDescent="0.3">
      <c r="B644" s="28"/>
      <c r="E644" s="10"/>
    </row>
    <row r="645" spans="2:5" ht="12.75" customHeight="1" x14ac:dyDescent="0.3">
      <c r="B645" s="28"/>
      <c r="E645" s="10"/>
    </row>
    <row r="646" spans="2:5" ht="12.75" customHeight="1" x14ac:dyDescent="0.3">
      <c r="B646" s="28"/>
      <c r="E646" s="10"/>
    </row>
    <row r="647" spans="2:5" ht="12.75" customHeight="1" x14ac:dyDescent="0.3">
      <c r="B647" s="28"/>
      <c r="E647" s="10"/>
    </row>
    <row r="648" spans="2:5" ht="12.75" customHeight="1" x14ac:dyDescent="0.3">
      <c r="B648" s="28"/>
      <c r="E648" s="10"/>
    </row>
    <row r="649" spans="2:5" ht="12.75" customHeight="1" x14ac:dyDescent="0.3">
      <c r="B649" s="28"/>
      <c r="E649" s="10"/>
    </row>
    <row r="650" spans="2:5" ht="12.75" customHeight="1" x14ac:dyDescent="0.3">
      <c r="E650" s="10"/>
    </row>
    <row r="651" spans="2:5" ht="12.75" customHeight="1" x14ac:dyDescent="0.3">
      <c r="E651" s="10"/>
    </row>
    <row r="652" spans="2:5" ht="12.75" customHeight="1" x14ac:dyDescent="0.3">
      <c r="E652" s="10"/>
    </row>
    <row r="653" spans="2:5" ht="12.75" customHeight="1" x14ac:dyDescent="0.3">
      <c r="E653" s="10"/>
    </row>
    <row r="654" spans="2:5" ht="12.75" customHeight="1" x14ac:dyDescent="0.3">
      <c r="E654" s="10"/>
    </row>
    <row r="655" spans="2:5" ht="12.75" customHeight="1" x14ac:dyDescent="0.3">
      <c r="E655" s="10"/>
    </row>
    <row r="656" spans="2:5" ht="12.75" customHeight="1" x14ac:dyDescent="0.3">
      <c r="E656" s="10"/>
    </row>
    <row r="657" spans="5:5" ht="12.75" customHeight="1" x14ac:dyDescent="0.3">
      <c r="E657" s="10"/>
    </row>
    <row r="658" spans="5:5" ht="12.75" customHeight="1" x14ac:dyDescent="0.3">
      <c r="E658" s="10"/>
    </row>
    <row r="659" spans="5:5" ht="12.75" customHeight="1" x14ac:dyDescent="0.3">
      <c r="E659" s="10"/>
    </row>
    <row r="660" spans="5:5" ht="12.75" customHeight="1" x14ac:dyDescent="0.3">
      <c r="E660" s="10"/>
    </row>
    <row r="661" spans="5:5" ht="12.75" customHeight="1" x14ac:dyDescent="0.3">
      <c r="E661" s="10"/>
    </row>
    <row r="662" spans="5:5" ht="12.75" customHeight="1" x14ac:dyDescent="0.3">
      <c r="E662" s="10"/>
    </row>
    <row r="663" spans="5:5" ht="12.75" customHeight="1" x14ac:dyDescent="0.3">
      <c r="E663" s="10"/>
    </row>
    <row r="664" spans="5:5" ht="12.75" customHeight="1" x14ac:dyDescent="0.3">
      <c r="E664" s="10"/>
    </row>
    <row r="665" spans="5:5" ht="12.75" customHeight="1" x14ac:dyDescent="0.3">
      <c r="E665" s="10"/>
    </row>
    <row r="666" spans="5:5" ht="12.75" customHeight="1" x14ac:dyDescent="0.3">
      <c r="E666" s="10"/>
    </row>
    <row r="667" spans="5:5" ht="12.75" customHeight="1" x14ac:dyDescent="0.3">
      <c r="E667" s="10"/>
    </row>
    <row r="668" spans="5:5" ht="12.75" customHeight="1" x14ac:dyDescent="0.3">
      <c r="E668" s="10"/>
    </row>
    <row r="669" spans="5:5" ht="12.75" customHeight="1" x14ac:dyDescent="0.3">
      <c r="E669" s="10"/>
    </row>
    <row r="670" spans="5:5" ht="12.75" customHeight="1" x14ac:dyDescent="0.3">
      <c r="E670" s="10"/>
    </row>
    <row r="671" spans="5:5" ht="12.75" customHeight="1" x14ac:dyDescent="0.3">
      <c r="E671" s="10"/>
    </row>
    <row r="672" spans="5:5" ht="12.75" customHeight="1" x14ac:dyDescent="0.3">
      <c r="E672" s="10"/>
    </row>
    <row r="673" spans="5:5" ht="12.75" customHeight="1" x14ac:dyDescent="0.3">
      <c r="E673" s="10"/>
    </row>
    <row r="674" spans="5:5" ht="12.75" customHeight="1" x14ac:dyDescent="0.3">
      <c r="E674" s="10"/>
    </row>
    <row r="675" spans="5:5" ht="12.75" customHeight="1" x14ac:dyDescent="0.3">
      <c r="E675" s="10"/>
    </row>
    <row r="676" spans="5:5" ht="12.75" customHeight="1" x14ac:dyDescent="0.3">
      <c r="E676" s="10"/>
    </row>
    <row r="677" spans="5:5" ht="12.75" customHeight="1" x14ac:dyDescent="0.3">
      <c r="E677" s="10"/>
    </row>
    <row r="678" spans="5:5" ht="12.75" customHeight="1" x14ac:dyDescent="0.3">
      <c r="E678" s="10"/>
    </row>
    <row r="679" spans="5:5" ht="12.75" customHeight="1" x14ac:dyDescent="0.3">
      <c r="E679" s="10"/>
    </row>
    <row r="680" spans="5:5" ht="12.75" customHeight="1" x14ac:dyDescent="0.3">
      <c r="E680" s="10"/>
    </row>
    <row r="681" spans="5:5" ht="12.75" customHeight="1" x14ac:dyDescent="0.3">
      <c r="E681" s="10"/>
    </row>
    <row r="682" spans="5:5" ht="12.75" customHeight="1" x14ac:dyDescent="0.3">
      <c r="E682" s="10"/>
    </row>
    <row r="683" spans="5:5" ht="12.75" customHeight="1" x14ac:dyDescent="0.3">
      <c r="E683" s="10"/>
    </row>
    <row r="684" spans="5:5" ht="12.75" customHeight="1" x14ac:dyDescent="0.3">
      <c r="E684" s="10"/>
    </row>
    <row r="685" spans="5:5" ht="12.75" customHeight="1" x14ac:dyDescent="0.3">
      <c r="E685" s="10"/>
    </row>
    <row r="686" spans="5:5" ht="12.75" customHeight="1" x14ac:dyDescent="0.3">
      <c r="E686" s="10"/>
    </row>
    <row r="687" spans="5:5" ht="12.75" customHeight="1" x14ac:dyDescent="0.3">
      <c r="E687" s="10"/>
    </row>
    <row r="688" spans="5:5" ht="12.75" customHeight="1" x14ac:dyDescent="0.3">
      <c r="E688" s="10"/>
    </row>
    <row r="689" spans="5:5" ht="12.75" customHeight="1" x14ac:dyDescent="0.3">
      <c r="E689" s="10"/>
    </row>
    <row r="690" spans="5:5" ht="12.75" customHeight="1" x14ac:dyDescent="0.3">
      <c r="E690" s="10"/>
    </row>
    <row r="691" spans="5:5" ht="12.75" customHeight="1" x14ac:dyDescent="0.3">
      <c r="E691" s="10"/>
    </row>
    <row r="692" spans="5:5" ht="12.75" customHeight="1" x14ac:dyDescent="0.3">
      <c r="E692" s="10"/>
    </row>
    <row r="693" spans="5:5" ht="12.75" customHeight="1" x14ac:dyDescent="0.3">
      <c r="E693" s="10"/>
    </row>
    <row r="694" spans="5:5" ht="12.75" customHeight="1" x14ac:dyDescent="0.3">
      <c r="E694" s="10"/>
    </row>
    <row r="695" spans="5:5" ht="12.75" customHeight="1" x14ac:dyDescent="0.3">
      <c r="E695" s="10"/>
    </row>
    <row r="696" spans="5:5" ht="12.75" customHeight="1" x14ac:dyDescent="0.3">
      <c r="E696" s="10"/>
    </row>
    <row r="697" spans="5:5" ht="12.75" customHeight="1" x14ac:dyDescent="0.3">
      <c r="E697" s="10"/>
    </row>
    <row r="698" spans="5:5" ht="12.75" customHeight="1" x14ac:dyDescent="0.3">
      <c r="E698" s="10"/>
    </row>
    <row r="699" spans="5:5" ht="12.75" customHeight="1" x14ac:dyDescent="0.3">
      <c r="E699" s="10"/>
    </row>
    <row r="700" spans="5:5" ht="12.75" customHeight="1" x14ac:dyDescent="0.3">
      <c r="E700" s="10"/>
    </row>
    <row r="701" spans="5:5" ht="12.75" customHeight="1" x14ac:dyDescent="0.3">
      <c r="E701" s="10"/>
    </row>
    <row r="702" spans="5:5" ht="12.75" customHeight="1" x14ac:dyDescent="0.3">
      <c r="E702" s="10"/>
    </row>
    <row r="703" spans="5:5" ht="12.75" customHeight="1" x14ac:dyDescent="0.3">
      <c r="E703" s="10"/>
    </row>
    <row r="704" spans="5:5" ht="12.75" customHeight="1" x14ac:dyDescent="0.3">
      <c r="E704" s="10"/>
    </row>
    <row r="705" spans="5:5" ht="12.75" customHeight="1" x14ac:dyDescent="0.3">
      <c r="E705" s="10"/>
    </row>
    <row r="706" spans="5:5" ht="12.75" customHeight="1" x14ac:dyDescent="0.3">
      <c r="E706" s="10"/>
    </row>
    <row r="707" spans="5:5" ht="12.75" customHeight="1" x14ac:dyDescent="0.3">
      <c r="E707" s="10"/>
    </row>
    <row r="708" spans="5:5" ht="12.75" customHeight="1" x14ac:dyDescent="0.3">
      <c r="E708" s="10"/>
    </row>
    <row r="709" spans="5:5" ht="12.75" customHeight="1" x14ac:dyDescent="0.3">
      <c r="E709" s="10"/>
    </row>
    <row r="710" spans="5:5" ht="12.75" customHeight="1" x14ac:dyDescent="0.3">
      <c r="E710" s="10"/>
    </row>
    <row r="711" spans="5:5" ht="12.75" customHeight="1" x14ac:dyDescent="0.3">
      <c r="E711" s="10"/>
    </row>
    <row r="712" spans="5:5" ht="12.75" customHeight="1" x14ac:dyDescent="0.3">
      <c r="E712" s="10"/>
    </row>
    <row r="713" spans="5:5" ht="12.75" customHeight="1" x14ac:dyDescent="0.3">
      <c r="E713" s="10"/>
    </row>
    <row r="714" spans="5:5" ht="12.75" customHeight="1" x14ac:dyDescent="0.3">
      <c r="E714" s="10"/>
    </row>
    <row r="715" spans="5:5" ht="12.75" customHeight="1" x14ac:dyDescent="0.3">
      <c r="E715" s="10"/>
    </row>
    <row r="716" spans="5:5" ht="12.75" customHeight="1" x14ac:dyDescent="0.3">
      <c r="E716" s="10"/>
    </row>
    <row r="717" spans="5:5" ht="12.75" customHeight="1" x14ac:dyDescent="0.3">
      <c r="E717" s="10"/>
    </row>
    <row r="718" spans="5:5" ht="12.75" customHeight="1" x14ac:dyDescent="0.3">
      <c r="E718" s="10"/>
    </row>
    <row r="719" spans="5:5" ht="12.75" customHeight="1" x14ac:dyDescent="0.3">
      <c r="E719" s="10"/>
    </row>
    <row r="720" spans="5:5" ht="12.75" customHeight="1" x14ac:dyDescent="0.3">
      <c r="E720" s="10"/>
    </row>
    <row r="721" spans="5:5" ht="12.75" customHeight="1" x14ac:dyDescent="0.3">
      <c r="E721" s="10"/>
    </row>
    <row r="722" spans="5:5" ht="12.75" customHeight="1" x14ac:dyDescent="0.3">
      <c r="E722" s="10"/>
    </row>
    <row r="723" spans="5:5" ht="12.75" customHeight="1" x14ac:dyDescent="0.3">
      <c r="E723" s="10"/>
    </row>
    <row r="724" spans="5:5" ht="12.75" customHeight="1" x14ac:dyDescent="0.3">
      <c r="E724" s="10"/>
    </row>
    <row r="725" spans="5:5" ht="12.75" customHeight="1" x14ac:dyDescent="0.3">
      <c r="E725" s="10"/>
    </row>
    <row r="726" spans="5:5" ht="12.75" customHeight="1" x14ac:dyDescent="0.3">
      <c r="E726" s="10"/>
    </row>
    <row r="727" spans="5:5" ht="12.75" customHeight="1" x14ac:dyDescent="0.3">
      <c r="E727" s="10"/>
    </row>
    <row r="728" spans="5:5" ht="12.75" customHeight="1" x14ac:dyDescent="0.3">
      <c r="E728" s="10"/>
    </row>
    <row r="729" spans="5:5" ht="12.75" customHeight="1" x14ac:dyDescent="0.3">
      <c r="E729" s="10"/>
    </row>
    <row r="730" spans="5:5" ht="12.75" customHeight="1" x14ac:dyDescent="0.3">
      <c r="E730" s="10"/>
    </row>
    <row r="731" spans="5:5" ht="12.75" customHeight="1" x14ac:dyDescent="0.3">
      <c r="E731" s="10"/>
    </row>
    <row r="732" spans="5:5" ht="12.75" customHeight="1" x14ac:dyDescent="0.3">
      <c r="E732" s="10"/>
    </row>
    <row r="733" spans="5:5" ht="12.75" customHeight="1" x14ac:dyDescent="0.3">
      <c r="E733" s="10"/>
    </row>
    <row r="734" spans="5:5" ht="12.75" customHeight="1" x14ac:dyDescent="0.3">
      <c r="E734" s="10"/>
    </row>
    <row r="735" spans="5:5" ht="12.75" customHeight="1" x14ac:dyDescent="0.3">
      <c r="E735" s="10"/>
    </row>
    <row r="736" spans="5:5" ht="12.75" customHeight="1" x14ac:dyDescent="0.3">
      <c r="E736" s="10"/>
    </row>
    <row r="737" spans="5:5" ht="12.75" customHeight="1" x14ac:dyDescent="0.3">
      <c r="E737" s="10"/>
    </row>
    <row r="738" spans="5:5" ht="12.75" customHeight="1" x14ac:dyDescent="0.3">
      <c r="E738" s="10"/>
    </row>
    <row r="739" spans="5:5" ht="12.75" customHeight="1" x14ac:dyDescent="0.3">
      <c r="E739" s="10"/>
    </row>
    <row r="740" spans="5:5" ht="12.75" customHeight="1" x14ac:dyDescent="0.3">
      <c r="E740" s="10"/>
    </row>
    <row r="741" spans="5:5" ht="12.75" customHeight="1" x14ac:dyDescent="0.3">
      <c r="E741" s="10"/>
    </row>
    <row r="742" spans="5:5" ht="12.75" customHeight="1" x14ac:dyDescent="0.3">
      <c r="E742" s="10"/>
    </row>
    <row r="743" spans="5:5" ht="12.75" customHeight="1" x14ac:dyDescent="0.3">
      <c r="E743" s="10"/>
    </row>
    <row r="744" spans="5:5" ht="12.75" customHeight="1" x14ac:dyDescent="0.3">
      <c r="E744" s="10"/>
    </row>
    <row r="745" spans="5:5" ht="12.75" customHeight="1" x14ac:dyDescent="0.3">
      <c r="E745" s="10"/>
    </row>
    <row r="746" spans="5:5" ht="12.75" customHeight="1" x14ac:dyDescent="0.3">
      <c r="E746" s="10"/>
    </row>
    <row r="747" spans="5:5" ht="12.75" customHeight="1" x14ac:dyDescent="0.3">
      <c r="E747" s="10"/>
    </row>
    <row r="748" spans="5:5" ht="12.75" customHeight="1" x14ac:dyDescent="0.3">
      <c r="E748" s="10"/>
    </row>
    <row r="749" spans="5:5" ht="12.75" customHeight="1" x14ac:dyDescent="0.3">
      <c r="E749" s="10"/>
    </row>
    <row r="750" spans="5:5" ht="12.75" customHeight="1" x14ac:dyDescent="0.3">
      <c r="E750" s="10"/>
    </row>
    <row r="751" spans="5:5" ht="12.75" customHeight="1" x14ac:dyDescent="0.3">
      <c r="E751" s="10"/>
    </row>
    <row r="752" spans="5:5" ht="12.75" customHeight="1" x14ac:dyDescent="0.3">
      <c r="E752" s="10"/>
    </row>
    <row r="753" spans="5:5" ht="12.75" customHeight="1" x14ac:dyDescent="0.3">
      <c r="E753" s="10"/>
    </row>
    <row r="754" spans="5:5" ht="12.75" customHeight="1" x14ac:dyDescent="0.3">
      <c r="E754" s="10"/>
    </row>
    <row r="755" spans="5:5" ht="12.75" customHeight="1" x14ac:dyDescent="0.3">
      <c r="E755" s="10"/>
    </row>
    <row r="756" spans="5:5" ht="12.75" customHeight="1" x14ac:dyDescent="0.3">
      <c r="E756" s="10"/>
    </row>
    <row r="757" spans="5:5" ht="12.75" customHeight="1" x14ac:dyDescent="0.3">
      <c r="E757" s="10"/>
    </row>
    <row r="758" spans="5:5" ht="12.75" customHeight="1" x14ac:dyDescent="0.3">
      <c r="E758" s="10"/>
    </row>
    <row r="759" spans="5:5" ht="12.75" customHeight="1" x14ac:dyDescent="0.3">
      <c r="E759" s="10"/>
    </row>
    <row r="760" spans="5:5" ht="12.75" customHeight="1" x14ac:dyDescent="0.3">
      <c r="E760" s="10"/>
    </row>
    <row r="761" spans="5:5" ht="12.75" customHeight="1" x14ac:dyDescent="0.3">
      <c r="E761" s="10"/>
    </row>
    <row r="762" spans="5:5" ht="12.75" customHeight="1" x14ac:dyDescent="0.3">
      <c r="E762" s="10"/>
    </row>
    <row r="763" spans="5:5" ht="12.75" customHeight="1" x14ac:dyDescent="0.3">
      <c r="E763" s="10"/>
    </row>
    <row r="764" spans="5:5" ht="12.75" customHeight="1" x14ac:dyDescent="0.3">
      <c r="E764" s="10"/>
    </row>
    <row r="765" spans="5:5" ht="12.75" customHeight="1" x14ac:dyDescent="0.3">
      <c r="E765" s="10"/>
    </row>
    <row r="766" spans="5:5" ht="12.75" customHeight="1" x14ac:dyDescent="0.3">
      <c r="E766" s="10"/>
    </row>
    <row r="767" spans="5:5" ht="12.75" customHeight="1" x14ac:dyDescent="0.3">
      <c r="E767" s="10"/>
    </row>
    <row r="768" spans="5:5" ht="12.75" customHeight="1" x14ac:dyDescent="0.3">
      <c r="E768" s="10"/>
    </row>
    <row r="769" spans="5:5" ht="12.75" customHeight="1" x14ac:dyDescent="0.3">
      <c r="E769" s="10"/>
    </row>
    <row r="770" spans="5:5" ht="12.75" customHeight="1" x14ac:dyDescent="0.3">
      <c r="E770" s="10"/>
    </row>
    <row r="771" spans="5:5" ht="12.75" customHeight="1" x14ac:dyDescent="0.3">
      <c r="E771" s="10"/>
    </row>
    <row r="772" spans="5:5" ht="12.75" customHeight="1" x14ac:dyDescent="0.3">
      <c r="E772" s="10"/>
    </row>
    <row r="773" spans="5:5" ht="12.75" customHeight="1" x14ac:dyDescent="0.3">
      <c r="E773" s="10"/>
    </row>
    <row r="774" spans="5:5" ht="12.75" customHeight="1" x14ac:dyDescent="0.3">
      <c r="E774" s="10"/>
    </row>
    <row r="775" spans="5:5" ht="12.75" customHeight="1" x14ac:dyDescent="0.3">
      <c r="E775" s="10"/>
    </row>
    <row r="776" spans="5:5" ht="12.75" customHeight="1" x14ac:dyDescent="0.3">
      <c r="E776" s="10"/>
    </row>
    <row r="777" spans="5:5" ht="12.75" customHeight="1" x14ac:dyDescent="0.3">
      <c r="E777" s="10"/>
    </row>
    <row r="778" spans="5:5" ht="12.75" customHeight="1" x14ac:dyDescent="0.3">
      <c r="E778" s="10"/>
    </row>
    <row r="779" spans="5:5" ht="12.75" customHeight="1" x14ac:dyDescent="0.3">
      <c r="E779" s="10"/>
    </row>
    <row r="780" spans="5:5" ht="12.75" customHeight="1" x14ac:dyDescent="0.3">
      <c r="E780" s="10"/>
    </row>
    <row r="781" spans="5:5" ht="12.75" customHeight="1" x14ac:dyDescent="0.3">
      <c r="E781" s="10"/>
    </row>
    <row r="782" spans="5:5" ht="12.75" customHeight="1" x14ac:dyDescent="0.3">
      <c r="E782" s="10"/>
    </row>
    <row r="783" spans="5:5" ht="12.75" customHeight="1" x14ac:dyDescent="0.3">
      <c r="E783" s="10"/>
    </row>
    <row r="784" spans="5:5" ht="12.75" customHeight="1" x14ac:dyDescent="0.3">
      <c r="E784" s="10"/>
    </row>
    <row r="785" spans="5:5" ht="12.75" customHeight="1" x14ac:dyDescent="0.3">
      <c r="E785" s="10"/>
    </row>
    <row r="786" spans="5:5" ht="12.75" customHeight="1" x14ac:dyDescent="0.3">
      <c r="E786" s="10"/>
    </row>
    <row r="787" spans="5:5" ht="12.75" customHeight="1" x14ac:dyDescent="0.3">
      <c r="E787" s="10"/>
    </row>
    <row r="788" spans="5:5" ht="12.75" customHeight="1" x14ac:dyDescent="0.3">
      <c r="E788" s="10"/>
    </row>
    <row r="789" spans="5:5" ht="12.75" customHeight="1" x14ac:dyDescent="0.3">
      <c r="E789" s="10"/>
    </row>
    <row r="790" spans="5:5" ht="12.75" customHeight="1" x14ac:dyDescent="0.3">
      <c r="E790" s="10"/>
    </row>
    <row r="791" spans="5:5" ht="12.75" customHeight="1" x14ac:dyDescent="0.3">
      <c r="E791" s="10"/>
    </row>
    <row r="792" spans="5:5" ht="12.75" customHeight="1" x14ac:dyDescent="0.3">
      <c r="E792" s="10"/>
    </row>
    <row r="793" spans="5:5" ht="12.75" customHeight="1" x14ac:dyDescent="0.3">
      <c r="E793" s="10"/>
    </row>
    <row r="794" spans="5:5" ht="12.75" customHeight="1" x14ac:dyDescent="0.3">
      <c r="E794" s="10"/>
    </row>
    <row r="795" spans="5:5" ht="12.75" customHeight="1" x14ac:dyDescent="0.3">
      <c r="E795" s="10"/>
    </row>
    <row r="796" spans="5:5" ht="12.75" customHeight="1" x14ac:dyDescent="0.3">
      <c r="E796" s="10"/>
    </row>
    <row r="797" spans="5:5" ht="12.75" customHeight="1" x14ac:dyDescent="0.3">
      <c r="E797" s="10"/>
    </row>
    <row r="798" spans="5:5" ht="12.75" customHeight="1" x14ac:dyDescent="0.3">
      <c r="E798" s="10"/>
    </row>
    <row r="799" spans="5:5" ht="12.75" customHeight="1" x14ac:dyDescent="0.3">
      <c r="E799" s="10"/>
    </row>
    <row r="800" spans="5:5" ht="12.75" customHeight="1" x14ac:dyDescent="0.3">
      <c r="E800" s="10"/>
    </row>
    <row r="801" spans="5:5" ht="12.75" customHeight="1" x14ac:dyDescent="0.3">
      <c r="E801" s="10"/>
    </row>
    <row r="802" spans="5:5" ht="12.75" customHeight="1" x14ac:dyDescent="0.3">
      <c r="E802" s="10"/>
    </row>
    <row r="803" spans="5:5" ht="12.75" customHeight="1" x14ac:dyDescent="0.3">
      <c r="E803" s="10"/>
    </row>
    <row r="804" spans="5:5" ht="12.75" customHeight="1" x14ac:dyDescent="0.3">
      <c r="E804" s="10"/>
    </row>
    <row r="805" spans="5:5" ht="12.75" customHeight="1" x14ac:dyDescent="0.3">
      <c r="E805" s="10"/>
    </row>
    <row r="806" spans="5:5" ht="12.75" customHeight="1" x14ac:dyDescent="0.3">
      <c r="E806" s="10"/>
    </row>
    <row r="807" spans="5:5" ht="12.75" customHeight="1" x14ac:dyDescent="0.3">
      <c r="E807" s="10"/>
    </row>
    <row r="808" spans="5:5" ht="12.75" customHeight="1" x14ac:dyDescent="0.3">
      <c r="E808" s="10"/>
    </row>
    <row r="809" spans="5:5" ht="12.75" customHeight="1" x14ac:dyDescent="0.3">
      <c r="E809" s="10"/>
    </row>
    <row r="810" spans="5:5" ht="12.75" customHeight="1" x14ac:dyDescent="0.3">
      <c r="E810" s="10"/>
    </row>
    <row r="811" spans="5:5" ht="12.75" customHeight="1" x14ac:dyDescent="0.3">
      <c r="E811" s="10"/>
    </row>
    <row r="812" spans="5:5" ht="12.75" customHeight="1" x14ac:dyDescent="0.3">
      <c r="E812" s="10"/>
    </row>
    <row r="813" spans="5:5" ht="12.75" customHeight="1" x14ac:dyDescent="0.3">
      <c r="E813" s="10"/>
    </row>
    <row r="814" spans="5:5" ht="12.75" customHeight="1" x14ac:dyDescent="0.3">
      <c r="E814" s="10"/>
    </row>
    <row r="815" spans="5:5" ht="12.75" customHeight="1" x14ac:dyDescent="0.3">
      <c r="E815" s="10"/>
    </row>
    <row r="816" spans="5:5" ht="12.75" customHeight="1" x14ac:dyDescent="0.3">
      <c r="E816" s="10"/>
    </row>
    <row r="817" spans="5:5" ht="12.75" customHeight="1" x14ac:dyDescent="0.3">
      <c r="E817" s="10"/>
    </row>
    <row r="818" spans="5:5" ht="12.75" customHeight="1" x14ac:dyDescent="0.3">
      <c r="E818" s="10"/>
    </row>
    <row r="819" spans="5:5" ht="12.75" customHeight="1" x14ac:dyDescent="0.3">
      <c r="E819" s="10"/>
    </row>
    <row r="820" spans="5:5" ht="12.75" customHeight="1" x14ac:dyDescent="0.3">
      <c r="E820" s="10"/>
    </row>
    <row r="821" spans="5:5" ht="12.75" customHeight="1" x14ac:dyDescent="0.3">
      <c r="E821" s="10"/>
    </row>
    <row r="822" spans="5:5" ht="12.75" customHeight="1" x14ac:dyDescent="0.3">
      <c r="E822" s="10"/>
    </row>
    <row r="823" spans="5:5" ht="12.75" customHeight="1" x14ac:dyDescent="0.3">
      <c r="E823" s="10"/>
    </row>
    <row r="824" spans="5:5" ht="12.75" customHeight="1" x14ac:dyDescent="0.3">
      <c r="E824" s="10"/>
    </row>
    <row r="825" spans="5:5" ht="12.75" customHeight="1" x14ac:dyDescent="0.3">
      <c r="E825" s="10"/>
    </row>
    <row r="826" spans="5:5" ht="12.75" customHeight="1" x14ac:dyDescent="0.3">
      <c r="E826" s="10"/>
    </row>
    <row r="827" spans="5:5" ht="12.75" customHeight="1" x14ac:dyDescent="0.3">
      <c r="E827" s="10"/>
    </row>
    <row r="828" spans="5:5" ht="12.75" customHeight="1" x14ac:dyDescent="0.3">
      <c r="E828" s="10"/>
    </row>
    <row r="829" spans="5:5" ht="12.75" customHeight="1" x14ac:dyDescent="0.3">
      <c r="E829" s="10"/>
    </row>
    <row r="830" spans="5:5" ht="12.75" customHeight="1" x14ac:dyDescent="0.3">
      <c r="E830" s="10"/>
    </row>
    <row r="831" spans="5:5" ht="12.75" customHeight="1" x14ac:dyDescent="0.3">
      <c r="E831" s="10"/>
    </row>
    <row r="832" spans="5:5" ht="12.75" customHeight="1" x14ac:dyDescent="0.3">
      <c r="E832" s="10"/>
    </row>
    <row r="833" spans="5:5" ht="12.75" customHeight="1" x14ac:dyDescent="0.3">
      <c r="E833" s="10"/>
    </row>
    <row r="834" spans="5:5" ht="12.75" customHeight="1" x14ac:dyDescent="0.3">
      <c r="E834" s="10"/>
    </row>
    <row r="835" spans="5:5" ht="12.75" customHeight="1" x14ac:dyDescent="0.3">
      <c r="E835" s="10"/>
    </row>
    <row r="836" spans="5:5" ht="12.75" customHeight="1" x14ac:dyDescent="0.3">
      <c r="E836" s="10"/>
    </row>
    <row r="837" spans="5:5" ht="12.75" customHeight="1" x14ac:dyDescent="0.3">
      <c r="E837" s="10"/>
    </row>
    <row r="838" spans="5:5" ht="12.75" customHeight="1" x14ac:dyDescent="0.3">
      <c r="E838" s="10"/>
    </row>
    <row r="839" spans="5:5" ht="12.75" customHeight="1" x14ac:dyDescent="0.3">
      <c r="E839" s="10"/>
    </row>
    <row r="840" spans="5:5" ht="12.75" customHeight="1" x14ac:dyDescent="0.3">
      <c r="E840" s="10"/>
    </row>
    <row r="841" spans="5:5" ht="12.75" customHeight="1" x14ac:dyDescent="0.3">
      <c r="E841" s="10"/>
    </row>
    <row r="842" spans="5:5" ht="12.75" customHeight="1" x14ac:dyDescent="0.3">
      <c r="E842" s="10"/>
    </row>
    <row r="843" spans="5:5" ht="12.75" customHeight="1" x14ac:dyDescent="0.3">
      <c r="E843" s="10"/>
    </row>
    <row r="844" spans="5:5" ht="12.75" customHeight="1" x14ac:dyDescent="0.3">
      <c r="E844" s="10"/>
    </row>
    <row r="845" spans="5:5" ht="12.75" customHeight="1" x14ac:dyDescent="0.3">
      <c r="E845" s="10"/>
    </row>
    <row r="846" spans="5:5" ht="12.75" customHeight="1" x14ac:dyDescent="0.3">
      <c r="E846" s="10"/>
    </row>
    <row r="847" spans="5:5" ht="12.75" customHeight="1" x14ac:dyDescent="0.3">
      <c r="E847" s="10"/>
    </row>
    <row r="848" spans="5:5" ht="12.75" customHeight="1" x14ac:dyDescent="0.3">
      <c r="E848" s="10"/>
    </row>
    <row r="849" spans="5:5" ht="12.75" customHeight="1" x14ac:dyDescent="0.3">
      <c r="E849" s="10"/>
    </row>
    <row r="850" spans="5:5" ht="12.75" customHeight="1" x14ac:dyDescent="0.3">
      <c r="E850" s="10"/>
    </row>
    <row r="851" spans="5:5" ht="12.75" customHeight="1" x14ac:dyDescent="0.3">
      <c r="E851" s="10"/>
    </row>
    <row r="852" spans="5:5" ht="12.75" customHeight="1" x14ac:dyDescent="0.3">
      <c r="E852" s="10"/>
    </row>
    <row r="853" spans="5:5" ht="12.75" customHeight="1" x14ac:dyDescent="0.3">
      <c r="E853" s="10"/>
    </row>
    <row r="854" spans="5:5" ht="12.75" customHeight="1" x14ac:dyDescent="0.3">
      <c r="E854" s="10"/>
    </row>
    <row r="855" spans="5:5" ht="12.75" customHeight="1" x14ac:dyDescent="0.3">
      <c r="E855" s="10"/>
    </row>
    <row r="856" spans="5:5" ht="12.75" customHeight="1" x14ac:dyDescent="0.3">
      <c r="E856" s="10"/>
    </row>
    <row r="857" spans="5:5" ht="12.75" customHeight="1" x14ac:dyDescent="0.3">
      <c r="E857" s="10"/>
    </row>
    <row r="858" spans="5:5" ht="12.75" customHeight="1" x14ac:dyDescent="0.3">
      <c r="E858" s="10"/>
    </row>
    <row r="859" spans="5:5" ht="12.75" customHeight="1" x14ac:dyDescent="0.3">
      <c r="E859" s="10"/>
    </row>
    <row r="860" spans="5:5" ht="12.75" customHeight="1" x14ac:dyDescent="0.3">
      <c r="E860" s="10"/>
    </row>
    <row r="861" spans="5:5" ht="12.75" customHeight="1" x14ac:dyDescent="0.3">
      <c r="E861" s="10"/>
    </row>
    <row r="862" spans="5:5" ht="12.75" customHeight="1" x14ac:dyDescent="0.3">
      <c r="E862" s="10"/>
    </row>
    <row r="863" spans="5:5" ht="12.75" customHeight="1" x14ac:dyDescent="0.3">
      <c r="E863" s="10"/>
    </row>
    <row r="864" spans="5:5" ht="12.75" customHeight="1" x14ac:dyDescent="0.3">
      <c r="E864" s="10"/>
    </row>
    <row r="865" spans="5:5" ht="12.75" customHeight="1" x14ac:dyDescent="0.3">
      <c r="E865" s="10"/>
    </row>
    <row r="866" spans="5:5" ht="12.75" customHeight="1" x14ac:dyDescent="0.3">
      <c r="E866" s="10"/>
    </row>
    <row r="867" spans="5:5" ht="12.75" customHeight="1" x14ac:dyDescent="0.3">
      <c r="E867" s="10"/>
    </row>
    <row r="868" spans="5:5" ht="12.75" customHeight="1" x14ac:dyDescent="0.3">
      <c r="E868" s="10"/>
    </row>
    <row r="869" spans="5:5" ht="12.75" customHeight="1" x14ac:dyDescent="0.3">
      <c r="E869" s="10"/>
    </row>
    <row r="870" spans="5:5" ht="12.75" customHeight="1" x14ac:dyDescent="0.3">
      <c r="E870" s="10"/>
    </row>
    <row r="871" spans="5:5" ht="12.75" customHeight="1" x14ac:dyDescent="0.3">
      <c r="E871" s="10"/>
    </row>
    <row r="872" spans="5:5" ht="12.75" customHeight="1" x14ac:dyDescent="0.3">
      <c r="E872" s="10"/>
    </row>
    <row r="873" spans="5:5" ht="12.75" customHeight="1" x14ac:dyDescent="0.3">
      <c r="E873" s="10"/>
    </row>
    <row r="874" spans="5:5" ht="12.75" customHeight="1" x14ac:dyDescent="0.3">
      <c r="E874" s="10"/>
    </row>
    <row r="875" spans="5:5" ht="12.75" customHeight="1" x14ac:dyDescent="0.3">
      <c r="E875" s="10"/>
    </row>
    <row r="876" spans="5:5" ht="12.75" customHeight="1" x14ac:dyDescent="0.3">
      <c r="E876" s="10"/>
    </row>
    <row r="877" spans="5:5" ht="12.75" customHeight="1" x14ac:dyDescent="0.3">
      <c r="E877" s="10"/>
    </row>
    <row r="878" spans="5:5" ht="12.75" customHeight="1" x14ac:dyDescent="0.3">
      <c r="E878" s="10"/>
    </row>
    <row r="879" spans="5:5" ht="12.75" customHeight="1" x14ac:dyDescent="0.3">
      <c r="E879" s="10"/>
    </row>
    <row r="880" spans="5:5" ht="12.75" customHeight="1" x14ac:dyDescent="0.3">
      <c r="E880" s="10"/>
    </row>
    <row r="881" spans="5:5" ht="12.75" customHeight="1" x14ac:dyDescent="0.3">
      <c r="E881" s="10"/>
    </row>
    <row r="882" spans="5:5" ht="12.75" customHeight="1" x14ac:dyDescent="0.3">
      <c r="E882" s="10"/>
    </row>
    <row r="883" spans="5:5" ht="12.75" customHeight="1" x14ac:dyDescent="0.3">
      <c r="E883" s="10"/>
    </row>
    <row r="884" spans="5:5" ht="12.75" customHeight="1" x14ac:dyDescent="0.3">
      <c r="E884" s="10"/>
    </row>
    <row r="885" spans="5:5" ht="12.75" customHeight="1" x14ac:dyDescent="0.3">
      <c r="E885" s="10"/>
    </row>
    <row r="886" spans="5:5" ht="12.75" customHeight="1" x14ac:dyDescent="0.3">
      <c r="E886" s="10"/>
    </row>
    <row r="887" spans="5:5" ht="12.75" customHeight="1" x14ac:dyDescent="0.3">
      <c r="E887" s="10"/>
    </row>
    <row r="888" spans="5:5" ht="12.75" customHeight="1" x14ac:dyDescent="0.3">
      <c r="E888" s="10"/>
    </row>
    <row r="889" spans="5:5" ht="12.75" customHeight="1" x14ac:dyDescent="0.3">
      <c r="E889" s="10"/>
    </row>
    <row r="890" spans="5:5" ht="12.75" customHeight="1" x14ac:dyDescent="0.3">
      <c r="E890" s="10"/>
    </row>
    <row r="891" spans="5:5" ht="12.75" customHeight="1" x14ac:dyDescent="0.3">
      <c r="E891" s="10"/>
    </row>
    <row r="892" spans="5:5" ht="12.75" customHeight="1" x14ac:dyDescent="0.3">
      <c r="E892" s="10"/>
    </row>
    <row r="893" spans="5:5" ht="12.75" customHeight="1" x14ac:dyDescent="0.3">
      <c r="E893" s="10"/>
    </row>
    <row r="894" spans="5:5" ht="12.75" customHeight="1" x14ac:dyDescent="0.3">
      <c r="E894" s="10"/>
    </row>
    <row r="895" spans="5:5" ht="12.75" customHeight="1" x14ac:dyDescent="0.3">
      <c r="E895" s="10"/>
    </row>
    <row r="896" spans="5:5" ht="12.75" customHeight="1" x14ac:dyDescent="0.3">
      <c r="E896" s="10"/>
    </row>
    <row r="897" spans="5:5" ht="12.75" customHeight="1" x14ac:dyDescent="0.3">
      <c r="E897" s="10"/>
    </row>
    <row r="898" spans="5:5" ht="12.75" customHeight="1" x14ac:dyDescent="0.3">
      <c r="E898" s="10"/>
    </row>
    <row r="899" spans="5:5" ht="12.75" customHeight="1" x14ac:dyDescent="0.3">
      <c r="E899" s="10"/>
    </row>
    <row r="900" spans="5:5" ht="12.75" customHeight="1" x14ac:dyDescent="0.3">
      <c r="E900" s="10"/>
    </row>
    <row r="901" spans="5:5" ht="12.75" customHeight="1" x14ac:dyDescent="0.3">
      <c r="E901" s="10"/>
    </row>
    <row r="902" spans="5:5" ht="12.75" customHeight="1" x14ac:dyDescent="0.3">
      <c r="E902" s="10"/>
    </row>
    <row r="903" spans="5:5" ht="12.75" customHeight="1" x14ac:dyDescent="0.3">
      <c r="E903" s="10"/>
    </row>
    <row r="904" spans="5:5" ht="12.75" customHeight="1" x14ac:dyDescent="0.3">
      <c r="E904" s="10"/>
    </row>
    <row r="905" spans="5:5" ht="12.75" customHeight="1" x14ac:dyDescent="0.3">
      <c r="E905" s="10"/>
    </row>
    <row r="906" spans="5:5" ht="12.75" customHeight="1" x14ac:dyDescent="0.3">
      <c r="E906" s="10"/>
    </row>
    <row r="907" spans="5:5" ht="12.75" customHeight="1" x14ac:dyDescent="0.3">
      <c r="E907" s="10"/>
    </row>
    <row r="908" spans="5:5" ht="12.75" customHeight="1" x14ac:dyDescent="0.3">
      <c r="E908" s="10"/>
    </row>
    <row r="909" spans="5:5" ht="12.75" customHeight="1" x14ac:dyDescent="0.3">
      <c r="E909" s="10"/>
    </row>
    <row r="910" spans="5:5" ht="12.75" customHeight="1" x14ac:dyDescent="0.3">
      <c r="E910" s="10"/>
    </row>
    <row r="911" spans="5:5" ht="12.75" customHeight="1" x14ac:dyDescent="0.3">
      <c r="E911" s="10"/>
    </row>
    <row r="912" spans="5:5" ht="12.75" customHeight="1" x14ac:dyDescent="0.3">
      <c r="E912" s="10"/>
    </row>
    <row r="913" spans="5:5" ht="12.75" customHeight="1" x14ac:dyDescent="0.3">
      <c r="E913" s="10"/>
    </row>
    <row r="914" spans="5:5" ht="12.75" customHeight="1" x14ac:dyDescent="0.3">
      <c r="E914" s="10"/>
    </row>
    <row r="915" spans="5:5" ht="12.75" customHeight="1" x14ac:dyDescent="0.3">
      <c r="E915" s="10"/>
    </row>
    <row r="916" spans="5:5" ht="12.75" customHeight="1" x14ac:dyDescent="0.3">
      <c r="E916" s="10"/>
    </row>
    <row r="917" spans="5:5" ht="12.75" customHeight="1" x14ac:dyDescent="0.3">
      <c r="E917" s="10"/>
    </row>
    <row r="918" spans="5:5" ht="12.75" customHeight="1" x14ac:dyDescent="0.3">
      <c r="E918" s="10"/>
    </row>
    <row r="919" spans="5:5" ht="12.75" customHeight="1" x14ac:dyDescent="0.3">
      <c r="E919" s="10"/>
    </row>
    <row r="920" spans="5:5" ht="12.75" customHeight="1" x14ac:dyDescent="0.3">
      <c r="E920" s="10"/>
    </row>
    <row r="921" spans="5:5" ht="12.75" customHeight="1" x14ac:dyDescent="0.3">
      <c r="E921" s="10"/>
    </row>
    <row r="922" spans="5:5" ht="12.75" customHeight="1" x14ac:dyDescent="0.3">
      <c r="E922" s="10"/>
    </row>
    <row r="923" spans="5:5" ht="12.75" customHeight="1" x14ac:dyDescent="0.3">
      <c r="E923" s="10"/>
    </row>
    <row r="924" spans="5:5" ht="12.75" customHeight="1" x14ac:dyDescent="0.3">
      <c r="E924" s="10"/>
    </row>
    <row r="925" spans="5:5" ht="12.75" customHeight="1" x14ac:dyDescent="0.3">
      <c r="E925" s="10"/>
    </row>
    <row r="926" spans="5:5" ht="12.75" customHeight="1" x14ac:dyDescent="0.3">
      <c r="E926" s="10"/>
    </row>
    <row r="927" spans="5:5" ht="12.75" customHeight="1" x14ac:dyDescent="0.3">
      <c r="E927" s="10"/>
    </row>
    <row r="928" spans="5:5" ht="12.75" customHeight="1" x14ac:dyDescent="0.3">
      <c r="E928" s="10"/>
    </row>
    <row r="929" spans="5:5" ht="12.75" customHeight="1" x14ac:dyDescent="0.3">
      <c r="E929" s="10"/>
    </row>
    <row r="930" spans="5:5" ht="12.75" customHeight="1" x14ac:dyDescent="0.3">
      <c r="E930" s="10"/>
    </row>
    <row r="931" spans="5:5" ht="12.75" customHeight="1" x14ac:dyDescent="0.3">
      <c r="E931" s="10"/>
    </row>
    <row r="932" spans="5:5" ht="12.75" customHeight="1" x14ac:dyDescent="0.3">
      <c r="E932" s="10"/>
    </row>
    <row r="933" spans="5:5" ht="12.75" customHeight="1" x14ac:dyDescent="0.3">
      <c r="E933" s="10"/>
    </row>
    <row r="934" spans="5:5" ht="12.75" customHeight="1" x14ac:dyDescent="0.3">
      <c r="E934" s="10"/>
    </row>
    <row r="935" spans="5:5" ht="12.75" customHeight="1" x14ac:dyDescent="0.3">
      <c r="E935" s="10"/>
    </row>
    <row r="936" spans="5:5" ht="12.75" customHeight="1" x14ac:dyDescent="0.3">
      <c r="E936" s="10"/>
    </row>
    <row r="937" spans="5:5" ht="12.75" customHeight="1" x14ac:dyDescent="0.3">
      <c r="E937" s="10"/>
    </row>
    <row r="938" spans="5:5" ht="12.75" customHeight="1" x14ac:dyDescent="0.3">
      <c r="E938" s="10"/>
    </row>
    <row r="939" spans="5:5" ht="12.75" customHeight="1" x14ac:dyDescent="0.3">
      <c r="E939" s="10"/>
    </row>
    <row r="940" spans="5:5" ht="12.75" customHeight="1" x14ac:dyDescent="0.3">
      <c r="E940" s="10"/>
    </row>
    <row r="941" spans="5:5" ht="12.75" customHeight="1" x14ac:dyDescent="0.3">
      <c r="E941" s="10"/>
    </row>
    <row r="942" spans="5:5" ht="12.75" customHeight="1" x14ac:dyDescent="0.3">
      <c r="E942" s="10"/>
    </row>
    <row r="943" spans="5:5" ht="12.75" customHeight="1" x14ac:dyDescent="0.3">
      <c r="E943" s="10"/>
    </row>
    <row r="944" spans="5:5" ht="12.75" customHeight="1" x14ac:dyDescent="0.3">
      <c r="E944" s="10"/>
    </row>
    <row r="945" spans="5:5" ht="12.75" customHeight="1" x14ac:dyDescent="0.3">
      <c r="E945" s="10"/>
    </row>
    <row r="946" spans="5:5" ht="12.75" customHeight="1" x14ac:dyDescent="0.3">
      <c r="E946" s="10"/>
    </row>
    <row r="947" spans="5:5" ht="12.75" customHeight="1" x14ac:dyDescent="0.3">
      <c r="E947" s="10"/>
    </row>
    <row r="948" spans="5:5" ht="12.75" customHeight="1" x14ac:dyDescent="0.3">
      <c r="E948" s="10"/>
    </row>
    <row r="949" spans="5:5" ht="12.75" customHeight="1" x14ac:dyDescent="0.3">
      <c r="E949" s="10"/>
    </row>
    <row r="950" spans="5:5" ht="12.75" customHeight="1" x14ac:dyDescent="0.3">
      <c r="E950" s="10"/>
    </row>
    <row r="951" spans="5:5" ht="12.75" customHeight="1" x14ac:dyDescent="0.3">
      <c r="E951" s="10"/>
    </row>
    <row r="952" spans="5:5" ht="12.75" customHeight="1" x14ac:dyDescent="0.3">
      <c r="E952" s="10"/>
    </row>
    <row r="953" spans="5:5" ht="12.75" customHeight="1" x14ac:dyDescent="0.3">
      <c r="E953" s="10"/>
    </row>
    <row r="954" spans="5:5" ht="12.75" customHeight="1" x14ac:dyDescent="0.3">
      <c r="E954" s="10"/>
    </row>
    <row r="955" spans="5:5" ht="12.75" customHeight="1" x14ac:dyDescent="0.3">
      <c r="E955" s="10"/>
    </row>
    <row r="956" spans="5:5" ht="12.75" customHeight="1" x14ac:dyDescent="0.3">
      <c r="E956" s="10"/>
    </row>
    <row r="957" spans="5:5" ht="12.75" customHeight="1" x14ac:dyDescent="0.3">
      <c r="E957" s="10"/>
    </row>
    <row r="958" spans="5:5" ht="12.75" customHeight="1" x14ac:dyDescent="0.3">
      <c r="E958" s="10"/>
    </row>
    <row r="959" spans="5:5" ht="12.75" customHeight="1" x14ac:dyDescent="0.3">
      <c r="E959" s="10"/>
    </row>
    <row r="960" spans="5:5" ht="12.75" customHeight="1" x14ac:dyDescent="0.3">
      <c r="E960" s="10"/>
    </row>
    <row r="961" spans="5:5" ht="12.75" customHeight="1" x14ac:dyDescent="0.3">
      <c r="E961" s="10"/>
    </row>
    <row r="962" spans="5:5" ht="12.75" customHeight="1" x14ac:dyDescent="0.3">
      <c r="E962" s="10"/>
    </row>
    <row r="963" spans="5:5" ht="12.75" customHeight="1" x14ac:dyDescent="0.3">
      <c r="E963" s="10"/>
    </row>
    <row r="964" spans="5:5" ht="12.75" customHeight="1" x14ac:dyDescent="0.3">
      <c r="E964" s="10"/>
    </row>
    <row r="965" spans="5:5" ht="12.75" customHeight="1" x14ac:dyDescent="0.3">
      <c r="E965" s="10"/>
    </row>
    <row r="966" spans="5:5" ht="12.75" customHeight="1" x14ac:dyDescent="0.3">
      <c r="E966" s="10"/>
    </row>
    <row r="967" spans="5:5" ht="12.75" customHeight="1" x14ac:dyDescent="0.3">
      <c r="E967" s="10"/>
    </row>
    <row r="968" spans="5:5" ht="12.75" customHeight="1" x14ac:dyDescent="0.3">
      <c r="E968" s="10"/>
    </row>
    <row r="969" spans="5:5" ht="12.75" customHeight="1" x14ac:dyDescent="0.3">
      <c r="E969" s="10"/>
    </row>
    <row r="970" spans="5:5" ht="12.75" customHeight="1" x14ac:dyDescent="0.3">
      <c r="E970" s="10"/>
    </row>
    <row r="971" spans="5:5" ht="12.75" customHeight="1" x14ac:dyDescent="0.3">
      <c r="E971" s="10"/>
    </row>
    <row r="972" spans="5:5" ht="12.75" customHeight="1" x14ac:dyDescent="0.3">
      <c r="E972" s="10"/>
    </row>
    <row r="973" spans="5:5" ht="12.75" customHeight="1" x14ac:dyDescent="0.3">
      <c r="E973" s="10"/>
    </row>
    <row r="974" spans="5:5" ht="12.75" customHeight="1" x14ac:dyDescent="0.3">
      <c r="E974" s="10"/>
    </row>
    <row r="975" spans="5:5" ht="12.75" customHeight="1" x14ac:dyDescent="0.3">
      <c r="E975" s="10"/>
    </row>
    <row r="976" spans="5:5" ht="12.75" customHeight="1" x14ac:dyDescent="0.3">
      <c r="E976" s="10"/>
    </row>
    <row r="977" spans="5:5" ht="12.75" customHeight="1" x14ac:dyDescent="0.3">
      <c r="E977" s="10"/>
    </row>
    <row r="978" spans="5:5" ht="12.75" customHeight="1" x14ac:dyDescent="0.3">
      <c r="E978" s="10"/>
    </row>
    <row r="979" spans="5:5" ht="12.75" customHeight="1" x14ac:dyDescent="0.3">
      <c r="E979" s="10"/>
    </row>
    <row r="980" spans="5:5" ht="12.75" customHeight="1" x14ac:dyDescent="0.3">
      <c r="E980" s="10"/>
    </row>
    <row r="981" spans="5:5" ht="12.75" customHeight="1" x14ac:dyDescent="0.3">
      <c r="E981" s="10"/>
    </row>
    <row r="982" spans="5:5" ht="12.75" customHeight="1" x14ac:dyDescent="0.3">
      <c r="E982" s="10"/>
    </row>
    <row r="983" spans="5:5" ht="12.75" customHeight="1" x14ac:dyDescent="0.3">
      <c r="E983" s="10"/>
    </row>
    <row r="984" spans="5:5" ht="12.75" customHeight="1" x14ac:dyDescent="0.3">
      <c r="E984" s="10"/>
    </row>
    <row r="985" spans="5:5" ht="12.75" customHeight="1" x14ac:dyDescent="0.3">
      <c r="E985" s="10"/>
    </row>
    <row r="986" spans="5:5" ht="12.75" customHeight="1" x14ac:dyDescent="0.3">
      <c r="E986" s="10"/>
    </row>
    <row r="987" spans="5:5" ht="12.75" customHeight="1" x14ac:dyDescent="0.3">
      <c r="E987" s="10"/>
    </row>
    <row r="988" spans="5:5" ht="12.75" customHeight="1" x14ac:dyDescent="0.3">
      <c r="E988" s="10"/>
    </row>
    <row r="989" spans="5:5" ht="12.75" customHeight="1" x14ac:dyDescent="0.3">
      <c r="E989" s="10"/>
    </row>
    <row r="990" spans="5:5" ht="12.75" customHeight="1" x14ac:dyDescent="0.3">
      <c r="E990" s="10"/>
    </row>
    <row r="991" spans="5:5" ht="12.75" customHeight="1" x14ac:dyDescent="0.3">
      <c r="E991" s="10"/>
    </row>
    <row r="992" spans="5:5" ht="12.75" customHeight="1" x14ac:dyDescent="0.3">
      <c r="E992" s="10"/>
    </row>
    <row r="993" spans="5:5" ht="12.75" customHeight="1" x14ac:dyDescent="0.3">
      <c r="E993" s="10"/>
    </row>
    <row r="994" spans="5:5" ht="12.75" customHeight="1" x14ac:dyDescent="0.3">
      <c r="E994" s="10"/>
    </row>
    <row r="995" spans="5:5" ht="12.75" customHeight="1" x14ac:dyDescent="0.3">
      <c r="E995" s="10"/>
    </row>
    <row r="996" spans="5:5" ht="12.75" customHeight="1" x14ac:dyDescent="0.3">
      <c r="E996" s="10"/>
    </row>
    <row r="997" spans="5:5" ht="12.75" customHeight="1" x14ac:dyDescent="0.3">
      <c r="E997" s="10"/>
    </row>
    <row r="998" spans="5:5" ht="12.75" customHeight="1" x14ac:dyDescent="0.3">
      <c r="E998" s="10"/>
    </row>
    <row r="999" spans="5:5" ht="12.75" customHeight="1" x14ac:dyDescent="0.3">
      <c r="E999" s="10"/>
    </row>
    <row r="1000" spans="5:5" ht="12.75" customHeight="1" x14ac:dyDescent="0.3">
      <c r="E1000" s="10"/>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showGridLines="0" workbookViewId="0">
      <selection activeCell="B2" sqref="B2"/>
    </sheetView>
  </sheetViews>
  <sheetFormatPr defaultColWidth="12.58203125" defaultRowHeight="15" customHeight="1" x14ac:dyDescent="0.3"/>
  <cols>
    <col min="1" max="1" width="14.25" customWidth="1"/>
    <col min="2" max="2" width="15" customWidth="1"/>
    <col min="3" max="3" width="16.83203125" customWidth="1"/>
    <col min="4" max="4" width="15.33203125" customWidth="1"/>
    <col min="5" max="5" width="22.08203125" customWidth="1"/>
    <col min="6" max="6" width="15.58203125" customWidth="1"/>
    <col min="7" max="26" width="8" customWidth="1"/>
  </cols>
  <sheetData>
    <row r="1" spans="1:6" ht="19.5" customHeight="1" x14ac:dyDescent="0.3">
      <c r="A1" s="1" t="s">
        <v>13</v>
      </c>
      <c r="B1" s="15" t="s">
        <v>28</v>
      </c>
      <c r="C1" s="15" t="s">
        <v>14</v>
      </c>
      <c r="D1" s="15" t="s">
        <v>15</v>
      </c>
      <c r="E1" s="15" t="s">
        <v>16</v>
      </c>
      <c r="F1" s="2" t="s">
        <v>17</v>
      </c>
    </row>
    <row r="2" spans="1:6" ht="24.75" customHeight="1" x14ac:dyDescent="0.3">
      <c r="A2" s="16">
        <v>41004</v>
      </c>
      <c r="B2" s="17" t="s">
        <v>29</v>
      </c>
      <c r="C2" s="17" t="s">
        <v>30</v>
      </c>
      <c r="D2" s="17" t="s">
        <v>31</v>
      </c>
      <c r="E2" s="17">
        <v>1.6</v>
      </c>
      <c r="F2" s="18">
        <v>140</v>
      </c>
    </row>
    <row r="3" spans="1:6" ht="24" customHeight="1" x14ac:dyDescent="0.3">
      <c r="A3" s="19">
        <v>41005</v>
      </c>
      <c r="B3" s="20" t="s">
        <v>29</v>
      </c>
      <c r="C3" s="20" t="s">
        <v>32</v>
      </c>
      <c r="D3" s="20" t="s">
        <v>33</v>
      </c>
      <c r="E3" s="20">
        <v>1.6</v>
      </c>
      <c r="F3" s="21">
        <v>140</v>
      </c>
    </row>
    <row r="4" spans="1:6" ht="24" customHeight="1" x14ac:dyDescent="0.3">
      <c r="A4" s="22">
        <v>41006</v>
      </c>
      <c r="B4" s="23" t="s">
        <v>29</v>
      </c>
      <c r="C4" s="23" t="s">
        <v>34</v>
      </c>
      <c r="D4" s="23" t="s">
        <v>35</v>
      </c>
      <c r="E4" s="23">
        <v>1.4</v>
      </c>
      <c r="F4" s="24">
        <v>130</v>
      </c>
    </row>
    <row r="5" spans="1:6" ht="24" customHeight="1" x14ac:dyDescent="0.3">
      <c r="A5" s="19">
        <v>41007</v>
      </c>
      <c r="B5" s="20" t="s">
        <v>29</v>
      </c>
      <c r="C5" s="20" t="s">
        <v>36</v>
      </c>
      <c r="D5" s="20">
        <v>3</v>
      </c>
      <c r="E5" s="20">
        <v>2</v>
      </c>
      <c r="F5" s="21">
        <v>150</v>
      </c>
    </row>
    <row r="6" spans="1:6" ht="24" customHeight="1" x14ac:dyDescent="0.3">
      <c r="A6" s="22">
        <v>51004</v>
      </c>
      <c r="B6" s="23" t="s">
        <v>37</v>
      </c>
      <c r="C6" s="23" t="s">
        <v>38</v>
      </c>
      <c r="D6" s="23" t="s">
        <v>39</v>
      </c>
      <c r="E6" s="23">
        <v>2</v>
      </c>
      <c r="F6" s="24">
        <v>240</v>
      </c>
    </row>
    <row r="7" spans="1:6" ht="24" customHeight="1" x14ac:dyDescent="0.3">
      <c r="A7" s="19">
        <v>51005</v>
      </c>
      <c r="B7" s="20" t="s">
        <v>37</v>
      </c>
      <c r="C7" s="20" t="s">
        <v>40</v>
      </c>
      <c r="D7" s="20" t="s">
        <v>41</v>
      </c>
      <c r="E7" s="20">
        <v>2</v>
      </c>
      <c r="F7" s="21">
        <v>240</v>
      </c>
    </row>
    <row r="8" spans="1:6" ht="24" customHeight="1" x14ac:dyDescent="0.3">
      <c r="A8" s="22">
        <v>51006</v>
      </c>
      <c r="B8" s="23" t="s">
        <v>37</v>
      </c>
      <c r="C8" s="23" t="s">
        <v>42</v>
      </c>
      <c r="D8" s="23" t="s">
        <v>43</v>
      </c>
      <c r="E8" s="23">
        <v>2</v>
      </c>
      <c r="F8" s="24">
        <v>230</v>
      </c>
    </row>
    <row r="9" spans="1:6" ht="24" customHeight="1" x14ac:dyDescent="0.3">
      <c r="A9" s="19">
        <v>51007</v>
      </c>
      <c r="B9" s="20" t="s">
        <v>37</v>
      </c>
      <c r="C9" s="20" t="s">
        <v>44</v>
      </c>
      <c r="D9" s="20" t="s">
        <v>45</v>
      </c>
      <c r="E9" s="20">
        <v>2.5</v>
      </c>
      <c r="F9" s="21">
        <v>250</v>
      </c>
    </row>
    <row r="10" spans="1:6" ht="24" customHeight="1" x14ac:dyDescent="0.3">
      <c r="A10" s="22">
        <v>61004</v>
      </c>
      <c r="B10" s="23" t="s">
        <v>46</v>
      </c>
      <c r="C10" s="23" t="s">
        <v>47</v>
      </c>
      <c r="D10" s="23" t="s">
        <v>48</v>
      </c>
      <c r="E10" s="23">
        <v>2</v>
      </c>
      <c r="F10" s="24">
        <v>180</v>
      </c>
    </row>
    <row r="11" spans="1:6" ht="24" customHeight="1" x14ac:dyDescent="0.3">
      <c r="A11" s="19">
        <v>61005</v>
      </c>
      <c r="B11" s="20" t="s">
        <v>46</v>
      </c>
      <c r="C11" s="20" t="s">
        <v>49</v>
      </c>
      <c r="D11" s="20" t="s">
        <v>50</v>
      </c>
      <c r="E11" s="20">
        <v>2</v>
      </c>
      <c r="F11" s="21">
        <v>180</v>
      </c>
    </row>
    <row r="12" spans="1:6" ht="24" customHeight="1" x14ac:dyDescent="0.3">
      <c r="A12" s="22">
        <v>61006</v>
      </c>
      <c r="B12" s="23" t="s">
        <v>46</v>
      </c>
      <c r="C12" s="23" t="s">
        <v>36</v>
      </c>
      <c r="D12" s="23" t="s">
        <v>51</v>
      </c>
      <c r="E12" s="23">
        <v>1.8</v>
      </c>
      <c r="F12" s="24">
        <v>175</v>
      </c>
    </row>
    <row r="13" spans="1:6" ht="23.25" customHeight="1" x14ac:dyDescent="0.3">
      <c r="A13" s="25">
        <v>61007</v>
      </c>
      <c r="B13" s="26" t="s">
        <v>46</v>
      </c>
      <c r="C13" s="26" t="s">
        <v>32</v>
      </c>
      <c r="D13" s="26" t="s">
        <v>52</v>
      </c>
      <c r="E13" s="26">
        <v>2</v>
      </c>
      <c r="F13" s="27">
        <v>195</v>
      </c>
    </row>
    <row r="14" spans="1:6" ht="12.75" customHeight="1" x14ac:dyDescent="0.3"/>
    <row r="15" spans="1:6" ht="12.75" customHeight="1" x14ac:dyDescent="0.3"/>
    <row r="16" spans="1: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559CB-F6A8-41D7-9F66-1F5E2C9EEC8A}">
  <dimension ref="B4:C11"/>
  <sheetViews>
    <sheetView workbookViewId="0">
      <selection activeCell="C7" sqref="C7"/>
    </sheetView>
  </sheetViews>
  <sheetFormatPr defaultRowHeight="14" x14ac:dyDescent="0.3"/>
  <cols>
    <col min="2" max="2" width="12.83203125" bestFit="1" customWidth="1"/>
    <col min="3" max="3" width="13.08203125" bestFit="1" customWidth="1"/>
  </cols>
  <sheetData>
    <row r="4" spans="2:3" x14ac:dyDescent="0.3">
      <c r="B4" s="31" t="s">
        <v>56</v>
      </c>
      <c r="C4" t="s">
        <v>55</v>
      </c>
    </row>
    <row r="5" spans="2:3" x14ac:dyDescent="0.3">
      <c r="B5" s="32" t="s">
        <v>22</v>
      </c>
      <c r="C5">
        <v>152</v>
      </c>
    </row>
    <row r="6" spans="2:3" x14ac:dyDescent="0.3">
      <c r="B6" s="32" t="s">
        <v>23</v>
      </c>
      <c r="C6">
        <v>76</v>
      </c>
    </row>
    <row r="7" spans="2:3" x14ac:dyDescent="0.3">
      <c r="B7" s="32" t="s">
        <v>24</v>
      </c>
      <c r="C7">
        <v>23</v>
      </c>
    </row>
    <row r="8" spans="2:3" x14ac:dyDescent="0.3">
      <c r="B8" s="32" t="s">
        <v>25</v>
      </c>
      <c r="C8">
        <v>22</v>
      </c>
    </row>
    <row r="9" spans="2:3" x14ac:dyDescent="0.3">
      <c r="B9" s="32" t="s">
        <v>26</v>
      </c>
      <c r="C9">
        <v>138</v>
      </c>
    </row>
    <row r="10" spans="2:3" x14ac:dyDescent="0.3">
      <c r="B10" s="32" t="s">
        <v>27</v>
      </c>
      <c r="C10">
        <v>88</v>
      </c>
    </row>
    <row r="11" spans="2:3" x14ac:dyDescent="0.3">
      <c r="B11" s="32" t="s">
        <v>54</v>
      </c>
      <c r="C11">
        <v>499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BDD54-C319-4709-A522-EF5C0B39EC47}">
  <dimension ref="A3:B18"/>
  <sheetViews>
    <sheetView workbookViewId="0">
      <selection activeCell="B5" sqref="B5"/>
    </sheetView>
  </sheetViews>
  <sheetFormatPr defaultRowHeight="14" x14ac:dyDescent="0.3"/>
  <cols>
    <col min="1" max="1" width="12.9140625" bestFit="1" customWidth="1"/>
    <col min="2" max="2" width="32.75" bestFit="1" customWidth="1"/>
  </cols>
  <sheetData>
    <row r="3" spans="1:2" x14ac:dyDescent="0.3">
      <c r="A3" s="31" t="s">
        <v>58</v>
      </c>
      <c r="B3" t="s">
        <v>59</v>
      </c>
    </row>
    <row r="4" spans="1:2" x14ac:dyDescent="0.3">
      <c r="A4" s="32" t="s">
        <v>22</v>
      </c>
      <c r="B4" s="35">
        <v>0.1150910669702911</v>
      </c>
    </row>
    <row r="5" spans="1:2" x14ac:dyDescent="0.3">
      <c r="A5" s="32" t="s">
        <v>23</v>
      </c>
      <c r="B5" s="35">
        <v>2.3226451025299803E-2</v>
      </c>
    </row>
    <row r="6" spans="1:2" x14ac:dyDescent="0.3">
      <c r="A6" s="32" t="s">
        <v>24</v>
      </c>
      <c r="B6" s="35">
        <v>3.7148846452920915E-2</v>
      </c>
    </row>
    <row r="7" spans="1:2" x14ac:dyDescent="0.3">
      <c r="A7" s="32" t="s">
        <v>25</v>
      </c>
      <c r="B7" s="35">
        <v>-2.1471039213195816E-2</v>
      </c>
    </row>
    <row r="8" spans="1:2" x14ac:dyDescent="0.3">
      <c r="A8" s="32" t="s">
        <v>26</v>
      </c>
      <c r="B8" s="35">
        <v>0.1342010935077293</v>
      </c>
    </row>
    <row r="9" spans="1:2" x14ac:dyDescent="0.3">
      <c r="A9" s="32" t="s">
        <v>27</v>
      </c>
      <c r="B9" s="35">
        <v>3.3885126861997614E-2</v>
      </c>
    </row>
    <row r="10" spans="1:2" x14ac:dyDescent="0.3">
      <c r="A10" s="32" t="s">
        <v>54</v>
      </c>
      <c r="B10" s="35">
        <v>8.2450411084281194E-2</v>
      </c>
    </row>
    <row r="17" spans="2:2" x14ac:dyDescent="0.3">
      <c r="B17" t="s">
        <v>60</v>
      </c>
    </row>
    <row r="18" spans="2:2" x14ac:dyDescent="0.3">
      <c r="B18" t="s">
        <v>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AC3B-3B5D-4B04-8256-C8DABA85D6E4}">
  <dimension ref="A3:B9"/>
  <sheetViews>
    <sheetView workbookViewId="0">
      <selection activeCell="A6" sqref="A6"/>
    </sheetView>
  </sheetViews>
  <sheetFormatPr defaultRowHeight="14" x14ac:dyDescent="0.3"/>
  <cols>
    <col min="1" max="1" width="12.9140625" bestFit="1" customWidth="1"/>
    <col min="2" max="2" width="18.25" bestFit="1" customWidth="1"/>
  </cols>
  <sheetData>
    <row r="3" spans="1:2" x14ac:dyDescent="0.3">
      <c r="A3" s="31" t="s">
        <v>53</v>
      </c>
      <c r="B3" t="s">
        <v>66</v>
      </c>
    </row>
    <row r="4" spans="1:2" x14ac:dyDescent="0.3">
      <c r="A4" s="32" t="s">
        <v>65</v>
      </c>
      <c r="B4" s="37">
        <v>3.7213607299997842E-2</v>
      </c>
    </row>
    <row r="5" spans="1:2" x14ac:dyDescent="0.3">
      <c r="A5" s="32" t="s">
        <v>64</v>
      </c>
      <c r="B5" s="37">
        <v>2.9365595245334358E-2</v>
      </c>
    </row>
    <row r="6" spans="1:2" x14ac:dyDescent="0.3">
      <c r="A6" s="32" t="s">
        <v>54</v>
      </c>
      <c r="B6" s="37">
        <v>3.2023539207735409E-2</v>
      </c>
    </row>
    <row r="8" spans="1:2" x14ac:dyDescent="0.3">
      <c r="B8" t="s">
        <v>67</v>
      </c>
    </row>
    <row r="9" spans="1:2" x14ac:dyDescent="0.3">
      <c r="B9"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Tasks</vt:lpstr>
      <vt:lpstr>Policy data</vt:lpstr>
      <vt:lpstr>Vehicle details</vt:lpstr>
      <vt:lpstr>Q1</vt:lpstr>
      <vt:lpstr>Q3</vt:lpstr>
      <vt:lpstr>Q4</vt:lpstr>
      <vt:lpstr>Car_Data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Dixit</dc:creator>
  <cp:lastModifiedBy>Jyothi Puligilla</cp:lastModifiedBy>
  <dcterms:created xsi:type="dcterms:W3CDTF">2012-05-21T00:22:38Z</dcterms:created>
  <dcterms:modified xsi:type="dcterms:W3CDTF">2024-07-21T16:31:53Z</dcterms:modified>
</cp:coreProperties>
</file>