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bookViews>
    <workbookView xWindow="0" yWindow="0" windowWidth="46080" windowHeight="21120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3" l="1"/>
  <c r="C14" i="3"/>
  <c r="B14" i="3"/>
  <c r="L12" i="3"/>
  <c r="O6" i="3"/>
  <c r="N14" i="3" s="1"/>
  <c r="G6" i="3"/>
  <c r="H7" i="3" s="1"/>
  <c r="H8" i="3" s="1"/>
  <c r="H15" i="3" s="1"/>
  <c r="L5" i="3"/>
  <c r="L14" i="3" s="1"/>
  <c r="N40" i="2"/>
  <c r="L40" i="2"/>
  <c r="I40" i="2"/>
  <c r="G40" i="2"/>
  <c r="D40" i="2"/>
  <c r="B40" i="2"/>
  <c r="N33" i="2"/>
  <c r="L33" i="2"/>
  <c r="I33" i="2"/>
  <c r="G33" i="2"/>
  <c r="D33" i="2"/>
  <c r="B33" i="2"/>
  <c r="N25" i="2"/>
  <c r="L25" i="2"/>
  <c r="I25" i="2"/>
  <c r="G25" i="2"/>
  <c r="D25" i="2"/>
  <c r="B25" i="2"/>
  <c r="N17" i="2"/>
  <c r="L17" i="2"/>
  <c r="I13" i="2"/>
  <c r="G13" i="2"/>
  <c r="D9" i="2"/>
  <c r="B9" i="2"/>
  <c r="O60" i="1" l="1"/>
  <c r="M60" i="1"/>
  <c r="M58" i="1"/>
  <c r="P52" i="1"/>
  <c r="I61" i="1"/>
  <c r="I60" i="1"/>
  <c r="I54" i="1"/>
  <c r="I53" i="1"/>
  <c r="J16" i="1" l="1"/>
  <c r="M51" i="1" l="1"/>
  <c r="H52" i="1"/>
  <c r="E28" i="1"/>
  <c r="D60" i="1"/>
  <c r="C60" i="1"/>
  <c r="O43" i="1"/>
  <c r="M43" i="1"/>
  <c r="J43" i="1"/>
  <c r="H43" i="1"/>
  <c r="E43" i="1"/>
  <c r="C43" i="1"/>
  <c r="O36" i="1"/>
  <c r="M36" i="1"/>
  <c r="J36" i="1"/>
  <c r="H36" i="1"/>
  <c r="E36" i="1"/>
  <c r="C36" i="1"/>
  <c r="O28" i="1"/>
  <c r="M28" i="1"/>
  <c r="J28" i="1"/>
  <c r="H28" i="1"/>
  <c r="H16" i="1"/>
  <c r="C28" i="1"/>
  <c r="O20" i="1"/>
  <c r="M20" i="1"/>
  <c r="E12" i="1"/>
  <c r="C12" i="1"/>
</calcChain>
</file>

<file path=xl/sharedStrings.xml><?xml version="1.0" encoding="utf-8"?>
<sst xmlns="http://schemas.openxmlformats.org/spreadsheetml/2006/main" count="334" uniqueCount="99">
  <si>
    <t>Purchases</t>
  </si>
  <si>
    <t>Sales</t>
  </si>
  <si>
    <t>Select Computers</t>
  </si>
  <si>
    <t>Lectric Supplies</t>
  </si>
  <si>
    <t>EZPC</t>
  </si>
  <si>
    <t>10 Nov Select Computers</t>
  </si>
  <si>
    <t>10 Dec Select Computers</t>
  </si>
  <si>
    <t xml:space="preserve">12 Jan Select Computers </t>
  </si>
  <si>
    <t>22 Jan Lectric Supplies</t>
  </si>
  <si>
    <t xml:space="preserve">15 Nov Sales </t>
  </si>
  <si>
    <t xml:space="preserve">5 Nov Sales </t>
  </si>
  <si>
    <t>2 Nov Capital</t>
  </si>
  <si>
    <t>30 Nov Sales</t>
  </si>
  <si>
    <t xml:space="preserve">5 Dec Sales </t>
  </si>
  <si>
    <t xml:space="preserve">15 Dec Sales </t>
  </si>
  <si>
    <t xml:space="preserve">23 Dec Sales </t>
  </si>
  <si>
    <t>5 Jan Sales</t>
  </si>
  <si>
    <t>15 Jan Sales</t>
  </si>
  <si>
    <t>15 Jan EZPC</t>
  </si>
  <si>
    <t>31 Jan Sales</t>
  </si>
  <si>
    <t xml:space="preserve">2 Nov Fix&amp;Fit </t>
  </si>
  <si>
    <t>3 Nov Purchases</t>
  </si>
  <si>
    <t>5 Nov Rent</t>
  </si>
  <si>
    <t>5 Dec Rent</t>
  </si>
  <si>
    <t>5 Jan Rent</t>
  </si>
  <si>
    <t>7 Nov Drawings</t>
  </si>
  <si>
    <t>30 Nov Wages</t>
  </si>
  <si>
    <t xml:space="preserve">4 Dec Purchases </t>
  </si>
  <si>
    <t xml:space="preserve">15 Dec Drawings </t>
  </si>
  <si>
    <t>28 Dec Wages</t>
  </si>
  <si>
    <t xml:space="preserve">3 Jan Select Computers </t>
  </si>
  <si>
    <t>9 Jan Drawings</t>
  </si>
  <si>
    <t>10 Jan Purchases</t>
  </si>
  <si>
    <t>12 Jan Van Purchase</t>
  </si>
  <si>
    <t>31 Jan Wages</t>
  </si>
  <si>
    <t>3 Nov Bank</t>
  </si>
  <si>
    <t>3 Jan Bank</t>
  </si>
  <si>
    <t>4 Dec Bank</t>
  </si>
  <si>
    <t>10 Jan Bank</t>
  </si>
  <si>
    <t>5 Nov Bank</t>
  </si>
  <si>
    <t>15 Nov Bank</t>
  </si>
  <si>
    <t>30 Nov Bank</t>
  </si>
  <si>
    <t>5 Dec Bank</t>
  </si>
  <si>
    <t>15 Dec Bank</t>
  </si>
  <si>
    <t>23 Dec Bank</t>
  </si>
  <si>
    <t>5 Jan Bank</t>
  </si>
  <si>
    <t>15 Jan Bank</t>
  </si>
  <si>
    <t>31 Jan Bank</t>
  </si>
  <si>
    <t>8 Dec EZPC</t>
  </si>
  <si>
    <t>23 Jan EZPC</t>
  </si>
  <si>
    <t>8 Dec Sales</t>
  </si>
  <si>
    <t>23 Jan Sales</t>
  </si>
  <si>
    <t>10 Nov Purchases</t>
  </si>
  <si>
    <t>10 Dec Purchases</t>
  </si>
  <si>
    <t>12 Jan Purchases</t>
  </si>
  <si>
    <t>Capital</t>
  </si>
  <si>
    <t>2 Nov Bank</t>
  </si>
  <si>
    <t>22 Jan Purchases</t>
  </si>
  <si>
    <t>Fixtures &amp; Fittings</t>
  </si>
  <si>
    <t>Van Purchase</t>
  </si>
  <si>
    <t>12 Jan Bank</t>
  </si>
  <si>
    <t>Rent</t>
  </si>
  <si>
    <t>Wages</t>
  </si>
  <si>
    <t>Cash Drawings</t>
  </si>
  <si>
    <t>28 Dec Bank</t>
  </si>
  <si>
    <t>7 Nov Bank</t>
  </si>
  <si>
    <t>9 Jan Bank</t>
  </si>
  <si>
    <t>31 Jan Balance c/d</t>
  </si>
  <si>
    <t>31 Jan Balance b/d</t>
  </si>
  <si>
    <t>31 Jan balance b/d</t>
  </si>
  <si>
    <t>TOTAL</t>
  </si>
  <si>
    <t xml:space="preserve">Purchases </t>
  </si>
  <si>
    <t>Bank</t>
  </si>
  <si>
    <t>Fix&amp;Fit</t>
  </si>
  <si>
    <t>Total</t>
  </si>
  <si>
    <t>Opening Stock</t>
  </si>
  <si>
    <t>Carriage Inwards</t>
  </si>
  <si>
    <t>Closing Stock</t>
  </si>
  <si>
    <t>Expenses</t>
  </si>
  <si>
    <t>Balance Sheet as at 31 Jan 2017</t>
  </si>
  <si>
    <t>Trial Balance as on 31 Jan 2017</t>
  </si>
  <si>
    <t>Fixed Assets</t>
  </si>
  <si>
    <t>Fixtures and Fittings</t>
  </si>
  <si>
    <t>Van</t>
  </si>
  <si>
    <t>Current Assets</t>
  </si>
  <si>
    <t>Stock</t>
  </si>
  <si>
    <t>Opening Capital</t>
  </si>
  <si>
    <t>Profit/Loss</t>
  </si>
  <si>
    <t>Cash Withdrawn</t>
  </si>
  <si>
    <t>Liabilities</t>
  </si>
  <si>
    <t>Creditors</t>
  </si>
  <si>
    <t>31st Jan Balance c/d</t>
  </si>
  <si>
    <t>Trading, Profit &amp; Loss for year ended 31 Jan 2017</t>
  </si>
  <si>
    <t>Gross Profit</t>
  </si>
  <si>
    <t>Carriage Outwards</t>
  </si>
  <si>
    <t>Net Profit</t>
  </si>
  <si>
    <t>Debtors</t>
  </si>
  <si>
    <t>Tomasz Przybylski</t>
  </si>
  <si>
    <t>KC68744 KU1602155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</si>
</sst>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auto="1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auto="1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164" fontId="0" fillId="0" borderId="0" xfId="0" applyNumberFormat="1"/>
    <xf numFmtId="164" fontId="0" fillId="2" borderId="6" xfId="0" applyNumberFormat="1" applyFill="1" applyBorder="1"/>
    <xf numFmtId="164" fontId="0" fillId="2" borderId="8" xfId="0" applyNumberFormat="1" applyFill="1" applyBorder="1"/>
    <xf numFmtId="0" fontId="0" fillId="0" borderId="0" xfId="0" applyAlignment="1"/>
    <xf numFmtId="164" fontId="0" fillId="2" borderId="0" xfId="0" applyNumberFormat="1" applyFill="1" applyBorder="1"/>
    <xf numFmtId="0" fontId="0" fillId="2" borderId="12" xfId="0" applyFill="1" applyBorder="1"/>
    <xf numFmtId="164" fontId="0" fillId="2" borderId="13" xfId="0" applyNumberFormat="1" applyFill="1" applyBorder="1"/>
    <xf numFmtId="0" fontId="0" fillId="2" borderId="14" xfId="0" applyFill="1" applyBorder="1"/>
    <xf numFmtId="164" fontId="0" fillId="2" borderId="15" xfId="0" applyNumberFormat="1" applyFill="1" applyBorder="1"/>
    <xf numFmtId="164" fontId="0" fillId="2" borderId="14" xfId="0" applyNumberFormat="1" applyFill="1" applyBorder="1"/>
    <xf numFmtId="164" fontId="0" fillId="2" borderId="12" xfId="0" applyNumberFormat="1" applyFill="1" applyBorder="1"/>
    <xf numFmtId="0" fontId="0" fillId="2" borderId="15" xfId="0" applyFill="1" applyBorder="1"/>
    <xf numFmtId="0" fontId="0" fillId="2" borderId="13" xfId="0" applyFill="1" applyBorder="1"/>
    <xf numFmtId="164" fontId="0" fillId="0" borderId="0" xfId="0" applyNumberFormat="1" applyFill="1" applyBorder="1"/>
    <xf numFmtId="164" fontId="0" fillId="0" borderId="0" xfId="0" applyNumberFormat="1" applyFill="1"/>
    <xf numFmtId="0" fontId="0" fillId="0" borderId="0" xfId="0" applyFill="1"/>
    <xf numFmtId="164" fontId="0" fillId="0" borderId="0" xfId="0" applyNumberFormat="1" applyFill="1" applyAlignment="1"/>
    <xf numFmtId="164" fontId="0" fillId="3" borderId="16" xfId="0" applyNumberFormat="1" applyFill="1" applyBorder="1"/>
    <xf numFmtId="164" fontId="0" fillId="5" borderId="0" xfId="0" applyNumberFormat="1" applyFill="1"/>
    <xf numFmtId="164" fontId="0" fillId="3" borderId="10" xfId="0" applyNumberFormat="1" applyFill="1" applyBorder="1"/>
    <xf numFmtId="164" fontId="0" fillId="3" borderId="4" xfId="0" applyNumberFormat="1" applyFill="1" applyBorder="1"/>
    <xf numFmtId="164" fontId="0" fillId="3" borderId="18" xfId="0" applyNumberFormat="1" applyFill="1" applyBorder="1"/>
    <xf numFmtId="164" fontId="0" fillId="5" borderId="10" xfId="0" applyNumberFormat="1" applyFill="1" applyBorder="1"/>
    <xf numFmtId="164" fontId="0" fillId="5" borderId="4" xfId="0" applyNumberFormat="1" applyFill="1" applyBorder="1"/>
    <xf numFmtId="164" fontId="0" fillId="5" borderId="11" xfId="0" applyNumberFormat="1" applyFill="1" applyBorder="1"/>
    <xf numFmtId="164" fontId="0" fillId="3" borderId="19" xfId="0" applyNumberFormat="1" applyFill="1" applyBorder="1"/>
    <xf numFmtId="164" fontId="0" fillId="3" borderId="14" xfId="0" applyNumberFormat="1" applyFill="1" applyBorder="1"/>
    <xf numFmtId="164" fontId="0" fillId="5" borderId="16" xfId="0" applyNumberFormat="1" applyFill="1" applyBorder="1"/>
    <xf numFmtId="164" fontId="0" fillId="4" borderId="12" xfId="0" applyNumberFormat="1" applyFill="1" applyBorder="1"/>
    <xf numFmtId="164" fontId="0" fillId="4" borderId="13" xfId="0" applyNumberFormat="1" applyFill="1" applyBorder="1"/>
    <xf numFmtId="164" fontId="0" fillId="4" borderId="14" xfId="0" applyNumberFormat="1" applyFill="1" applyBorder="1"/>
    <xf numFmtId="164" fontId="0" fillId="4" borderId="15" xfId="0" applyNumberFormat="1" applyFill="1" applyBorder="1"/>
    <xf numFmtId="0" fontId="0" fillId="4" borderId="14" xfId="0" applyFill="1" applyBorder="1"/>
    <xf numFmtId="0" fontId="0" fillId="4" borderId="15" xfId="0" applyFill="1" applyBorder="1"/>
    <xf numFmtId="164" fontId="0" fillId="4" borderId="21" xfId="0" applyNumberFormat="1" applyFill="1" applyBorder="1"/>
    <xf numFmtId="164" fontId="0" fillId="2" borderId="21" xfId="0" applyNumberFormat="1" applyFill="1" applyBorder="1"/>
    <xf numFmtId="164" fontId="0" fillId="3" borderId="17" xfId="0" applyNumberFormat="1" applyFill="1" applyBorder="1"/>
    <xf numFmtId="164" fontId="0" fillId="4" borderId="6" xfId="0" applyNumberFormat="1" applyFill="1" applyBorder="1"/>
    <xf numFmtId="164" fontId="0" fillId="4" borderId="9" xfId="0" applyNumberFormat="1" applyFill="1" applyBorder="1"/>
    <xf numFmtId="164" fontId="0" fillId="4" borderId="0" xfId="0" applyNumberFormat="1" applyFill="1" applyBorder="1"/>
    <xf numFmtId="164" fontId="0" fillId="2" borderId="17" xfId="0" applyNumberFormat="1" applyFill="1" applyBorder="1"/>
    <xf numFmtId="164" fontId="0" fillId="2" borderId="19" xfId="0" applyNumberFormat="1" applyFill="1" applyBorder="1"/>
    <xf numFmtId="0" fontId="0" fillId="4" borderId="12" xfId="0" applyFill="1" applyBorder="1"/>
    <xf numFmtId="0" fontId="0" fillId="4" borderId="20" xfId="0" applyFill="1" applyBorder="1"/>
    <xf numFmtId="0" fontId="0" fillId="2" borderId="20" xfId="0" applyFill="1" applyBorder="1"/>
    <xf numFmtId="0" fontId="0" fillId="2" borderId="21" xfId="0" applyFill="1" applyBorder="1"/>
    <xf numFmtId="16" fontId="0" fillId="4" borderId="12" xfId="0" applyNumberFormat="1" applyFill="1" applyBorder="1"/>
    <xf numFmtId="164" fontId="0" fillId="2" borderId="4" xfId="0" applyNumberFormat="1" applyFill="1" applyBorder="1"/>
    <xf numFmtId="16" fontId="0" fillId="2" borderId="20" xfId="0" applyNumberFormat="1" applyFill="1" applyBorder="1"/>
    <xf numFmtId="164" fontId="0" fillId="2" borderId="22" xfId="0" applyNumberFormat="1" applyFill="1" applyBorder="1"/>
    <xf numFmtId="164" fontId="0" fillId="4" borderId="20" xfId="0" applyNumberFormat="1" applyFill="1" applyBorder="1"/>
    <xf numFmtId="0" fontId="0" fillId="2" borderId="0" xfId="0" applyFill="1"/>
    <xf numFmtId="0" fontId="0" fillId="2" borderId="23" xfId="0" applyFill="1" applyBorder="1"/>
    <xf numFmtId="0" fontId="0" fillId="2" borderId="24" xfId="0" applyFill="1" applyBorder="1"/>
    <xf numFmtId="0" fontId="0" fillId="2" borderId="17" xfId="0" applyFill="1" applyBorder="1"/>
    <xf numFmtId="0" fontId="0" fillId="4" borderId="0" xfId="0" applyFill="1"/>
    <xf numFmtId="0" fontId="0" fillId="5" borderId="0" xfId="0" applyFill="1"/>
    <xf numFmtId="164" fontId="0" fillId="6" borderId="17" xfId="0" applyNumberFormat="1" applyFill="1" applyBorder="1"/>
    <xf numFmtId="164" fontId="0" fillId="4" borderId="17" xfId="0" applyNumberFormat="1" applyFill="1" applyBorder="1"/>
    <xf numFmtId="164" fontId="0" fillId="5" borderId="17" xfId="0" applyNumberFormat="1" applyFill="1" applyBorder="1"/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/>
    <xf numFmtId="164" fontId="0" fillId="5" borderId="19" xfId="0" applyNumberFormat="1" applyFill="1" applyBorder="1"/>
    <xf numFmtId="164" fontId="0" fillId="7" borderId="29" xfId="0" applyNumberFormat="1" applyFill="1" applyBorder="1"/>
    <xf numFmtId="164" fontId="0" fillId="7" borderId="24" xfId="0" applyNumberFormat="1" applyFill="1" applyBorder="1"/>
    <xf numFmtId="164" fontId="0" fillId="7" borderId="30" xfId="0" applyNumberFormat="1" applyFill="1" applyBorder="1"/>
    <xf numFmtId="164" fontId="0" fillId="7" borderId="26" xfId="0" applyNumberFormat="1" applyFill="1" applyBorder="1"/>
    <xf numFmtId="164" fontId="0" fillId="7" borderId="17" xfId="0" applyNumberFormat="1" applyFill="1" applyBorder="1"/>
    <xf numFmtId="164" fontId="0" fillId="7" borderId="31" xfId="0" applyNumberFormat="1" applyFill="1" applyBorder="1"/>
    <xf numFmtId="164" fontId="1" fillId="7" borderId="17" xfId="0" applyNumberFormat="1" applyFont="1" applyFill="1" applyBorder="1"/>
    <xf numFmtId="0" fontId="0" fillId="7" borderId="26" xfId="0" applyFill="1" applyBorder="1"/>
    <xf numFmtId="0" fontId="0" fillId="7" borderId="17" xfId="0" applyFill="1" applyBorder="1"/>
    <xf numFmtId="164" fontId="0" fillId="7" borderId="27" xfId="0" applyNumberFormat="1" applyFill="1" applyBorder="1"/>
    <xf numFmtId="0" fontId="0" fillId="7" borderId="32" xfId="0" applyFill="1" applyBorder="1"/>
    <xf numFmtId="164" fontId="0" fillId="7" borderId="33" xfId="0" applyNumberFormat="1" applyFill="1" applyBorder="1"/>
    <xf numFmtId="0" fontId="0" fillId="0" borderId="0" xfId="0" applyFill="1" applyBorder="1"/>
    <xf numFmtId="0" fontId="0" fillId="6" borderId="34" xfId="0" applyFill="1" applyBorder="1"/>
    <xf numFmtId="0" fontId="0" fillId="6" borderId="35" xfId="0" applyFill="1" applyBorder="1"/>
    <xf numFmtId="164" fontId="0" fillId="6" borderId="26" xfId="0" applyNumberFormat="1" applyFill="1" applyBorder="1"/>
    <xf numFmtId="0" fontId="0" fillId="6" borderId="31" xfId="0" applyFill="1" applyBorder="1"/>
    <xf numFmtId="164" fontId="0" fillId="6" borderId="31" xfId="0" applyNumberFormat="1" applyFill="1" applyBorder="1"/>
    <xf numFmtId="0" fontId="0" fillId="6" borderId="17" xfId="0" applyFill="1" applyBorder="1"/>
    <xf numFmtId="164" fontId="0" fillId="6" borderId="27" xfId="0" applyNumberFormat="1" applyFill="1" applyBorder="1"/>
    <xf numFmtId="164" fontId="0" fillId="6" borderId="32" xfId="0" applyNumberFormat="1" applyFill="1" applyBorder="1"/>
    <xf numFmtId="0" fontId="0" fillId="6" borderId="33" xfId="0" applyFill="1" applyBorder="1"/>
    <xf numFmtId="164" fontId="0" fillId="5" borderId="31" xfId="0" applyNumberFormat="1" applyFill="1" applyBorder="1"/>
    <xf numFmtId="164" fontId="0" fillId="5" borderId="32" xfId="0" applyNumberFormat="1" applyFill="1" applyBorder="1"/>
    <xf numFmtId="164" fontId="0" fillId="5" borderId="33" xfId="0" applyNumberFormat="1" applyFill="1" applyBorder="1"/>
    <xf numFmtId="0" fontId="0" fillId="5" borderId="25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5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34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61"/>
  <sheetViews>
    <sheetView workbookViewId="0">
      <selection activeCell="B47" sqref="B47:P61"/>
    </sheetView>
  </sheetViews>
  <sheetFormatPr defaultRowHeight="14.4" x14ac:dyDescent="0.3"/>
  <cols>
    <col min="1" max="1" width="8.88671875" customWidth="1"/>
    <col min="2" max="2" width="24.21875" customWidth="1"/>
    <col min="3" max="3" width="11.6640625" customWidth="1"/>
    <col min="4" max="4" width="26.88671875" customWidth="1"/>
    <col min="5" max="5" width="11.33203125" customWidth="1"/>
    <col min="6" max="6" width="8.88671875" customWidth="1"/>
    <col min="7" max="7" width="16.33203125" customWidth="1"/>
    <col min="8" max="8" width="10.6640625" bestFit="1" customWidth="1"/>
    <col min="9" max="9" width="17.77734375" customWidth="1"/>
    <col min="10" max="10" width="10" bestFit="1" customWidth="1"/>
    <col min="12" max="12" width="17.88671875" customWidth="1"/>
    <col min="13" max="13" width="10" bestFit="1" customWidth="1"/>
    <col min="14" max="14" width="20.21875" customWidth="1"/>
    <col min="15" max="16" width="10" bestFit="1" customWidth="1"/>
  </cols>
  <sheetData>
    <row r="1" spans="2:23" x14ac:dyDescent="0.3">
      <c r="B1" t="s">
        <v>97</v>
      </c>
    </row>
    <row r="2" spans="2:23" x14ac:dyDescent="0.3">
      <c r="B2" t="s">
        <v>98</v>
      </c>
    </row>
    <row r="4" spans="2:23" x14ac:dyDescent="0.3">
      <c r="B4" s="107" t="s">
        <v>0</v>
      </c>
      <c r="C4" s="108"/>
      <c r="D4" s="108"/>
      <c r="E4" s="109"/>
      <c r="F4" s="1"/>
      <c r="G4" s="107" t="s">
        <v>1</v>
      </c>
      <c r="H4" s="108"/>
      <c r="I4" s="108"/>
      <c r="J4" s="109"/>
      <c r="K4" s="1"/>
      <c r="L4" s="110" t="s">
        <v>72</v>
      </c>
      <c r="M4" s="111"/>
      <c r="N4" s="111"/>
      <c r="O4" s="112"/>
      <c r="P4" s="1"/>
      <c r="Q4" s="2"/>
      <c r="R4" s="2"/>
      <c r="S4" s="2"/>
      <c r="T4" s="3"/>
      <c r="U4" s="2"/>
      <c r="V4" s="2"/>
      <c r="W4" s="2"/>
    </row>
    <row r="5" spans="2:23" x14ac:dyDescent="0.3">
      <c r="B5" s="32" t="s">
        <v>35</v>
      </c>
      <c r="C5" s="33">
        <v>13000</v>
      </c>
      <c r="D5" s="56"/>
      <c r="E5" s="57"/>
      <c r="F5" s="17"/>
      <c r="G5" s="36"/>
      <c r="H5" s="37"/>
      <c r="I5" s="14" t="s">
        <v>39</v>
      </c>
      <c r="J5" s="10">
        <v>5000</v>
      </c>
      <c r="K5" s="18"/>
      <c r="L5" s="32" t="s">
        <v>11</v>
      </c>
      <c r="M5" s="33">
        <v>20000</v>
      </c>
      <c r="N5" s="14" t="s">
        <v>20</v>
      </c>
      <c r="O5" s="10">
        <v>10000</v>
      </c>
      <c r="P5" s="4"/>
      <c r="Q5" s="4"/>
      <c r="R5" s="4"/>
      <c r="S5" s="4"/>
      <c r="T5" s="4"/>
      <c r="U5" s="4"/>
      <c r="V5" s="4"/>
    </row>
    <row r="6" spans="2:23" x14ac:dyDescent="0.3">
      <c r="B6" s="34" t="s">
        <v>37</v>
      </c>
      <c r="C6" s="35">
        <v>13120</v>
      </c>
      <c r="D6" s="11"/>
      <c r="E6" s="58"/>
      <c r="F6" s="17"/>
      <c r="G6" s="36"/>
      <c r="H6" s="37"/>
      <c r="I6" s="13" t="s">
        <v>40</v>
      </c>
      <c r="J6" s="12">
        <v>3800</v>
      </c>
      <c r="K6" s="18"/>
      <c r="L6" s="34" t="s">
        <v>10</v>
      </c>
      <c r="M6" s="35">
        <v>5000</v>
      </c>
      <c r="N6" s="13" t="s">
        <v>21</v>
      </c>
      <c r="O6" s="12">
        <v>13000</v>
      </c>
      <c r="P6" s="4"/>
      <c r="Q6" s="4"/>
      <c r="R6" s="4"/>
      <c r="S6" s="4"/>
      <c r="T6" s="4"/>
      <c r="U6" s="4"/>
      <c r="V6" s="4"/>
    </row>
    <row r="7" spans="2:23" x14ac:dyDescent="0.3">
      <c r="B7" s="54" t="s">
        <v>38</v>
      </c>
      <c r="C7" s="38">
        <v>12820</v>
      </c>
      <c r="D7" s="11"/>
      <c r="E7" s="58"/>
      <c r="F7" s="17"/>
      <c r="G7" s="36"/>
      <c r="H7" s="37"/>
      <c r="I7" s="13" t="s">
        <v>41</v>
      </c>
      <c r="J7" s="12">
        <v>6400</v>
      </c>
      <c r="K7" s="18"/>
      <c r="L7" s="34" t="s">
        <v>9</v>
      </c>
      <c r="M7" s="35">
        <v>3800</v>
      </c>
      <c r="N7" s="13" t="s">
        <v>22</v>
      </c>
      <c r="O7" s="12">
        <v>1000</v>
      </c>
      <c r="P7" s="4"/>
      <c r="Q7" s="4"/>
      <c r="R7" s="4"/>
      <c r="S7" s="4"/>
      <c r="T7" s="4"/>
      <c r="U7" s="4"/>
      <c r="V7" s="4"/>
    </row>
    <row r="8" spans="2:23" x14ac:dyDescent="0.3">
      <c r="B8" s="34" t="s">
        <v>5</v>
      </c>
      <c r="C8" s="35">
        <v>10000</v>
      </c>
      <c r="D8" s="11"/>
      <c r="E8" s="58"/>
      <c r="F8" s="17"/>
      <c r="G8" s="34"/>
      <c r="H8" s="35"/>
      <c r="I8" s="13" t="s">
        <v>42</v>
      </c>
      <c r="J8" s="12">
        <v>8000</v>
      </c>
      <c r="K8" s="18"/>
      <c r="L8" s="34" t="s">
        <v>12</v>
      </c>
      <c r="M8" s="35">
        <v>6400</v>
      </c>
      <c r="N8" s="13" t="s">
        <v>25</v>
      </c>
      <c r="O8" s="12">
        <v>900</v>
      </c>
      <c r="P8" s="4"/>
      <c r="Q8" s="4"/>
      <c r="R8" s="4"/>
      <c r="S8" s="4"/>
      <c r="T8" s="4"/>
      <c r="U8" s="4"/>
      <c r="V8" s="4"/>
    </row>
    <row r="9" spans="2:23" x14ac:dyDescent="0.3">
      <c r="B9" s="34" t="s">
        <v>6</v>
      </c>
      <c r="C9" s="35">
        <v>10000</v>
      </c>
      <c r="D9" s="13"/>
      <c r="E9" s="12"/>
      <c r="F9" s="17"/>
      <c r="G9" s="34"/>
      <c r="H9" s="35"/>
      <c r="I9" s="13" t="s">
        <v>43</v>
      </c>
      <c r="J9" s="12">
        <v>5000</v>
      </c>
      <c r="K9" s="18"/>
      <c r="L9" s="34" t="s">
        <v>13</v>
      </c>
      <c r="M9" s="35">
        <v>8000</v>
      </c>
      <c r="N9" s="13" t="s">
        <v>26</v>
      </c>
      <c r="O9" s="12">
        <v>580</v>
      </c>
      <c r="P9" s="4"/>
      <c r="Q9" s="4"/>
      <c r="R9" s="4"/>
      <c r="S9" s="4"/>
      <c r="T9" s="4"/>
      <c r="U9" s="4"/>
      <c r="V9" s="4"/>
    </row>
    <row r="10" spans="2:23" x14ac:dyDescent="0.3">
      <c r="B10" s="34" t="s">
        <v>7</v>
      </c>
      <c r="C10" s="35">
        <v>6000</v>
      </c>
      <c r="D10" s="13"/>
      <c r="E10" s="12"/>
      <c r="F10" s="17"/>
      <c r="G10" s="34"/>
      <c r="H10" s="35"/>
      <c r="I10" s="13" t="s">
        <v>44</v>
      </c>
      <c r="J10" s="12">
        <v>13840</v>
      </c>
      <c r="K10" s="18"/>
      <c r="L10" s="34" t="s">
        <v>14</v>
      </c>
      <c r="M10" s="35">
        <v>5000</v>
      </c>
      <c r="N10" s="13" t="s">
        <v>27</v>
      </c>
      <c r="O10" s="12">
        <v>13120</v>
      </c>
      <c r="P10" s="4"/>
      <c r="Q10" s="4"/>
      <c r="R10" s="4"/>
      <c r="S10" s="4"/>
      <c r="T10" s="4"/>
      <c r="U10" s="4"/>
      <c r="V10" s="4"/>
    </row>
    <row r="11" spans="2:23" ht="15" thickBot="1" x14ac:dyDescent="0.35">
      <c r="B11" s="34" t="s">
        <v>8</v>
      </c>
      <c r="C11" s="35">
        <v>4000</v>
      </c>
      <c r="D11" s="13" t="s">
        <v>67</v>
      </c>
      <c r="E11" s="39">
        <v>68940</v>
      </c>
      <c r="F11" s="17"/>
      <c r="G11" s="34"/>
      <c r="H11" s="35"/>
      <c r="I11" s="13" t="s">
        <v>45</v>
      </c>
      <c r="J11" s="12">
        <v>2340</v>
      </c>
      <c r="K11" s="18"/>
      <c r="L11" s="34" t="s">
        <v>15</v>
      </c>
      <c r="M11" s="35">
        <v>13840</v>
      </c>
      <c r="N11" s="13" t="s">
        <v>23</v>
      </c>
      <c r="O11" s="12">
        <v>1000</v>
      </c>
    </row>
    <row r="12" spans="2:23" ht="15" thickBot="1" x14ac:dyDescent="0.35">
      <c r="B12" s="21" t="s">
        <v>70</v>
      </c>
      <c r="C12" s="29">
        <f>SUM(C5:C11)</f>
        <v>68940</v>
      </c>
      <c r="D12" s="25" t="s">
        <v>70</v>
      </c>
      <c r="E12" s="29">
        <f>SUM(E5:E11)</f>
        <v>68940</v>
      </c>
      <c r="F12" s="18"/>
      <c r="G12" s="34"/>
      <c r="H12" s="35"/>
      <c r="I12" s="13" t="s">
        <v>46</v>
      </c>
      <c r="J12" s="12">
        <v>4480</v>
      </c>
      <c r="K12" s="18"/>
      <c r="L12" s="34" t="s">
        <v>16</v>
      </c>
      <c r="M12" s="35">
        <v>2340</v>
      </c>
      <c r="N12" s="13" t="s">
        <v>28</v>
      </c>
      <c r="O12" s="12">
        <v>1180</v>
      </c>
    </row>
    <row r="13" spans="2:23" x14ac:dyDescent="0.3">
      <c r="B13" s="26" t="s">
        <v>68</v>
      </c>
      <c r="C13" s="27">
        <v>68940</v>
      </c>
      <c r="D13" s="27"/>
      <c r="E13" s="28"/>
      <c r="F13" s="18"/>
      <c r="G13" s="36"/>
      <c r="H13" s="37"/>
      <c r="I13" s="13" t="s">
        <v>47</v>
      </c>
      <c r="J13" s="39">
        <v>4790</v>
      </c>
      <c r="K13" s="18"/>
      <c r="L13" s="34" t="s">
        <v>17</v>
      </c>
      <c r="M13" s="35">
        <v>4480</v>
      </c>
      <c r="N13" s="13" t="s">
        <v>29</v>
      </c>
      <c r="O13" s="12">
        <v>700</v>
      </c>
    </row>
    <row r="14" spans="2:23" x14ac:dyDescent="0.3">
      <c r="B14" s="18"/>
      <c r="C14" s="18"/>
      <c r="D14" s="18"/>
      <c r="E14" s="18"/>
      <c r="F14" s="18"/>
      <c r="G14" s="36"/>
      <c r="H14" s="37"/>
      <c r="I14" s="14" t="s">
        <v>48</v>
      </c>
      <c r="J14" s="10">
        <v>5084</v>
      </c>
      <c r="K14" s="18"/>
      <c r="L14" s="34" t="s">
        <v>18</v>
      </c>
      <c r="M14" s="35">
        <v>5084</v>
      </c>
      <c r="N14" s="13" t="s">
        <v>30</v>
      </c>
      <c r="O14" s="12">
        <v>10000</v>
      </c>
    </row>
    <row r="15" spans="2:23" ht="15" thickBot="1" x14ac:dyDescent="0.35">
      <c r="B15" s="20"/>
      <c r="C15" s="20"/>
      <c r="D15" s="20"/>
      <c r="E15" s="20"/>
      <c r="F15" s="18"/>
      <c r="G15" s="34" t="s">
        <v>67</v>
      </c>
      <c r="H15" s="38">
        <v>62548</v>
      </c>
      <c r="I15" s="13" t="s">
        <v>49</v>
      </c>
      <c r="J15" s="12">
        <v>3814</v>
      </c>
      <c r="K15" s="18"/>
      <c r="L15" s="34" t="s">
        <v>19</v>
      </c>
      <c r="M15" s="35">
        <v>4790</v>
      </c>
      <c r="N15" s="13" t="s">
        <v>24</v>
      </c>
      <c r="O15" s="12">
        <v>1000</v>
      </c>
    </row>
    <row r="16" spans="2:23" ht="15" thickBot="1" x14ac:dyDescent="0.35">
      <c r="B16" s="18"/>
      <c r="C16" s="18"/>
      <c r="D16" s="18"/>
      <c r="E16" s="18"/>
      <c r="F16" s="18"/>
      <c r="G16" s="30" t="s">
        <v>70</v>
      </c>
      <c r="H16" s="29">
        <f>SUM(H5:H15)</f>
        <v>62548</v>
      </c>
      <c r="I16" s="40" t="s">
        <v>70</v>
      </c>
      <c r="J16" s="29">
        <f>SUM(J5:J15)</f>
        <v>62548</v>
      </c>
      <c r="K16" s="18"/>
      <c r="L16" s="34"/>
      <c r="M16" s="35"/>
      <c r="N16" s="13" t="s">
        <v>31</v>
      </c>
      <c r="O16" s="12">
        <v>990</v>
      </c>
    </row>
    <row r="17" spans="2:15" x14ac:dyDescent="0.3">
      <c r="B17" s="18"/>
      <c r="C17" s="18"/>
      <c r="D17" s="18"/>
      <c r="E17" s="18"/>
      <c r="F17" s="18"/>
      <c r="G17" s="31"/>
      <c r="H17" s="28"/>
      <c r="I17" s="31" t="s">
        <v>68</v>
      </c>
      <c r="J17" s="28">
        <v>62548</v>
      </c>
      <c r="K17" s="18"/>
      <c r="L17" s="34"/>
      <c r="M17" s="35"/>
      <c r="N17" s="13" t="s">
        <v>32</v>
      </c>
      <c r="O17" s="12">
        <v>12820</v>
      </c>
    </row>
    <row r="18" spans="2:15" x14ac:dyDescent="0.3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34"/>
      <c r="M18" s="35"/>
      <c r="N18" s="13" t="s">
        <v>33</v>
      </c>
      <c r="O18" s="12">
        <v>14000</v>
      </c>
    </row>
    <row r="19" spans="2:15" ht="15" thickBot="1" x14ac:dyDescent="0.35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34" t="s">
        <v>67</v>
      </c>
      <c r="M19" s="38">
        <v>2136</v>
      </c>
      <c r="N19" s="13" t="s">
        <v>34</v>
      </c>
      <c r="O19" s="39">
        <v>580</v>
      </c>
    </row>
    <row r="20" spans="2:15" ht="15" thickBot="1" x14ac:dyDescent="0.35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21" t="s">
        <v>70</v>
      </c>
      <c r="M20" s="29">
        <f>SUM(M5:M19)</f>
        <v>80870</v>
      </c>
      <c r="N20" s="25" t="s">
        <v>70</v>
      </c>
      <c r="O20" s="29">
        <f>SUM(O5:O19)</f>
        <v>80870</v>
      </c>
    </row>
    <row r="21" spans="2:15" x14ac:dyDescent="0.3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22"/>
      <c r="M21" s="22"/>
      <c r="N21" s="22" t="s">
        <v>68</v>
      </c>
      <c r="O21" s="22">
        <v>2136</v>
      </c>
    </row>
    <row r="22" spans="2:15" x14ac:dyDescent="0.3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2:15" x14ac:dyDescent="0.3">
      <c r="B23" s="101" t="s">
        <v>4</v>
      </c>
      <c r="C23" s="102"/>
      <c r="D23" s="102"/>
      <c r="E23" s="103"/>
      <c r="F23" s="18"/>
      <c r="G23" s="101" t="s">
        <v>2</v>
      </c>
      <c r="H23" s="102"/>
      <c r="I23" s="102"/>
      <c r="J23" s="103"/>
      <c r="K23" s="18"/>
      <c r="L23" s="101" t="s">
        <v>3</v>
      </c>
      <c r="M23" s="102"/>
      <c r="N23" s="102"/>
      <c r="O23" s="103"/>
    </row>
    <row r="24" spans="2:15" x14ac:dyDescent="0.3">
      <c r="B24" s="32" t="s">
        <v>50</v>
      </c>
      <c r="C24" s="33">
        <v>5084</v>
      </c>
      <c r="D24" s="13" t="s">
        <v>46</v>
      </c>
      <c r="E24" s="12">
        <v>5084</v>
      </c>
      <c r="F24" s="18"/>
      <c r="G24" s="34" t="s">
        <v>36</v>
      </c>
      <c r="H24" s="35">
        <v>10000</v>
      </c>
      <c r="I24" s="14" t="s">
        <v>52</v>
      </c>
      <c r="J24" s="10">
        <v>10000</v>
      </c>
      <c r="K24" s="18"/>
      <c r="L24" s="59"/>
      <c r="M24" s="59"/>
      <c r="N24" s="14" t="s">
        <v>57</v>
      </c>
      <c r="O24" s="10">
        <v>4000</v>
      </c>
    </row>
    <row r="25" spans="2:15" x14ac:dyDescent="0.3">
      <c r="B25" s="34" t="s">
        <v>51</v>
      </c>
      <c r="C25" s="35">
        <v>3814</v>
      </c>
      <c r="D25" s="11"/>
      <c r="E25" s="58"/>
      <c r="F25" s="18"/>
      <c r="G25" s="59"/>
      <c r="H25" s="59"/>
      <c r="I25" s="13" t="s">
        <v>53</v>
      </c>
      <c r="J25" s="12">
        <v>10000</v>
      </c>
      <c r="K25" s="18"/>
      <c r="L25" s="34"/>
      <c r="M25" s="35"/>
      <c r="N25" s="44"/>
      <c r="O25" s="12"/>
    </row>
    <row r="26" spans="2:15" x14ac:dyDescent="0.3">
      <c r="B26" s="34"/>
      <c r="C26" s="35"/>
      <c r="D26" s="11"/>
      <c r="E26" s="58"/>
      <c r="F26" s="18"/>
      <c r="G26" s="59"/>
      <c r="H26" s="59"/>
      <c r="I26" s="13" t="s">
        <v>54</v>
      </c>
      <c r="J26" s="39">
        <v>6000</v>
      </c>
      <c r="K26" s="18"/>
      <c r="L26" s="34"/>
      <c r="M26" s="35"/>
      <c r="N26" s="44"/>
      <c r="O26" s="12"/>
    </row>
    <row r="27" spans="2:15" ht="15" thickBot="1" x14ac:dyDescent="0.35">
      <c r="B27" s="34"/>
      <c r="C27" s="38"/>
      <c r="D27" s="13" t="s">
        <v>91</v>
      </c>
      <c r="E27" s="39">
        <v>3814</v>
      </c>
      <c r="F27" s="18"/>
      <c r="G27" s="34" t="s">
        <v>67</v>
      </c>
      <c r="H27" s="38">
        <v>16000</v>
      </c>
      <c r="I27" s="55"/>
      <c r="J27" s="55"/>
      <c r="K27" s="18"/>
      <c r="L27" s="62" t="s">
        <v>67</v>
      </c>
      <c r="M27" s="38">
        <v>4000</v>
      </c>
      <c r="N27" s="44"/>
      <c r="O27" s="39"/>
    </row>
    <row r="28" spans="2:15" ht="15" thickBot="1" x14ac:dyDescent="0.35">
      <c r="B28" s="21" t="s">
        <v>70</v>
      </c>
      <c r="C28" s="29">
        <f>SUM(C24:C27)</f>
        <v>8898</v>
      </c>
      <c r="D28" s="25" t="s">
        <v>70</v>
      </c>
      <c r="E28" s="29">
        <f>SUM(E24:E27)</f>
        <v>8898</v>
      </c>
      <c r="F28" s="18"/>
      <c r="G28" s="21" t="s">
        <v>70</v>
      </c>
      <c r="H28" s="29">
        <f>SUM(H24:H27)</f>
        <v>26000</v>
      </c>
      <c r="I28" s="25" t="s">
        <v>70</v>
      </c>
      <c r="J28" s="29">
        <f>SUM(J24:J27)</f>
        <v>26000</v>
      </c>
      <c r="K28" s="18"/>
      <c r="L28" s="21" t="s">
        <v>70</v>
      </c>
      <c r="M28" s="29">
        <f>SUM(M24:M27)</f>
        <v>4000</v>
      </c>
      <c r="N28" s="25" t="s">
        <v>70</v>
      </c>
      <c r="O28" s="29">
        <f>SUM(O24:O27)</f>
        <v>4000</v>
      </c>
    </row>
    <row r="29" spans="2:15" x14ac:dyDescent="0.3">
      <c r="B29" s="22" t="s">
        <v>68</v>
      </c>
      <c r="C29" s="22">
        <v>3814</v>
      </c>
      <c r="D29" s="60"/>
      <c r="E29" s="60"/>
      <c r="F29" s="18"/>
      <c r="G29" s="60"/>
      <c r="H29" s="60"/>
      <c r="I29" s="22" t="s">
        <v>68</v>
      </c>
      <c r="K29" s="18"/>
      <c r="L29" s="22"/>
      <c r="M29" s="22"/>
      <c r="N29" s="22" t="s">
        <v>69</v>
      </c>
      <c r="O29" s="22">
        <v>4000</v>
      </c>
    </row>
    <row r="30" spans="2:15" x14ac:dyDescent="0.3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</row>
    <row r="31" spans="2:15" x14ac:dyDescent="0.3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</row>
    <row r="32" spans="2:15" x14ac:dyDescent="0.3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</row>
    <row r="33" spans="2:16" x14ac:dyDescent="0.3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</row>
    <row r="34" spans="2:16" x14ac:dyDescent="0.3">
      <c r="B34" s="101" t="s">
        <v>55</v>
      </c>
      <c r="C34" s="102"/>
      <c r="D34" s="102"/>
      <c r="E34" s="103"/>
      <c r="F34" s="18"/>
      <c r="G34" s="101" t="s">
        <v>58</v>
      </c>
      <c r="H34" s="102"/>
      <c r="I34" s="102"/>
      <c r="J34" s="103"/>
      <c r="K34" s="18"/>
      <c r="L34" s="101" t="s">
        <v>59</v>
      </c>
      <c r="M34" s="102"/>
      <c r="N34" s="102"/>
      <c r="O34" s="103"/>
    </row>
    <row r="35" spans="2:16" ht="15" thickBot="1" x14ac:dyDescent="0.35">
      <c r="B35" s="32" t="s">
        <v>67</v>
      </c>
      <c r="C35" s="41">
        <v>20000</v>
      </c>
      <c r="D35" s="14" t="s">
        <v>56</v>
      </c>
      <c r="E35" s="5">
        <v>20000</v>
      </c>
      <c r="F35" s="18"/>
      <c r="G35" s="42" t="s">
        <v>56</v>
      </c>
      <c r="H35" s="43">
        <v>10000</v>
      </c>
      <c r="I35" s="8" t="s">
        <v>67</v>
      </c>
      <c r="J35" s="6">
        <v>10000</v>
      </c>
      <c r="K35" s="18"/>
      <c r="L35" s="42" t="s">
        <v>60</v>
      </c>
      <c r="M35" s="43">
        <v>14000</v>
      </c>
      <c r="N35" s="8" t="s">
        <v>67</v>
      </c>
      <c r="O35" s="6">
        <v>14000</v>
      </c>
    </row>
    <row r="36" spans="2:16" ht="15" thickBot="1" x14ac:dyDescent="0.35">
      <c r="B36" s="21" t="s">
        <v>70</v>
      </c>
      <c r="C36" s="29">
        <f>C35</f>
        <v>20000</v>
      </c>
      <c r="D36" s="25" t="s">
        <v>70</v>
      </c>
      <c r="E36" s="29">
        <f>E35</f>
        <v>20000</v>
      </c>
      <c r="F36" s="18"/>
      <c r="G36" s="23" t="s">
        <v>70</v>
      </c>
      <c r="H36" s="29">
        <f>H35</f>
        <v>10000</v>
      </c>
      <c r="I36" s="24" t="s">
        <v>70</v>
      </c>
      <c r="J36" s="29">
        <f>J35</f>
        <v>10000</v>
      </c>
      <c r="K36" s="18"/>
      <c r="L36" s="23" t="s">
        <v>70</v>
      </c>
      <c r="M36" s="29">
        <f>M35</f>
        <v>14000</v>
      </c>
      <c r="N36" s="24" t="s">
        <v>70</v>
      </c>
      <c r="O36" s="29">
        <f>O35</f>
        <v>14000</v>
      </c>
    </row>
    <row r="37" spans="2:16" x14ac:dyDescent="0.3">
      <c r="B37" s="22"/>
      <c r="C37" s="22"/>
      <c r="D37" s="22" t="s">
        <v>68</v>
      </c>
      <c r="E37" s="22">
        <v>20000</v>
      </c>
      <c r="F37" s="18"/>
      <c r="G37" s="22" t="s">
        <v>68</v>
      </c>
      <c r="H37" s="22">
        <v>10000</v>
      </c>
      <c r="I37" s="22"/>
      <c r="J37" s="22"/>
      <c r="K37" s="18"/>
      <c r="L37" s="22" t="s">
        <v>68</v>
      </c>
      <c r="M37" s="22">
        <v>14000</v>
      </c>
      <c r="N37" s="22"/>
      <c r="O37" s="22"/>
    </row>
    <row r="38" spans="2:16" x14ac:dyDescent="0.3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</row>
    <row r="39" spans="2:16" x14ac:dyDescent="0.3">
      <c r="B39" s="104" t="s">
        <v>61</v>
      </c>
      <c r="C39" s="105"/>
      <c r="D39" s="105"/>
      <c r="E39" s="106"/>
      <c r="F39" s="19"/>
      <c r="G39" s="104" t="s">
        <v>62</v>
      </c>
      <c r="H39" s="105"/>
      <c r="I39" s="105"/>
      <c r="J39" s="106"/>
      <c r="K39" s="19"/>
      <c r="L39" s="104" t="s">
        <v>63</v>
      </c>
      <c r="M39" s="105"/>
      <c r="N39" s="105"/>
      <c r="O39" s="106"/>
    </row>
    <row r="40" spans="2:16" x14ac:dyDescent="0.3">
      <c r="B40" s="46" t="s">
        <v>39</v>
      </c>
      <c r="C40" s="33">
        <v>1000</v>
      </c>
      <c r="D40" s="9"/>
      <c r="E40" s="16"/>
      <c r="F40" s="19"/>
      <c r="G40" s="50" t="s">
        <v>41</v>
      </c>
      <c r="H40" s="33">
        <v>580</v>
      </c>
      <c r="I40" s="9"/>
      <c r="J40" s="16"/>
      <c r="K40" s="19"/>
      <c r="L40" s="9" t="s">
        <v>65</v>
      </c>
      <c r="M40" s="10">
        <v>900</v>
      </c>
      <c r="N40" s="9"/>
      <c r="O40" s="16"/>
    </row>
    <row r="41" spans="2:16" x14ac:dyDescent="0.3">
      <c r="B41" s="36" t="s">
        <v>42</v>
      </c>
      <c r="C41" s="35">
        <v>1000</v>
      </c>
      <c r="D41" s="11"/>
      <c r="E41" s="15"/>
      <c r="F41" s="19"/>
      <c r="G41" s="36" t="s">
        <v>64</v>
      </c>
      <c r="H41" s="35">
        <v>700</v>
      </c>
      <c r="I41" s="11"/>
      <c r="J41" s="15"/>
      <c r="K41" s="19"/>
      <c r="L41" s="11" t="s">
        <v>43</v>
      </c>
      <c r="M41" s="12">
        <v>1180</v>
      </c>
      <c r="N41" s="11"/>
      <c r="O41" s="15"/>
    </row>
    <row r="42" spans="2:16" ht="15" thickBot="1" x14ac:dyDescent="0.35">
      <c r="B42" s="47" t="s">
        <v>45</v>
      </c>
      <c r="C42" s="38">
        <v>1000</v>
      </c>
      <c r="D42" s="48" t="s">
        <v>67</v>
      </c>
      <c r="E42" s="49">
        <v>3000</v>
      </c>
      <c r="F42" s="19"/>
      <c r="G42" s="47" t="s">
        <v>47</v>
      </c>
      <c r="H42" s="38">
        <v>580</v>
      </c>
      <c r="I42" s="48" t="s">
        <v>67</v>
      </c>
      <c r="J42" s="49">
        <v>1860</v>
      </c>
      <c r="K42" s="19"/>
      <c r="L42" s="52" t="s">
        <v>66</v>
      </c>
      <c r="M42" s="39">
        <v>990</v>
      </c>
      <c r="N42" s="48" t="s">
        <v>67</v>
      </c>
      <c r="O42" s="49">
        <v>3070</v>
      </c>
    </row>
    <row r="43" spans="2:16" ht="15" thickBot="1" x14ac:dyDescent="0.35">
      <c r="B43" s="23" t="s">
        <v>70</v>
      </c>
      <c r="C43" s="29">
        <f>SUM(C40:C42)</f>
        <v>3000</v>
      </c>
      <c r="D43" s="24" t="s">
        <v>70</v>
      </c>
      <c r="E43" s="29">
        <f>SUM(E40:E42)</f>
        <v>3000</v>
      </c>
      <c r="F43" s="4"/>
      <c r="G43" s="23" t="s">
        <v>70</v>
      </c>
      <c r="H43" s="29">
        <f>SUM(H40:H42)</f>
        <v>1860</v>
      </c>
      <c r="I43" s="24" t="s">
        <v>70</v>
      </c>
      <c r="J43" s="29">
        <f>SUM(J40:J42)</f>
        <v>1860</v>
      </c>
      <c r="K43" s="4"/>
      <c r="L43" s="53" t="s">
        <v>70</v>
      </c>
      <c r="M43" s="45">
        <f>SUM(M40:M42)</f>
        <v>3070</v>
      </c>
      <c r="N43" s="51" t="s">
        <v>70</v>
      </c>
      <c r="O43" s="45">
        <f>SUM(O40:O42)</f>
        <v>3070</v>
      </c>
    </row>
    <row r="44" spans="2:16" x14ac:dyDescent="0.3">
      <c r="B44" s="22" t="s">
        <v>68</v>
      </c>
      <c r="C44" s="22">
        <v>3000</v>
      </c>
      <c r="D44" s="22"/>
      <c r="E44" s="22"/>
      <c r="F44" s="4"/>
      <c r="G44" s="22" t="s">
        <v>68</v>
      </c>
      <c r="H44" s="22">
        <v>1860</v>
      </c>
      <c r="I44" s="22"/>
      <c r="J44" s="22"/>
      <c r="K44" s="4"/>
      <c r="L44" s="22" t="s">
        <v>68</v>
      </c>
      <c r="M44" s="22">
        <v>3070</v>
      </c>
      <c r="N44" s="22"/>
      <c r="O44" s="22"/>
    </row>
    <row r="46" spans="2:16" ht="15" thickBot="1" x14ac:dyDescent="0.35"/>
    <row r="47" spans="2:16" x14ac:dyDescent="0.3">
      <c r="B47" s="93" t="s">
        <v>80</v>
      </c>
      <c r="C47" s="94"/>
      <c r="D47" s="95"/>
      <c r="E47" s="2"/>
      <c r="G47" s="96" t="s">
        <v>92</v>
      </c>
      <c r="H47" s="97"/>
      <c r="I47" s="98"/>
      <c r="J47" s="7"/>
      <c r="L47" s="99" t="s">
        <v>79</v>
      </c>
      <c r="M47" s="100"/>
      <c r="N47" s="100"/>
      <c r="O47" s="81"/>
      <c r="P47" s="82"/>
    </row>
    <row r="48" spans="2:16" x14ac:dyDescent="0.3">
      <c r="B48" s="64" t="s">
        <v>71</v>
      </c>
      <c r="C48" s="63">
        <v>68940</v>
      </c>
      <c r="D48" s="90">
        <v>0</v>
      </c>
      <c r="E48" s="3"/>
      <c r="G48" s="68" t="s">
        <v>1</v>
      </c>
      <c r="H48" s="69">
        <v>0</v>
      </c>
      <c r="I48" s="70">
        <v>62548</v>
      </c>
      <c r="J48" s="4"/>
      <c r="K48" s="4"/>
      <c r="L48" s="83" t="s">
        <v>81</v>
      </c>
      <c r="M48" s="61"/>
      <c r="N48" s="61" t="s">
        <v>55</v>
      </c>
      <c r="O48" s="61"/>
      <c r="P48" s="84"/>
    </row>
    <row r="49" spans="2:16" x14ac:dyDescent="0.3">
      <c r="B49" s="64" t="s">
        <v>2</v>
      </c>
      <c r="C49" s="63">
        <v>0</v>
      </c>
      <c r="D49" s="90">
        <v>16000</v>
      </c>
      <c r="E49" s="3"/>
      <c r="G49" s="71" t="s">
        <v>75</v>
      </c>
      <c r="H49" s="72">
        <v>0</v>
      </c>
      <c r="I49" s="73"/>
      <c r="J49" s="4"/>
      <c r="K49" s="4"/>
      <c r="L49" s="83" t="s">
        <v>82</v>
      </c>
      <c r="M49" s="61">
        <v>10000</v>
      </c>
      <c r="N49" s="61" t="s">
        <v>86</v>
      </c>
      <c r="O49" s="61">
        <v>20000</v>
      </c>
      <c r="P49" s="84"/>
    </row>
    <row r="50" spans="2:16" x14ac:dyDescent="0.3">
      <c r="B50" s="64" t="s">
        <v>3</v>
      </c>
      <c r="C50" s="63">
        <v>0</v>
      </c>
      <c r="D50" s="90">
        <v>4000</v>
      </c>
      <c r="E50" s="3"/>
      <c r="G50" s="71" t="s">
        <v>0</v>
      </c>
      <c r="H50" s="72">
        <v>68940</v>
      </c>
      <c r="I50" s="73"/>
      <c r="J50" s="4"/>
      <c r="K50" s="4"/>
      <c r="L50" s="83" t="s">
        <v>83</v>
      </c>
      <c r="M50" s="61">
        <v>14000</v>
      </c>
      <c r="N50" s="61" t="s">
        <v>87</v>
      </c>
      <c r="O50" s="61">
        <v>10777</v>
      </c>
      <c r="P50" s="84"/>
    </row>
    <row r="51" spans="2:16" x14ac:dyDescent="0.3">
      <c r="B51" s="64" t="s">
        <v>73</v>
      </c>
      <c r="C51" s="63">
        <v>10000</v>
      </c>
      <c r="D51" s="90">
        <v>0</v>
      </c>
      <c r="E51" s="3"/>
      <c r="G51" s="71" t="s">
        <v>76</v>
      </c>
      <c r="H51" s="72">
        <v>0</v>
      </c>
      <c r="I51" s="73"/>
      <c r="J51" s="4"/>
      <c r="K51" s="4"/>
      <c r="L51" s="83" t="s">
        <v>70</v>
      </c>
      <c r="M51" s="61">
        <f>SUM(M48:M50)</f>
        <v>24000</v>
      </c>
      <c r="N51" s="61" t="s">
        <v>88</v>
      </c>
      <c r="O51" s="61">
        <v>3070</v>
      </c>
      <c r="P51" s="84"/>
    </row>
    <row r="52" spans="2:16" x14ac:dyDescent="0.3">
      <c r="B52" s="64" t="s">
        <v>59</v>
      </c>
      <c r="C52" s="63">
        <v>14000</v>
      </c>
      <c r="D52" s="90">
        <v>0</v>
      </c>
      <c r="E52" s="3"/>
      <c r="G52" s="71"/>
      <c r="H52" s="72">
        <f>SUM(H48:H51)</f>
        <v>68940</v>
      </c>
      <c r="I52" s="73"/>
      <c r="J52" s="4"/>
      <c r="K52" s="4"/>
      <c r="L52" s="83"/>
      <c r="M52" s="61"/>
      <c r="N52" s="61" t="s">
        <v>70</v>
      </c>
      <c r="O52" s="61"/>
      <c r="P52" s="85">
        <f>(O49+O50)-O51</f>
        <v>27707</v>
      </c>
    </row>
    <row r="53" spans="2:16" x14ac:dyDescent="0.3">
      <c r="B53" s="64" t="s">
        <v>61</v>
      </c>
      <c r="C53" s="63">
        <v>3000</v>
      </c>
      <c r="D53" s="90">
        <v>0</v>
      </c>
      <c r="E53" s="3"/>
      <c r="G53" s="71" t="s">
        <v>77</v>
      </c>
      <c r="H53" s="74">
        <v>22029</v>
      </c>
      <c r="I53" s="73">
        <f>H52-H53</f>
        <v>46911</v>
      </c>
      <c r="J53" s="4"/>
      <c r="K53" s="4"/>
      <c r="L53" s="83"/>
      <c r="M53" s="61"/>
      <c r="N53" s="86"/>
      <c r="O53" s="86"/>
      <c r="P53" s="84"/>
    </row>
    <row r="54" spans="2:16" x14ac:dyDescent="0.3">
      <c r="B54" s="64" t="s">
        <v>62</v>
      </c>
      <c r="C54" s="63">
        <v>1860</v>
      </c>
      <c r="D54" s="90">
        <v>0</v>
      </c>
      <c r="E54" s="3"/>
      <c r="G54" s="71" t="s">
        <v>93</v>
      </c>
      <c r="H54" s="72"/>
      <c r="I54" s="73">
        <f>I48-I53</f>
        <v>15637</v>
      </c>
      <c r="J54" s="4"/>
      <c r="K54" s="4"/>
      <c r="L54" s="83" t="s">
        <v>84</v>
      </c>
      <c r="M54" s="61"/>
      <c r="N54" s="61" t="s">
        <v>89</v>
      </c>
      <c r="O54" s="61"/>
      <c r="P54" s="84"/>
    </row>
    <row r="55" spans="2:16" x14ac:dyDescent="0.3">
      <c r="B55" s="64" t="s">
        <v>63</v>
      </c>
      <c r="C55" s="63">
        <v>3070</v>
      </c>
      <c r="D55" s="90">
        <v>0</v>
      </c>
      <c r="E55" s="3"/>
      <c r="G55" s="75"/>
      <c r="H55" s="76"/>
      <c r="I55" s="73"/>
      <c r="J55" s="4"/>
      <c r="K55" s="4"/>
      <c r="L55" s="83" t="s">
        <v>85</v>
      </c>
      <c r="M55" s="61">
        <v>22029</v>
      </c>
      <c r="N55" s="61" t="s">
        <v>90</v>
      </c>
      <c r="O55" s="61">
        <v>20000</v>
      </c>
      <c r="P55" s="84"/>
    </row>
    <row r="56" spans="2:16" x14ac:dyDescent="0.3">
      <c r="B56" s="64" t="s">
        <v>1</v>
      </c>
      <c r="C56" s="63">
        <v>0</v>
      </c>
      <c r="D56" s="90">
        <v>62548</v>
      </c>
      <c r="E56" s="3"/>
      <c r="G56" s="71" t="s">
        <v>78</v>
      </c>
      <c r="H56" s="72"/>
      <c r="I56" s="73"/>
      <c r="J56" s="4"/>
      <c r="K56" s="4"/>
      <c r="L56" s="83" t="s">
        <v>96</v>
      </c>
      <c r="M56" s="61">
        <v>3814</v>
      </c>
      <c r="N56" s="61"/>
      <c r="O56" s="61"/>
      <c r="P56" s="84"/>
    </row>
    <row r="57" spans="2:16" x14ac:dyDescent="0.3">
      <c r="B57" s="64" t="s">
        <v>72</v>
      </c>
      <c r="C57" s="63">
        <v>0</v>
      </c>
      <c r="D57" s="90">
        <v>2136</v>
      </c>
      <c r="E57" s="3"/>
      <c r="G57" s="71" t="s">
        <v>94</v>
      </c>
      <c r="H57" s="72">
        <v>0</v>
      </c>
      <c r="I57" s="73"/>
      <c r="J57" s="4"/>
      <c r="K57" s="4"/>
      <c r="L57" s="83" t="s">
        <v>72</v>
      </c>
      <c r="M57" s="61">
        <v>-2136</v>
      </c>
      <c r="N57" s="61"/>
      <c r="O57" s="86"/>
      <c r="P57" s="84"/>
    </row>
    <row r="58" spans="2:16" x14ac:dyDescent="0.3">
      <c r="B58" s="64" t="s">
        <v>4</v>
      </c>
      <c r="C58" s="63">
        <v>3814</v>
      </c>
      <c r="D58" s="90">
        <v>0</v>
      </c>
      <c r="E58" s="3"/>
      <c r="G58" s="71" t="s">
        <v>62</v>
      </c>
      <c r="H58" s="72">
        <v>1860</v>
      </c>
      <c r="I58" s="73"/>
      <c r="J58" s="4"/>
      <c r="K58" s="4"/>
      <c r="L58" s="83"/>
      <c r="M58" s="61">
        <f>SUM(M55:M57)</f>
        <v>23707</v>
      </c>
      <c r="N58" s="61"/>
      <c r="O58" s="86"/>
      <c r="P58" s="84"/>
    </row>
    <row r="59" spans="2:16" ht="15" thickBot="1" x14ac:dyDescent="0.35">
      <c r="B59" s="65" t="s">
        <v>55</v>
      </c>
      <c r="C59" s="91">
        <v>0</v>
      </c>
      <c r="D59" s="92">
        <v>20000</v>
      </c>
      <c r="E59" s="3"/>
      <c r="G59" s="71" t="s">
        <v>61</v>
      </c>
      <c r="H59" s="72">
        <v>3000</v>
      </c>
      <c r="I59" s="73"/>
      <c r="J59" s="4"/>
      <c r="K59" s="4"/>
      <c r="L59" s="83"/>
      <c r="M59" s="61"/>
      <c r="N59" s="61"/>
      <c r="O59" s="86"/>
      <c r="P59" s="84"/>
    </row>
    <row r="60" spans="2:16" ht="15" thickBot="1" x14ac:dyDescent="0.35">
      <c r="B60" s="66" t="s">
        <v>74</v>
      </c>
      <c r="C60" s="67">
        <f>SUM(C48:C59)</f>
        <v>104684</v>
      </c>
      <c r="D60" s="67">
        <f>SUM(D48:D59)</f>
        <v>104684</v>
      </c>
      <c r="E60" s="3"/>
      <c r="G60" s="71"/>
      <c r="H60" s="72"/>
      <c r="I60" s="73">
        <f>H58+H59</f>
        <v>4860</v>
      </c>
      <c r="J60" s="4"/>
      <c r="K60" s="4"/>
      <c r="L60" s="87"/>
      <c r="M60" s="88">
        <f>M51+M58</f>
        <v>47707</v>
      </c>
      <c r="N60" s="88"/>
      <c r="O60" s="88">
        <f>O55+P52</f>
        <v>47707</v>
      </c>
      <c r="P60" s="89"/>
    </row>
    <row r="61" spans="2:16" ht="15" thickBot="1" x14ac:dyDescent="0.35">
      <c r="C61" s="4"/>
      <c r="D61" s="4"/>
      <c r="G61" s="77" t="s">
        <v>95</v>
      </c>
      <c r="H61" s="78"/>
      <c r="I61" s="79">
        <f>I54-I60</f>
        <v>10777</v>
      </c>
      <c r="L61" s="80"/>
      <c r="M61" s="80"/>
      <c r="N61" s="80"/>
      <c r="O61" s="80"/>
      <c r="P61" s="80"/>
    </row>
  </sheetData>
  <mergeCells count="15">
    <mergeCell ref="B4:E4"/>
    <mergeCell ref="G4:J4"/>
    <mergeCell ref="L4:O4"/>
    <mergeCell ref="G23:J23"/>
    <mergeCell ref="B23:E23"/>
    <mergeCell ref="L23:O23"/>
    <mergeCell ref="B47:D47"/>
    <mergeCell ref="G47:I47"/>
    <mergeCell ref="L47:N47"/>
    <mergeCell ref="B34:E34"/>
    <mergeCell ref="G34:J34"/>
    <mergeCell ref="L34:O34"/>
    <mergeCell ref="B39:E39"/>
    <mergeCell ref="G39:J39"/>
    <mergeCell ref="L39:O39"/>
  </mergeCells>
  <pageMargins left="0.7" right="0.7" top="0.75" bottom="0.75" header="0.3" footer="0.3"/>
  <pageSetup paperSize="9" scale="54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1"/>
  <sheetViews>
    <sheetView workbookViewId="0">
      <selection activeCell="G62" sqref="G62"/>
    </sheetView>
  </sheetViews>
  <sheetFormatPr defaultRowHeight="14.4" x14ac:dyDescent="0.3"/>
  <cols>
    <col min="1" max="1" width="22.21875" customWidth="1"/>
    <col min="2" max="2" width="13.5546875" customWidth="1"/>
    <col min="3" max="3" width="19.6640625" customWidth="1"/>
    <col min="4" max="4" width="13.33203125" customWidth="1"/>
    <col min="6" max="6" width="17.5546875" customWidth="1"/>
    <col min="7" max="7" width="12" customWidth="1"/>
    <col min="8" max="8" width="16.5546875" customWidth="1"/>
    <col min="9" max="9" width="14.88671875" customWidth="1"/>
    <col min="11" max="11" width="17.21875" customWidth="1"/>
    <col min="12" max="12" width="15.109375" customWidth="1"/>
    <col min="13" max="13" width="18.33203125" customWidth="1"/>
    <col min="14" max="14" width="15.33203125" customWidth="1"/>
  </cols>
  <sheetData>
    <row r="1" spans="1:14" x14ac:dyDescent="0.3">
      <c r="A1" s="107" t="s">
        <v>0</v>
      </c>
      <c r="B1" s="108"/>
      <c r="C1" s="108"/>
      <c r="D1" s="109"/>
      <c r="E1" s="1"/>
      <c r="F1" s="107" t="s">
        <v>1</v>
      </c>
      <c r="G1" s="108"/>
      <c r="H1" s="108"/>
      <c r="I1" s="109"/>
      <c r="J1" s="1"/>
      <c r="K1" s="110" t="s">
        <v>72</v>
      </c>
      <c r="L1" s="111"/>
      <c r="M1" s="111"/>
      <c r="N1" s="112"/>
    </row>
    <row r="2" spans="1:14" x14ac:dyDescent="0.3">
      <c r="A2" s="32" t="s">
        <v>35</v>
      </c>
      <c r="B2" s="33">
        <v>13000</v>
      </c>
      <c r="C2" s="56"/>
      <c r="D2" s="57"/>
      <c r="E2" s="17"/>
      <c r="F2" s="36"/>
      <c r="G2" s="37"/>
      <c r="H2" s="14" t="s">
        <v>39</v>
      </c>
      <c r="I2" s="10">
        <v>5000</v>
      </c>
      <c r="J2" s="18"/>
      <c r="K2" s="32" t="s">
        <v>11</v>
      </c>
      <c r="L2" s="33">
        <v>20000</v>
      </c>
      <c r="M2" s="14" t="s">
        <v>20</v>
      </c>
      <c r="N2" s="10">
        <v>10000</v>
      </c>
    </row>
    <row r="3" spans="1:14" x14ac:dyDescent="0.3">
      <c r="A3" s="34" t="s">
        <v>37</v>
      </c>
      <c r="B3" s="35">
        <v>13120</v>
      </c>
      <c r="C3" s="11"/>
      <c r="D3" s="58"/>
      <c r="E3" s="17"/>
      <c r="F3" s="36"/>
      <c r="G3" s="37"/>
      <c r="H3" s="13" t="s">
        <v>40</v>
      </c>
      <c r="I3" s="12">
        <v>3800</v>
      </c>
      <c r="J3" s="18"/>
      <c r="K3" s="34" t="s">
        <v>10</v>
      </c>
      <c r="L3" s="35">
        <v>5000</v>
      </c>
      <c r="M3" s="13" t="s">
        <v>21</v>
      </c>
      <c r="N3" s="12">
        <v>13000</v>
      </c>
    </row>
    <row r="4" spans="1:14" x14ac:dyDescent="0.3">
      <c r="A4" s="54" t="s">
        <v>38</v>
      </c>
      <c r="B4" s="38">
        <v>12820</v>
      </c>
      <c r="C4" s="11"/>
      <c r="D4" s="58"/>
      <c r="E4" s="17"/>
      <c r="F4" s="36"/>
      <c r="G4" s="37"/>
      <c r="H4" s="13" t="s">
        <v>41</v>
      </c>
      <c r="I4" s="12">
        <v>6400</v>
      </c>
      <c r="J4" s="18"/>
      <c r="K4" s="34" t="s">
        <v>9</v>
      </c>
      <c r="L4" s="35">
        <v>3800</v>
      </c>
      <c r="M4" s="13" t="s">
        <v>22</v>
      </c>
      <c r="N4" s="12">
        <v>1000</v>
      </c>
    </row>
    <row r="5" spans="1:14" x14ac:dyDescent="0.3">
      <c r="A5" s="34" t="s">
        <v>5</v>
      </c>
      <c r="B5" s="35">
        <v>10000</v>
      </c>
      <c r="C5" s="11"/>
      <c r="D5" s="58"/>
      <c r="E5" s="17"/>
      <c r="F5" s="34"/>
      <c r="G5" s="35"/>
      <c r="H5" s="13" t="s">
        <v>42</v>
      </c>
      <c r="I5" s="12">
        <v>8000</v>
      </c>
      <c r="J5" s="18"/>
      <c r="K5" s="34" t="s">
        <v>12</v>
      </c>
      <c r="L5" s="35">
        <v>6400</v>
      </c>
      <c r="M5" s="13" t="s">
        <v>25</v>
      </c>
      <c r="N5" s="12">
        <v>900</v>
      </c>
    </row>
    <row r="6" spans="1:14" x14ac:dyDescent="0.3">
      <c r="A6" s="34" t="s">
        <v>6</v>
      </c>
      <c r="B6" s="35">
        <v>10000</v>
      </c>
      <c r="C6" s="13"/>
      <c r="D6" s="12"/>
      <c r="E6" s="17"/>
      <c r="F6" s="34"/>
      <c r="G6" s="35"/>
      <c r="H6" s="13" t="s">
        <v>43</v>
      </c>
      <c r="I6" s="12">
        <v>5000</v>
      </c>
      <c r="J6" s="18"/>
      <c r="K6" s="34" t="s">
        <v>13</v>
      </c>
      <c r="L6" s="35">
        <v>8000</v>
      </c>
      <c r="M6" s="13" t="s">
        <v>26</v>
      </c>
      <c r="N6" s="12">
        <v>580</v>
      </c>
    </row>
    <row r="7" spans="1:14" x14ac:dyDescent="0.3">
      <c r="A7" s="34" t="s">
        <v>7</v>
      </c>
      <c r="B7" s="35">
        <v>6000</v>
      </c>
      <c r="C7" s="13"/>
      <c r="D7" s="12"/>
      <c r="E7" s="17"/>
      <c r="F7" s="34"/>
      <c r="G7" s="35"/>
      <c r="H7" s="13" t="s">
        <v>44</v>
      </c>
      <c r="I7" s="12">
        <v>13840</v>
      </c>
      <c r="J7" s="18"/>
      <c r="K7" s="34" t="s">
        <v>14</v>
      </c>
      <c r="L7" s="35">
        <v>5000</v>
      </c>
      <c r="M7" s="13" t="s">
        <v>27</v>
      </c>
      <c r="N7" s="12">
        <v>13120</v>
      </c>
    </row>
    <row r="8" spans="1:14" ht="15" thickBot="1" x14ac:dyDescent="0.35">
      <c r="A8" s="34" t="s">
        <v>8</v>
      </c>
      <c r="B8" s="35">
        <v>4000</v>
      </c>
      <c r="C8" s="13" t="s">
        <v>67</v>
      </c>
      <c r="D8" s="39">
        <v>68940</v>
      </c>
      <c r="E8" s="17"/>
      <c r="F8" s="34"/>
      <c r="G8" s="35"/>
      <c r="H8" s="13" t="s">
        <v>45</v>
      </c>
      <c r="I8" s="12">
        <v>2340</v>
      </c>
      <c r="J8" s="18"/>
      <c r="K8" s="34" t="s">
        <v>15</v>
      </c>
      <c r="L8" s="35">
        <v>13840</v>
      </c>
      <c r="M8" s="13" t="s">
        <v>23</v>
      </c>
      <c r="N8" s="12">
        <v>1000</v>
      </c>
    </row>
    <row r="9" spans="1:14" ht="15" thickBot="1" x14ac:dyDescent="0.35">
      <c r="A9" s="21" t="s">
        <v>70</v>
      </c>
      <c r="B9" s="29">
        <f>SUM(B2:B8)</f>
        <v>68940</v>
      </c>
      <c r="C9" s="25" t="s">
        <v>70</v>
      </c>
      <c r="D9" s="29">
        <f>SUM(D2:D8)</f>
        <v>68940</v>
      </c>
      <c r="E9" s="18"/>
      <c r="F9" s="34"/>
      <c r="G9" s="35"/>
      <c r="H9" s="13" t="s">
        <v>46</v>
      </c>
      <c r="I9" s="12">
        <v>4480</v>
      </c>
      <c r="J9" s="18"/>
      <c r="K9" s="34" t="s">
        <v>16</v>
      </c>
      <c r="L9" s="35">
        <v>2340</v>
      </c>
      <c r="M9" s="13" t="s">
        <v>28</v>
      </c>
      <c r="N9" s="12">
        <v>1180</v>
      </c>
    </row>
    <row r="10" spans="1:14" x14ac:dyDescent="0.3">
      <c r="A10" s="26" t="s">
        <v>68</v>
      </c>
      <c r="B10" s="27">
        <v>68940</v>
      </c>
      <c r="C10" s="27"/>
      <c r="D10" s="28"/>
      <c r="E10" s="18"/>
      <c r="F10" s="36"/>
      <c r="G10" s="37"/>
      <c r="H10" s="13" t="s">
        <v>47</v>
      </c>
      <c r="I10" s="39">
        <v>4790</v>
      </c>
      <c r="J10" s="18"/>
      <c r="K10" s="34" t="s">
        <v>17</v>
      </c>
      <c r="L10" s="35">
        <v>4480</v>
      </c>
      <c r="M10" s="13" t="s">
        <v>29</v>
      </c>
      <c r="N10" s="12">
        <v>700</v>
      </c>
    </row>
    <row r="11" spans="1:14" x14ac:dyDescent="0.3">
      <c r="A11" s="18"/>
      <c r="B11" s="18"/>
      <c r="C11" s="18"/>
      <c r="D11" s="18"/>
      <c r="E11" s="18"/>
      <c r="F11" s="36"/>
      <c r="G11" s="37"/>
      <c r="H11" s="14" t="s">
        <v>48</v>
      </c>
      <c r="I11" s="10">
        <v>5084</v>
      </c>
      <c r="J11" s="18"/>
      <c r="K11" s="34" t="s">
        <v>18</v>
      </c>
      <c r="L11" s="35">
        <v>5084</v>
      </c>
      <c r="M11" s="13" t="s">
        <v>30</v>
      </c>
      <c r="N11" s="12">
        <v>10000</v>
      </c>
    </row>
    <row r="12" spans="1:14" ht="15" thickBot="1" x14ac:dyDescent="0.35">
      <c r="A12" s="20"/>
      <c r="B12" s="20"/>
      <c r="C12" s="20"/>
      <c r="D12" s="20"/>
      <c r="E12" s="18"/>
      <c r="F12" s="34" t="s">
        <v>67</v>
      </c>
      <c r="G12" s="38">
        <v>62548</v>
      </c>
      <c r="H12" s="13" t="s">
        <v>49</v>
      </c>
      <c r="I12" s="12">
        <v>3814</v>
      </c>
      <c r="J12" s="18"/>
      <c r="K12" s="34" t="s">
        <v>19</v>
      </c>
      <c r="L12" s="35">
        <v>4790</v>
      </c>
      <c r="M12" s="13" t="s">
        <v>24</v>
      </c>
      <c r="N12" s="12">
        <v>1000</v>
      </c>
    </row>
    <row r="13" spans="1:14" ht="15" thickBot="1" x14ac:dyDescent="0.35">
      <c r="A13" s="18"/>
      <c r="B13" s="18"/>
      <c r="C13" s="18"/>
      <c r="D13" s="18"/>
      <c r="E13" s="18"/>
      <c r="F13" s="30" t="s">
        <v>70</v>
      </c>
      <c r="G13" s="29">
        <f>SUM(G2:G12)</f>
        <v>62548</v>
      </c>
      <c r="H13" s="40" t="s">
        <v>70</v>
      </c>
      <c r="I13" s="29">
        <f>SUM(I2:I12)</f>
        <v>62548</v>
      </c>
      <c r="J13" s="18"/>
      <c r="K13" s="34"/>
      <c r="L13" s="35"/>
      <c r="M13" s="13" t="s">
        <v>31</v>
      </c>
      <c r="N13" s="12">
        <v>990</v>
      </c>
    </row>
    <row r="14" spans="1:14" x14ac:dyDescent="0.3">
      <c r="A14" s="18"/>
      <c r="B14" s="18"/>
      <c r="C14" s="18"/>
      <c r="D14" s="18"/>
      <c r="E14" s="18"/>
      <c r="F14" s="31"/>
      <c r="G14" s="28"/>
      <c r="H14" s="31" t="s">
        <v>68</v>
      </c>
      <c r="I14" s="28">
        <v>62548</v>
      </c>
      <c r="J14" s="18"/>
      <c r="K14" s="34"/>
      <c r="L14" s="35"/>
      <c r="M14" s="13" t="s">
        <v>32</v>
      </c>
      <c r="N14" s="12">
        <v>12820</v>
      </c>
    </row>
    <row r="15" spans="1:14" x14ac:dyDescent="0.3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34"/>
      <c r="L15" s="35"/>
      <c r="M15" s="13" t="s">
        <v>33</v>
      </c>
      <c r="N15" s="12">
        <v>14000</v>
      </c>
    </row>
    <row r="16" spans="1:14" ht="15" thickBot="1" x14ac:dyDescent="0.3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34" t="s">
        <v>67</v>
      </c>
      <c r="L16" s="38">
        <v>2136</v>
      </c>
      <c r="M16" s="13" t="s">
        <v>34</v>
      </c>
      <c r="N16" s="39">
        <v>580</v>
      </c>
    </row>
    <row r="17" spans="1:14" ht="15" thickBot="1" x14ac:dyDescent="0.3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21" t="s">
        <v>70</v>
      </c>
      <c r="L17" s="29">
        <f>SUM(L2:L16)</f>
        <v>80870</v>
      </c>
      <c r="M17" s="25" t="s">
        <v>70</v>
      </c>
      <c r="N17" s="29">
        <f>SUM(N2:N16)</f>
        <v>80870</v>
      </c>
    </row>
    <row r="18" spans="1:14" x14ac:dyDescent="0.3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22"/>
      <c r="L18" s="22"/>
      <c r="M18" s="22" t="s">
        <v>68</v>
      </c>
      <c r="N18" s="22">
        <v>2136</v>
      </c>
    </row>
    <row r="19" spans="1:14" x14ac:dyDescent="0.3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4" x14ac:dyDescent="0.3">
      <c r="A20" s="101" t="s">
        <v>4</v>
      </c>
      <c r="B20" s="102"/>
      <c r="C20" s="102"/>
      <c r="D20" s="103"/>
      <c r="E20" s="18"/>
      <c r="F20" s="101" t="s">
        <v>2</v>
      </c>
      <c r="G20" s="102"/>
      <c r="H20" s="102"/>
      <c r="I20" s="103"/>
      <c r="J20" s="18"/>
      <c r="K20" s="101" t="s">
        <v>3</v>
      </c>
      <c r="L20" s="102"/>
      <c r="M20" s="102"/>
      <c r="N20" s="103"/>
    </row>
    <row r="21" spans="1:14" x14ac:dyDescent="0.3">
      <c r="A21" s="32" t="s">
        <v>50</v>
      </c>
      <c r="B21" s="33">
        <v>5084</v>
      </c>
      <c r="C21" s="13" t="s">
        <v>46</v>
      </c>
      <c r="D21" s="12">
        <v>5084</v>
      </c>
      <c r="E21" s="18"/>
      <c r="F21" s="34" t="s">
        <v>36</v>
      </c>
      <c r="G21" s="35">
        <v>10000</v>
      </c>
      <c r="H21" s="14" t="s">
        <v>52</v>
      </c>
      <c r="I21" s="10">
        <v>10000</v>
      </c>
      <c r="J21" s="18"/>
      <c r="K21" s="59"/>
      <c r="L21" s="59"/>
      <c r="M21" s="14" t="s">
        <v>57</v>
      </c>
      <c r="N21" s="10">
        <v>4000</v>
      </c>
    </row>
    <row r="22" spans="1:14" x14ac:dyDescent="0.3">
      <c r="A22" s="34" t="s">
        <v>51</v>
      </c>
      <c r="B22" s="35">
        <v>3814</v>
      </c>
      <c r="C22" s="11"/>
      <c r="D22" s="58"/>
      <c r="E22" s="18"/>
      <c r="F22" s="59"/>
      <c r="G22" s="59"/>
      <c r="H22" s="13" t="s">
        <v>53</v>
      </c>
      <c r="I22" s="12">
        <v>10000</v>
      </c>
      <c r="J22" s="18"/>
      <c r="K22" s="34"/>
      <c r="L22" s="35"/>
      <c r="M22" s="44"/>
      <c r="N22" s="12"/>
    </row>
    <row r="23" spans="1:14" x14ac:dyDescent="0.3">
      <c r="A23" s="34"/>
      <c r="B23" s="35"/>
      <c r="C23" s="11"/>
      <c r="D23" s="58"/>
      <c r="E23" s="18"/>
      <c r="F23" s="59"/>
      <c r="G23" s="59"/>
      <c r="H23" s="13" t="s">
        <v>54</v>
      </c>
      <c r="I23" s="39">
        <v>6000</v>
      </c>
      <c r="J23" s="18"/>
      <c r="K23" s="34"/>
      <c r="L23" s="35"/>
      <c r="M23" s="44"/>
      <c r="N23" s="12"/>
    </row>
    <row r="24" spans="1:14" ht="15" thickBot="1" x14ac:dyDescent="0.35">
      <c r="A24" s="34"/>
      <c r="B24" s="38"/>
      <c r="C24" s="13" t="s">
        <v>91</v>
      </c>
      <c r="D24" s="39">
        <v>3814</v>
      </c>
      <c r="E24" s="18"/>
      <c r="F24" s="34" t="s">
        <v>67</v>
      </c>
      <c r="G24" s="38">
        <v>16000</v>
      </c>
      <c r="H24" s="55"/>
      <c r="I24" s="55"/>
      <c r="J24" s="18"/>
      <c r="K24" s="62" t="s">
        <v>67</v>
      </c>
      <c r="L24" s="38">
        <v>4000</v>
      </c>
      <c r="M24" s="44"/>
      <c r="N24" s="39"/>
    </row>
    <row r="25" spans="1:14" ht="15" thickBot="1" x14ac:dyDescent="0.35">
      <c r="A25" s="21" t="s">
        <v>70</v>
      </c>
      <c r="B25" s="29">
        <f>SUM(B21:B24)</f>
        <v>8898</v>
      </c>
      <c r="C25" s="25" t="s">
        <v>70</v>
      </c>
      <c r="D25" s="29">
        <f>SUM(D21:D24)</f>
        <v>8898</v>
      </c>
      <c r="E25" s="18"/>
      <c r="F25" s="21" t="s">
        <v>70</v>
      </c>
      <c r="G25" s="29">
        <f>SUM(G21:G24)</f>
        <v>26000</v>
      </c>
      <c r="H25" s="25" t="s">
        <v>70</v>
      </c>
      <c r="I25" s="29">
        <f>SUM(I21:I24)</f>
        <v>26000</v>
      </c>
      <c r="J25" s="18"/>
      <c r="K25" s="21" t="s">
        <v>70</v>
      </c>
      <c r="L25" s="29">
        <f>SUM(L21:L24)</f>
        <v>4000</v>
      </c>
      <c r="M25" s="25" t="s">
        <v>70</v>
      </c>
      <c r="N25" s="29">
        <f>SUM(N21:N24)</f>
        <v>4000</v>
      </c>
    </row>
    <row r="26" spans="1:14" x14ac:dyDescent="0.3">
      <c r="A26" s="22" t="s">
        <v>68</v>
      </c>
      <c r="B26" s="22">
        <v>3814</v>
      </c>
      <c r="C26" s="60"/>
      <c r="D26" s="60"/>
      <c r="E26" s="18"/>
      <c r="F26" s="60"/>
      <c r="G26" s="60"/>
      <c r="H26" s="22" t="s">
        <v>68</v>
      </c>
      <c r="I26" s="113"/>
      <c r="J26" s="18"/>
      <c r="K26" s="22"/>
      <c r="L26" s="22"/>
      <c r="M26" s="22" t="s">
        <v>69</v>
      </c>
      <c r="N26" s="22">
        <v>4000</v>
      </c>
    </row>
    <row r="27" spans="1:14" x14ac:dyDescent="0.3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x14ac:dyDescent="0.3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</row>
    <row r="29" spans="1:14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</row>
    <row r="30" spans="1:14" x14ac:dyDescent="0.3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spans="1:14" x14ac:dyDescent="0.3">
      <c r="A31" s="101" t="s">
        <v>55</v>
      </c>
      <c r="B31" s="102"/>
      <c r="C31" s="102"/>
      <c r="D31" s="103"/>
      <c r="E31" s="18"/>
      <c r="F31" s="101" t="s">
        <v>58</v>
      </c>
      <c r="G31" s="102"/>
      <c r="H31" s="102"/>
      <c r="I31" s="103"/>
      <c r="J31" s="18"/>
      <c r="K31" s="101" t="s">
        <v>59</v>
      </c>
      <c r="L31" s="102"/>
      <c r="M31" s="102"/>
      <c r="N31" s="103"/>
    </row>
    <row r="32" spans="1:14" ht="15" thickBot="1" x14ac:dyDescent="0.35">
      <c r="A32" s="32" t="s">
        <v>67</v>
      </c>
      <c r="B32" s="41">
        <v>20000</v>
      </c>
      <c r="C32" s="14" t="s">
        <v>56</v>
      </c>
      <c r="D32" s="5">
        <v>20000</v>
      </c>
      <c r="E32" s="18"/>
      <c r="F32" s="42" t="s">
        <v>56</v>
      </c>
      <c r="G32" s="43">
        <v>10000</v>
      </c>
      <c r="H32" s="8" t="s">
        <v>67</v>
      </c>
      <c r="I32" s="6">
        <v>10000</v>
      </c>
      <c r="J32" s="18"/>
      <c r="K32" s="42" t="s">
        <v>60</v>
      </c>
      <c r="L32" s="43">
        <v>14000</v>
      </c>
      <c r="M32" s="8" t="s">
        <v>67</v>
      </c>
      <c r="N32" s="6">
        <v>14000</v>
      </c>
    </row>
    <row r="33" spans="1:14" ht="15" thickBot="1" x14ac:dyDescent="0.35">
      <c r="A33" s="21" t="s">
        <v>70</v>
      </c>
      <c r="B33" s="29">
        <f>B32</f>
        <v>20000</v>
      </c>
      <c r="C33" s="25" t="s">
        <v>70</v>
      </c>
      <c r="D33" s="29">
        <f>D32</f>
        <v>20000</v>
      </c>
      <c r="E33" s="18"/>
      <c r="F33" s="23" t="s">
        <v>70</v>
      </c>
      <c r="G33" s="29">
        <f>G32</f>
        <v>10000</v>
      </c>
      <c r="H33" s="24" t="s">
        <v>70</v>
      </c>
      <c r="I33" s="29">
        <f>I32</f>
        <v>10000</v>
      </c>
      <c r="J33" s="18"/>
      <c r="K33" s="23" t="s">
        <v>70</v>
      </c>
      <c r="L33" s="29">
        <f>L32</f>
        <v>14000</v>
      </c>
      <c r="M33" s="24" t="s">
        <v>70</v>
      </c>
      <c r="N33" s="29">
        <f>N32</f>
        <v>14000</v>
      </c>
    </row>
    <row r="34" spans="1:14" x14ac:dyDescent="0.3">
      <c r="A34" s="22"/>
      <c r="B34" s="22"/>
      <c r="C34" s="22" t="s">
        <v>68</v>
      </c>
      <c r="D34" s="22">
        <v>20000</v>
      </c>
      <c r="E34" s="18"/>
      <c r="F34" s="22" t="s">
        <v>68</v>
      </c>
      <c r="G34" s="22">
        <v>10000</v>
      </c>
      <c r="H34" s="22"/>
      <c r="I34" s="22"/>
      <c r="J34" s="18"/>
      <c r="K34" s="22" t="s">
        <v>68</v>
      </c>
      <c r="L34" s="22">
        <v>14000</v>
      </c>
      <c r="M34" s="22"/>
      <c r="N34" s="22"/>
    </row>
    <row r="35" spans="1:14" x14ac:dyDescent="0.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</row>
    <row r="36" spans="1:14" x14ac:dyDescent="0.3">
      <c r="A36" s="104" t="s">
        <v>61</v>
      </c>
      <c r="B36" s="105"/>
      <c r="C36" s="105"/>
      <c r="D36" s="106"/>
      <c r="E36" s="19"/>
      <c r="F36" s="104" t="s">
        <v>62</v>
      </c>
      <c r="G36" s="105"/>
      <c r="H36" s="105"/>
      <c r="I36" s="106"/>
      <c r="J36" s="19"/>
      <c r="K36" s="104" t="s">
        <v>63</v>
      </c>
      <c r="L36" s="105"/>
      <c r="M36" s="105"/>
      <c r="N36" s="106"/>
    </row>
    <row r="37" spans="1:14" x14ac:dyDescent="0.3">
      <c r="A37" s="46" t="s">
        <v>39</v>
      </c>
      <c r="B37" s="33">
        <v>1000</v>
      </c>
      <c r="C37" s="9"/>
      <c r="D37" s="16"/>
      <c r="E37" s="19"/>
      <c r="F37" s="50" t="s">
        <v>41</v>
      </c>
      <c r="G37" s="33">
        <v>580</v>
      </c>
      <c r="H37" s="9"/>
      <c r="I37" s="16"/>
      <c r="J37" s="19"/>
      <c r="K37" s="9" t="s">
        <v>65</v>
      </c>
      <c r="L37" s="10">
        <v>900</v>
      </c>
      <c r="M37" s="9"/>
      <c r="N37" s="16"/>
    </row>
    <row r="38" spans="1:14" x14ac:dyDescent="0.3">
      <c r="A38" s="36" t="s">
        <v>42</v>
      </c>
      <c r="B38" s="35">
        <v>1000</v>
      </c>
      <c r="C38" s="11"/>
      <c r="D38" s="15"/>
      <c r="E38" s="19"/>
      <c r="F38" s="36" t="s">
        <v>64</v>
      </c>
      <c r="G38" s="35">
        <v>700</v>
      </c>
      <c r="H38" s="11"/>
      <c r="I38" s="15"/>
      <c r="J38" s="19"/>
      <c r="K38" s="11" t="s">
        <v>43</v>
      </c>
      <c r="L38" s="12">
        <v>1180</v>
      </c>
      <c r="M38" s="11"/>
      <c r="N38" s="15"/>
    </row>
    <row r="39" spans="1:14" ht="15" thickBot="1" x14ac:dyDescent="0.35">
      <c r="A39" s="47" t="s">
        <v>45</v>
      </c>
      <c r="B39" s="38">
        <v>1000</v>
      </c>
      <c r="C39" s="48" t="s">
        <v>67</v>
      </c>
      <c r="D39" s="49">
        <v>3000</v>
      </c>
      <c r="E39" s="19"/>
      <c r="F39" s="47" t="s">
        <v>47</v>
      </c>
      <c r="G39" s="38">
        <v>580</v>
      </c>
      <c r="H39" s="48" t="s">
        <v>67</v>
      </c>
      <c r="I39" s="49">
        <v>1860</v>
      </c>
      <c r="J39" s="19"/>
      <c r="K39" s="52" t="s">
        <v>66</v>
      </c>
      <c r="L39" s="39">
        <v>990</v>
      </c>
      <c r="M39" s="48" t="s">
        <v>67</v>
      </c>
      <c r="N39" s="49">
        <v>3070</v>
      </c>
    </row>
    <row r="40" spans="1:14" ht="15" thickBot="1" x14ac:dyDescent="0.35">
      <c r="A40" s="23" t="s">
        <v>70</v>
      </c>
      <c r="B40" s="29">
        <f>SUM(B37:B39)</f>
        <v>3000</v>
      </c>
      <c r="C40" s="24" t="s">
        <v>70</v>
      </c>
      <c r="D40" s="29">
        <f>SUM(D37:D39)</f>
        <v>3000</v>
      </c>
      <c r="E40" s="4"/>
      <c r="F40" s="23" t="s">
        <v>70</v>
      </c>
      <c r="G40" s="29">
        <f>SUM(G37:G39)</f>
        <v>1860</v>
      </c>
      <c r="H40" s="24" t="s">
        <v>70</v>
      </c>
      <c r="I40" s="29">
        <f>SUM(I37:I39)</f>
        <v>1860</v>
      </c>
      <c r="J40" s="4"/>
      <c r="K40" s="53" t="s">
        <v>70</v>
      </c>
      <c r="L40" s="45">
        <f>SUM(L37:L39)</f>
        <v>3070</v>
      </c>
      <c r="M40" s="51" t="s">
        <v>70</v>
      </c>
      <c r="N40" s="45">
        <f>SUM(N37:N39)</f>
        <v>3070</v>
      </c>
    </row>
    <row r="41" spans="1:14" x14ac:dyDescent="0.3">
      <c r="A41" s="22" t="s">
        <v>68</v>
      </c>
      <c r="B41" s="22">
        <v>3000</v>
      </c>
      <c r="C41" s="22"/>
      <c r="D41" s="22"/>
      <c r="E41" s="4"/>
      <c r="F41" s="22" t="s">
        <v>68</v>
      </c>
      <c r="G41" s="22">
        <v>1860</v>
      </c>
      <c r="H41" s="22"/>
      <c r="I41" s="22"/>
      <c r="J41" s="4"/>
      <c r="K41" s="22" t="s">
        <v>68</v>
      </c>
      <c r="L41" s="22">
        <v>3070</v>
      </c>
      <c r="M41" s="22"/>
      <c r="N41" s="22"/>
    </row>
  </sheetData>
  <mergeCells count="12">
    <mergeCell ref="A31:D31"/>
    <mergeCell ref="F31:I31"/>
    <mergeCell ref="K31:N31"/>
    <mergeCell ref="A36:D36"/>
    <mergeCell ref="F36:I36"/>
    <mergeCell ref="K36:N36"/>
    <mergeCell ref="A1:D1"/>
    <mergeCell ref="F1:I1"/>
    <mergeCell ref="K1:N1"/>
    <mergeCell ref="A20:D20"/>
    <mergeCell ref="F20:I20"/>
    <mergeCell ref="K20:N20"/>
  </mergeCells>
  <pageMargins left="0.7" right="0.7" top="0.75" bottom="0.75" header="0.3" footer="0.3"/>
  <pageSetup paperSize="9" scale="61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5"/>
  <sheetViews>
    <sheetView tabSelected="1" workbookViewId="0">
      <selection activeCell="B2" sqref="B1:B1048576"/>
    </sheetView>
  </sheetViews>
  <sheetFormatPr defaultRowHeight="14.4" x14ac:dyDescent="0.3"/>
  <cols>
    <col min="1" max="1" width="16.88671875" customWidth="1"/>
    <col min="2" max="2" width="15.88671875" customWidth="1"/>
    <col min="3" max="3" width="16.6640625" customWidth="1"/>
    <col min="6" max="6" width="19.109375" customWidth="1"/>
    <col min="7" max="7" width="16.44140625" customWidth="1"/>
    <col min="8" max="8" width="19.77734375" customWidth="1"/>
    <col min="11" max="11" width="17.109375" customWidth="1"/>
    <col min="12" max="12" width="19.33203125" customWidth="1"/>
    <col min="13" max="13" width="20.109375" customWidth="1"/>
    <col min="14" max="14" width="14.6640625" customWidth="1"/>
    <col min="15" max="15" width="14.33203125" customWidth="1"/>
  </cols>
  <sheetData>
    <row r="1" spans="1:15" x14ac:dyDescent="0.3">
      <c r="A1" s="93" t="s">
        <v>80</v>
      </c>
      <c r="B1" s="94"/>
      <c r="C1" s="95"/>
      <c r="D1" s="2"/>
      <c r="F1" s="96" t="s">
        <v>92</v>
      </c>
      <c r="G1" s="97"/>
      <c r="H1" s="98"/>
      <c r="I1" s="7"/>
      <c r="K1" s="99" t="s">
        <v>79</v>
      </c>
      <c r="L1" s="100"/>
      <c r="M1" s="100"/>
      <c r="N1" s="81"/>
      <c r="O1" s="82"/>
    </row>
    <row r="2" spans="1:15" x14ac:dyDescent="0.3">
      <c r="A2" s="64" t="s">
        <v>71</v>
      </c>
      <c r="B2" s="63">
        <v>68940</v>
      </c>
      <c r="C2" s="90">
        <v>0</v>
      </c>
      <c r="D2" s="3"/>
      <c r="F2" s="68" t="s">
        <v>1</v>
      </c>
      <c r="G2" s="69">
        <v>0</v>
      </c>
      <c r="H2" s="70">
        <v>62548</v>
      </c>
      <c r="I2" s="4"/>
      <c r="J2" s="4"/>
      <c r="K2" s="83" t="s">
        <v>81</v>
      </c>
      <c r="L2" s="61"/>
      <c r="M2" s="61" t="s">
        <v>55</v>
      </c>
      <c r="N2" s="61"/>
      <c r="O2" s="84"/>
    </row>
    <row r="3" spans="1:15" x14ac:dyDescent="0.3">
      <c r="A3" s="64" t="s">
        <v>2</v>
      </c>
      <c r="B3" s="63">
        <v>0</v>
      </c>
      <c r="C3" s="90">
        <v>16000</v>
      </c>
      <c r="D3" s="3"/>
      <c r="F3" s="71" t="s">
        <v>75</v>
      </c>
      <c r="G3" s="72">
        <v>0</v>
      </c>
      <c r="H3" s="73"/>
      <c r="I3" s="4"/>
      <c r="J3" s="4"/>
      <c r="K3" s="83" t="s">
        <v>82</v>
      </c>
      <c r="L3" s="61">
        <v>10000</v>
      </c>
      <c r="M3" s="61" t="s">
        <v>86</v>
      </c>
      <c r="N3" s="61">
        <v>20000</v>
      </c>
      <c r="O3" s="84"/>
    </row>
    <row r="4" spans="1:15" x14ac:dyDescent="0.3">
      <c r="A4" s="64" t="s">
        <v>3</v>
      </c>
      <c r="B4" s="63">
        <v>0</v>
      </c>
      <c r="C4" s="90">
        <v>4000</v>
      </c>
      <c r="D4" s="3"/>
      <c r="F4" s="71" t="s">
        <v>0</v>
      </c>
      <c r="G4" s="72">
        <v>68940</v>
      </c>
      <c r="H4" s="73"/>
      <c r="I4" s="4"/>
      <c r="J4" s="4"/>
      <c r="K4" s="83" t="s">
        <v>83</v>
      </c>
      <c r="L4" s="61">
        <v>14000</v>
      </c>
      <c r="M4" s="61" t="s">
        <v>87</v>
      </c>
      <c r="N4" s="61">
        <v>10777</v>
      </c>
      <c r="O4" s="84"/>
    </row>
    <row r="5" spans="1:15" x14ac:dyDescent="0.3">
      <c r="A5" s="64" t="s">
        <v>73</v>
      </c>
      <c r="B5" s="63">
        <v>10000</v>
      </c>
      <c r="C5" s="90">
        <v>0</v>
      </c>
      <c r="D5" s="3"/>
      <c r="F5" s="71" t="s">
        <v>76</v>
      </c>
      <c r="G5" s="72">
        <v>0</v>
      </c>
      <c r="H5" s="73"/>
      <c r="I5" s="4"/>
      <c r="J5" s="4"/>
      <c r="K5" s="83" t="s">
        <v>70</v>
      </c>
      <c r="L5" s="61">
        <f>SUM(L2:L4)</f>
        <v>24000</v>
      </c>
      <c r="M5" s="61" t="s">
        <v>88</v>
      </c>
      <c r="N5" s="61">
        <v>3070</v>
      </c>
      <c r="O5" s="84"/>
    </row>
    <row r="6" spans="1:15" x14ac:dyDescent="0.3">
      <c r="A6" s="64" t="s">
        <v>59</v>
      </c>
      <c r="B6" s="63">
        <v>14000</v>
      </c>
      <c r="C6" s="90">
        <v>0</v>
      </c>
      <c r="D6" s="3"/>
      <c r="F6" s="71"/>
      <c r="G6" s="72">
        <f>SUM(G2:G5)</f>
        <v>68940</v>
      </c>
      <c r="H6" s="73"/>
      <c r="I6" s="4"/>
      <c r="J6" s="4"/>
      <c r="K6" s="83"/>
      <c r="L6" s="61"/>
      <c r="M6" s="61" t="s">
        <v>70</v>
      </c>
      <c r="N6" s="61"/>
      <c r="O6" s="85">
        <f>(N3+N4)-N5</f>
        <v>27707</v>
      </c>
    </row>
    <row r="7" spans="1:15" x14ac:dyDescent="0.3">
      <c r="A7" s="64" t="s">
        <v>61</v>
      </c>
      <c r="B7" s="63">
        <v>3000</v>
      </c>
      <c r="C7" s="90">
        <v>0</v>
      </c>
      <c r="D7" s="3"/>
      <c r="F7" s="71" t="s">
        <v>77</v>
      </c>
      <c r="G7" s="74">
        <v>22029</v>
      </c>
      <c r="H7" s="73">
        <f>G6-G7</f>
        <v>46911</v>
      </c>
      <c r="I7" s="4"/>
      <c r="J7" s="4"/>
      <c r="K7" s="83"/>
      <c r="L7" s="61"/>
      <c r="M7" s="86"/>
      <c r="N7" s="86"/>
      <c r="O7" s="84"/>
    </row>
    <row r="8" spans="1:15" x14ac:dyDescent="0.3">
      <c r="A8" s="64" t="s">
        <v>62</v>
      </c>
      <c r="B8" s="63">
        <v>1860</v>
      </c>
      <c r="C8" s="90">
        <v>0</v>
      </c>
      <c r="D8" s="3"/>
      <c r="F8" s="71" t="s">
        <v>93</v>
      </c>
      <c r="G8" s="72"/>
      <c r="H8" s="73">
        <f>H2-H7</f>
        <v>15637</v>
      </c>
      <c r="I8" s="4"/>
      <c r="J8" s="4"/>
      <c r="K8" s="83" t="s">
        <v>84</v>
      </c>
      <c r="L8" s="61"/>
      <c r="M8" s="61" t="s">
        <v>89</v>
      </c>
      <c r="N8" s="61"/>
      <c r="O8" s="84"/>
    </row>
    <row r="9" spans="1:15" x14ac:dyDescent="0.3">
      <c r="A9" s="64" t="s">
        <v>63</v>
      </c>
      <c r="B9" s="63">
        <v>3070</v>
      </c>
      <c r="C9" s="90">
        <v>0</v>
      </c>
      <c r="D9" s="3"/>
      <c r="F9" s="75"/>
      <c r="G9" s="76"/>
      <c r="H9" s="73"/>
      <c r="I9" s="4"/>
      <c r="J9" s="4"/>
      <c r="K9" s="83" t="s">
        <v>85</v>
      </c>
      <c r="L9" s="61">
        <v>22029</v>
      </c>
      <c r="M9" s="61" t="s">
        <v>90</v>
      </c>
      <c r="N9" s="61">
        <v>20000</v>
      </c>
      <c r="O9" s="84"/>
    </row>
    <row r="10" spans="1:15" x14ac:dyDescent="0.3">
      <c r="A10" s="64" t="s">
        <v>1</v>
      </c>
      <c r="B10" s="63">
        <v>0</v>
      </c>
      <c r="C10" s="90">
        <v>62548</v>
      </c>
      <c r="D10" s="3"/>
      <c r="F10" s="71" t="s">
        <v>78</v>
      </c>
      <c r="G10" s="72"/>
      <c r="H10" s="73"/>
      <c r="I10" s="4"/>
      <c r="J10" s="4"/>
      <c r="K10" s="83" t="s">
        <v>96</v>
      </c>
      <c r="L10" s="61">
        <v>3814</v>
      </c>
      <c r="M10" s="61"/>
      <c r="N10" s="61"/>
      <c r="O10" s="84"/>
    </row>
    <row r="11" spans="1:15" x14ac:dyDescent="0.3">
      <c r="A11" s="64" t="s">
        <v>72</v>
      </c>
      <c r="B11" s="63">
        <v>0</v>
      </c>
      <c r="C11" s="90">
        <v>2136</v>
      </c>
      <c r="D11" s="3"/>
      <c r="F11" s="71" t="s">
        <v>94</v>
      </c>
      <c r="G11" s="72">
        <v>0</v>
      </c>
      <c r="H11" s="73"/>
      <c r="I11" s="4"/>
      <c r="J11" s="4"/>
      <c r="K11" s="83" t="s">
        <v>72</v>
      </c>
      <c r="L11" s="61">
        <v>-2136</v>
      </c>
      <c r="M11" s="61"/>
      <c r="N11" s="86"/>
      <c r="O11" s="84"/>
    </row>
    <row r="12" spans="1:15" x14ac:dyDescent="0.3">
      <c r="A12" s="64" t="s">
        <v>4</v>
      </c>
      <c r="B12" s="63">
        <v>3814</v>
      </c>
      <c r="C12" s="90">
        <v>0</v>
      </c>
      <c r="D12" s="3"/>
      <c r="F12" s="71" t="s">
        <v>62</v>
      </c>
      <c r="G12" s="72">
        <v>1860</v>
      </c>
      <c r="H12" s="73"/>
      <c r="I12" s="4"/>
      <c r="J12" s="4"/>
      <c r="K12" s="83"/>
      <c r="L12" s="61">
        <f>SUM(L9:L11)</f>
        <v>23707</v>
      </c>
      <c r="M12" s="61"/>
      <c r="N12" s="86"/>
      <c r="O12" s="84"/>
    </row>
    <row r="13" spans="1:15" ht="15" thickBot="1" x14ac:dyDescent="0.35">
      <c r="A13" s="65" t="s">
        <v>55</v>
      </c>
      <c r="B13" s="91">
        <v>0</v>
      </c>
      <c r="C13" s="92">
        <v>20000</v>
      </c>
      <c r="D13" s="3"/>
      <c r="F13" s="71" t="s">
        <v>61</v>
      </c>
      <c r="G13" s="72">
        <v>3000</v>
      </c>
      <c r="H13" s="73"/>
      <c r="I13" s="4"/>
      <c r="J13" s="4"/>
      <c r="K13" s="83"/>
      <c r="L13" s="61"/>
      <c r="M13" s="61"/>
      <c r="N13" s="86"/>
      <c r="O13" s="84"/>
    </row>
    <row r="14" spans="1:15" ht="15" thickBot="1" x14ac:dyDescent="0.35">
      <c r="A14" s="66" t="s">
        <v>74</v>
      </c>
      <c r="B14" s="67">
        <f>SUM(B2:B13)</f>
        <v>104684</v>
      </c>
      <c r="C14" s="67">
        <f>SUM(C2:C13)</f>
        <v>104684</v>
      </c>
      <c r="D14" s="3"/>
      <c r="F14" s="71"/>
      <c r="G14" s="72"/>
      <c r="H14" s="73">
        <f>G12+G13</f>
        <v>4860</v>
      </c>
      <c r="I14" s="4"/>
      <c r="J14" s="4"/>
      <c r="K14" s="87"/>
      <c r="L14" s="88">
        <f>L5+L12</f>
        <v>47707</v>
      </c>
      <c r="M14" s="88"/>
      <c r="N14" s="88">
        <f>N9+O6</f>
        <v>47707</v>
      </c>
      <c r="O14" s="89"/>
    </row>
    <row r="15" spans="1:15" ht="15" thickBot="1" x14ac:dyDescent="0.35">
      <c r="B15" s="4"/>
      <c r="C15" s="4"/>
      <c r="F15" s="77" t="s">
        <v>95</v>
      </c>
      <c r="G15" s="78"/>
      <c r="H15" s="79">
        <f>H8-H14</f>
        <v>10777</v>
      </c>
      <c r="K15" s="80"/>
      <c r="L15" s="80"/>
      <c r="M15" s="80"/>
      <c r="N15" s="80"/>
      <c r="O15" s="80"/>
    </row>
  </sheetData>
  <mergeCells count="3">
    <mergeCell ref="A1:C1"/>
    <mergeCell ref="F1:H1"/>
    <mergeCell ref="K1:M1"/>
  </mergeCells>
  <pageMargins left="0.7" right="0.7" top="0.75" bottom="0.75" header="0.3" footer="0.3"/>
  <pageSetup paperSize="9" scale="58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TOMEK</dc:creator>
  <cp:lastModifiedBy>TOMEK</cp:lastModifiedBy>
  <cp:lastPrinted>2017-02-27T20:47:47Z</cp:lastPrinted>
  <dcterms:created xsi:type="dcterms:W3CDTF">2017-02-24T11:34:23Z</dcterms:created>
  <dcterms:modified xsi:type="dcterms:W3CDTF">2017-02-27T20:51:24Z</dcterms:modified>
</cp:coreProperties>
</file>