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mal\Desktop\"/>
    </mc:Choice>
  </mc:AlternateContent>
  <bookViews>
    <workbookView xWindow="0" yWindow="0" windowWidth="19305" windowHeight="25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1" i="1" l="1"/>
  <c r="Q31" i="1" s="1"/>
  <c r="O31" i="1"/>
  <c r="N31" i="1"/>
  <c r="P30" i="1"/>
  <c r="Q30" i="1" s="1"/>
  <c r="O30" i="1"/>
  <c r="N30" i="1"/>
  <c r="P29" i="1"/>
  <c r="Q29" i="1" s="1"/>
  <c r="O29" i="1"/>
  <c r="N29" i="1"/>
  <c r="P28" i="1"/>
  <c r="Q28" i="1" s="1"/>
  <c r="O28" i="1"/>
  <c r="N28" i="1"/>
  <c r="P27" i="1"/>
  <c r="Q27" i="1" s="1"/>
  <c r="O27" i="1"/>
  <c r="N27" i="1"/>
  <c r="P26" i="1"/>
  <c r="Q26" i="1" s="1"/>
  <c r="O26" i="1"/>
  <c r="N26" i="1"/>
  <c r="P25" i="1"/>
  <c r="Q25" i="1" s="1"/>
  <c r="O25" i="1"/>
  <c r="N25" i="1"/>
  <c r="P24" i="1"/>
  <c r="Q24" i="1" s="1"/>
  <c r="O24" i="1"/>
  <c r="N24" i="1"/>
  <c r="P23" i="1"/>
  <c r="Q23" i="1" s="1"/>
  <c r="O23" i="1"/>
  <c r="N23" i="1"/>
  <c r="P22" i="1"/>
  <c r="Q22" i="1" s="1"/>
  <c r="O22" i="1"/>
  <c r="N22" i="1"/>
  <c r="P21" i="1"/>
  <c r="Q21" i="1" s="1"/>
  <c r="O21" i="1"/>
  <c r="N21" i="1"/>
  <c r="P20" i="1"/>
  <c r="Q20" i="1" s="1"/>
  <c r="O20" i="1"/>
  <c r="N20" i="1"/>
  <c r="P19" i="1"/>
  <c r="Q19" i="1" s="1"/>
  <c r="O19" i="1"/>
  <c r="N19" i="1"/>
  <c r="P18" i="1"/>
  <c r="Q18" i="1" s="1"/>
  <c r="O18" i="1"/>
  <c r="N18" i="1"/>
  <c r="P17" i="1"/>
  <c r="Q17" i="1" s="1"/>
  <c r="O17" i="1"/>
  <c r="N17" i="1"/>
  <c r="P16" i="1"/>
  <c r="Q16" i="1" s="1"/>
  <c r="O16" i="1"/>
  <c r="N16" i="1"/>
  <c r="P15" i="1"/>
  <c r="Q15" i="1" s="1"/>
  <c r="O15" i="1"/>
  <c r="N15" i="1"/>
  <c r="P14" i="1"/>
  <c r="Q14" i="1" s="1"/>
  <c r="O14" i="1"/>
  <c r="N14" i="1"/>
  <c r="P13" i="1"/>
  <c r="Q13" i="1" s="1"/>
  <c r="O13" i="1"/>
  <c r="N13" i="1"/>
  <c r="P12" i="1"/>
  <c r="Q12" i="1" s="1"/>
  <c r="O12" i="1"/>
  <c r="N12" i="1"/>
  <c r="P11" i="1"/>
  <c r="Q11" i="1" s="1"/>
  <c r="O11" i="1"/>
  <c r="N11" i="1"/>
  <c r="P10" i="1"/>
  <c r="Q10" i="1" s="1"/>
  <c r="O10" i="1"/>
  <c r="N10" i="1"/>
  <c r="P9" i="1"/>
  <c r="Q9" i="1" s="1"/>
  <c r="O9" i="1"/>
  <c r="N9" i="1"/>
  <c r="P8" i="1"/>
  <c r="Q8" i="1" s="1"/>
  <c r="O8" i="1"/>
  <c r="N8" i="1"/>
  <c r="P7" i="1"/>
  <c r="Q7" i="1" s="1"/>
  <c r="O7" i="1"/>
  <c r="N7" i="1"/>
  <c r="P6" i="1"/>
  <c r="Q6" i="1" s="1"/>
  <c r="O6" i="1"/>
  <c r="N6" i="1"/>
  <c r="P5" i="1"/>
  <c r="Q5" i="1" s="1"/>
  <c r="O5" i="1"/>
  <c r="N5" i="1"/>
  <c r="P4" i="1"/>
  <c r="Q4" i="1" s="1"/>
  <c r="O4" i="1"/>
  <c r="N4" i="1"/>
  <c r="P3" i="1"/>
  <c r="Q3" i="1" s="1"/>
  <c r="O3" i="1"/>
  <c r="N3" i="1"/>
  <c r="P2" i="1"/>
  <c r="Q2" i="1" s="1"/>
  <c r="O2" i="1"/>
  <c r="N2" i="1"/>
</calcChain>
</file>

<file path=xl/sharedStrings.xml><?xml version="1.0" encoding="utf-8"?>
<sst xmlns="http://schemas.openxmlformats.org/spreadsheetml/2006/main" count="257" uniqueCount="106">
  <si>
    <t>Order ID</t>
  </si>
  <si>
    <t>Ship Date</t>
  </si>
  <si>
    <t>Ship Mode</t>
  </si>
  <si>
    <t>VendorID</t>
  </si>
  <si>
    <t>Customer ID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</si>
  <si>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</si>
  <si>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</si>
  <si>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</si>
  <si>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</si>
  <si>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</si>
  <si>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</si>
  <si>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</si>
  <si>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</si>
  <si>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Tax</t>
  </si>
  <si>
    <t>cost price</t>
  </si>
  <si>
    <t>CA-2016-152156</t>
  </si>
  <si>
    <t>Second Class</t>
  </si>
  <si>
    <t>VEN02</t>
  </si>
  <si>
    <t>CG-12520</t>
  </si>
  <si>
    <t>FUR-BO-10001798</t>
  </si>
  <si>
    <t>Furniture</t>
  </si>
  <si>
    <t>Bookcases</t>
  </si>
  <si>
    <t>Prod889</t>
  </si>
  <si>
    <t>FUR-CH-10000454</t>
  </si>
  <si>
    <t>Chairs</t>
  </si>
  <si>
    <t>Prod645</t>
  </si>
  <si>
    <t>CA-2016-138688</t>
  </si>
  <si>
    <t>VEN04</t>
  </si>
  <si>
    <t>DV-13045</t>
  </si>
  <si>
    <t>OFF-LA-10000240</t>
  </si>
  <si>
    <t>Office Supplies</t>
  </si>
  <si>
    <t>Labels</t>
  </si>
  <si>
    <t>Prod1839</t>
  </si>
  <si>
    <t>US-2015-108966</t>
  </si>
  <si>
    <t>Standard Class</t>
  </si>
  <si>
    <t>VEN01</t>
  </si>
  <si>
    <t>SO-20335</t>
  </si>
  <si>
    <t>FUR-TA-10000577</t>
  </si>
  <si>
    <t>Tables</t>
  </si>
  <si>
    <t>Prod1819</t>
  </si>
  <si>
    <t>OFF-ST-10000760</t>
  </si>
  <si>
    <t>Storage</t>
  </si>
  <si>
    <t>Prod1425</t>
  </si>
  <si>
    <t>CA-2014-115812</t>
  </si>
  <si>
    <t>BH-11710</t>
  </si>
  <si>
    <t>FUR-FU-10001487</t>
  </si>
  <si>
    <t>Furnishings</t>
  </si>
  <si>
    <t>VEN05</t>
  </si>
  <si>
    <t>OFF-AR-10002833</t>
  </si>
  <si>
    <t>Art</t>
  </si>
  <si>
    <t>TEC-PH-10002275</t>
  </si>
  <si>
    <t>Technology</t>
  </si>
  <si>
    <t>Phones</t>
  </si>
  <si>
    <t>Prod1458</t>
  </si>
  <si>
    <t>OFF-BI-10003910</t>
  </si>
  <si>
    <t>Binders</t>
  </si>
  <si>
    <t>Prod1841</t>
  </si>
  <si>
    <t>OFF-AP-10002892</t>
  </si>
  <si>
    <t>Appliances</t>
  </si>
  <si>
    <t>FUR-TA-10001539</t>
  </si>
  <si>
    <t>VEN03</t>
  </si>
  <si>
    <t>TEC-PH-10002033</t>
  </si>
  <si>
    <t>CA-2017-114412</t>
  </si>
  <si>
    <t>AA-10480</t>
  </si>
  <si>
    <t>OFF-PA-10002365</t>
  </si>
  <si>
    <t>Paper</t>
  </si>
  <si>
    <t>Prod1856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</si>
  <si>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</si>
  <si>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</si>
  <si>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</si>
  <si>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</si>
  <si>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</si>
  <si>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</si>
  <si>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</si>
  <si>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</si>
  <si>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</si>
  <si>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</si>
  <si>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</si>
  <si>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</si>
  <si>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</si>
  <si>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</si>
  <si>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</si>
  <si>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</si>
  <si>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</si>
  <si>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</si>
  <si>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CA-2016-137330</t>
  </si>
  <si>
    <t>KB-16585</t>
  </si>
  <si>
    <t>OFF-AR-10000246</t>
  </si>
  <si>
    <t>OFF-AP-10001492</t>
  </si>
  <si>
    <t>US-2017-156909</t>
  </si>
  <si>
    <t>SF-20065</t>
  </si>
  <si>
    <t>FUR-CH-10002774</t>
  </si>
  <si>
    <t>CA-2015-106320</t>
  </si>
  <si>
    <t>EB-13870</t>
  </si>
  <si>
    <t>CA-2016-121755</t>
  </si>
  <si>
    <t>EH-13945</t>
  </si>
  <si>
    <t>OFF-BI-10001634</t>
  </si>
  <si>
    <t>TEC-AC-10003027</t>
  </si>
  <si>
    <t>Accessories</t>
  </si>
  <si>
    <t>US-2015-150630</t>
  </si>
  <si>
    <t>TB-21520</t>
  </si>
  <si>
    <t>FUR-BO-10004834</t>
  </si>
  <si>
    <t>OFF-BI-10000474</t>
  </si>
  <si>
    <t>FUR-FU-10004848</t>
  </si>
  <si>
    <t>TOTAL COST</t>
  </si>
  <si>
    <t>Sucharge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</si>
</sst>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44" fontId="0" fillId="0" borderId="2" xfId="1" applyFont="1" applyBorder="1" applyAlignment="1">
      <alignment horizontal="center"/>
    </xf>
    <xf numFmtId="44" fontId="0" fillId="2" borderId="2" xfId="1" applyFont="1" applyFill="1" applyBorder="1" applyAlignment="1">
      <alignment horizontal="center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31" totalsRowShown="0" headerRowDxfId="17" dataDxfId="16" headerRowCellStyle="Currency" dataCellStyle="Currency">
  <autoFilter ref="A1:Q31"/>
  <tableColumns count="17">
    <tableColumn id="1" name="Order ID"/>
    <tableColumn id="2" name="Ship Date" dataDxfId="15"/>
    <tableColumn id="3" name="Ship Mode" dataDxfId="13"/>
    <tableColumn id="4" name="VendorID" dataDxfId="14"/>
    <tableColumn id="5" name="Customer ID" dataDxfId="12"/>
    <tableColumn id="6" name="Product ID" dataDxfId="11"/>
    <tableColumn id="7" name="Category" dataDxfId="10"/>
    <tableColumn id="8" name="Sub-Category" dataDxfId="9"/>
    <tableColumn id="9" name="Product Name" dataDxfId="8"/>
    <tableColumn id="10" name="Sales" dataDxfId="7" dataCellStyle="Currency"/>
    <tableColumn id="11" name="Quantity" dataDxfId="6"/>
    <tableColumn id="12" name="Discount" dataDxfId="5"/>
    <tableColumn id="13" name="Profit" dataDxfId="4" dataCellStyle="Currency"/>
    <tableColumn id="14" name="Tax" dataDxfId="3" dataCellStyle="Currency">
      <calculatedColumnFormula>J2*5%</calculatedColumnFormula>
    </tableColumn>
    <tableColumn id="15" name="cost price" dataDxfId="2" dataCellStyle="Currency">
      <calculatedColumnFormula>J2-M2</calculatedColumnFormula>
    </tableColumn>
    <tableColumn id="16" name="Sucharge" dataDxfId="1" dataCellStyle="Currency">
      <calculatedColumnFormula>IF(C:C="second class",J2*20%,IF(C:C="Standard class",J2*5%,IF(C:C="First class",J2*10%,0)))</calculatedColumnFormula>
    </tableColumn>
    <tableColumn id="17" name="TOTAL COST" dataDxfId="0" dataCellStyle="Currency">
      <calculatedColumnFormula>(J2-M2)*(1+P2)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J7" workbookViewId="0">
      <selection activeCell="P7" sqref="P7"/>
    </sheetView>
  </sheetViews>
  <sheetFormatPr defaultRowHeight="15"/>
  <cols>
    <col min="1" max="1" width="10.5703125" customWidth="1"/>
    <col min="2" max="2" width="11.5703125" customWidth="1"/>
    <col min="3" max="3" width="13.85546875" style="7" bestFit="1" customWidth="1"/>
    <col min="4" max="4" width="11.5703125" style="7" customWidth="1"/>
    <col min="5" max="5" width="15.5703125" style="10" customWidth="1"/>
    <col min="6" max="6" width="19.7109375" style="10" customWidth="1"/>
    <col min="7" max="7" width="17.7109375" style="10" customWidth="1"/>
    <col min="8" max="8" width="15" style="10" customWidth="1"/>
    <col min="9" max="9" width="15.7109375" style="10" customWidth="1"/>
    <col min="10" max="10" width="10.5703125" style="10" bestFit="1" customWidth="1"/>
    <col min="11" max="12" width="10.85546875" style="10" customWidth="1"/>
    <col min="13" max="13" width="11.28515625" style="10" bestFit="1" customWidth="1"/>
    <col min="14" max="14" width="9.140625" style="10"/>
    <col min="15" max="15" width="12.5703125" style="10" customWidth="1"/>
    <col min="16" max="16" width="12.140625" style="13" customWidth="1"/>
    <col min="17" max="17" width="14.5703125" style="13" customWidth="1"/>
  </cols>
  <sheetData>
    <row r="1" spans="1:18">
      <c r="A1" t="s">
        <v>0</v>
      </c>
      <c r="B1" t="s">
        <v>1</v>
      </c>
      <c r="C1" s="5" t="s">
        <v>2</v>
      </c>
      <c r="D1" s="5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1" t="s">
        <v>9</v>
      </c>
      <c r="K1" s="8" t="s">
        <v>10</v>
      </c>
      <c r="L1" s="8" t="s">
        <v>11</v>
      </c>
      <c r="M1" s="8" t="s">
        <v>12</v>
      </c>
      <c r="N1" s="12" t="s">
        <v>13</v>
      </c>
      <c r="O1" s="12" t="s">
        <v>14</v>
      </c>
      <c r="P1" s="12" t="s">
        <v>105</v>
      </c>
      <c r="Q1" s="12" t="s">
        <v>104</v>
      </c>
    </row>
    <row r="2" spans="1:18">
      <c r="A2" t="s">
        <v>15</v>
      </c>
      <c r="B2" s="1">
        <v>42685</v>
      </c>
      <c r="C2" s="6" t="s">
        <v>16</v>
      </c>
      <c r="D2" s="6" t="s">
        <v>17</v>
      </c>
      <c r="E2" s="9" t="s">
        <v>18</v>
      </c>
      <c r="F2" s="9" t="s">
        <v>19</v>
      </c>
      <c r="G2" s="9" t="s">
        <v>20</v>
      </c>
      <c r="H2" s="9" t="s">
        <v>21</v>
      </c>
      <c r="I2" s="9" t="s">
        <v>22</v>
      </c>
      <c r="J2" s="11">
        <v>261.95999999999998</v>
      </c>
      <c r="K2" s="9">
        <v>2</v>
      </c>
      <c r="L2" s="9">
        <v>0</v>
      </c>
      <c r="M2" s="11">
        <v>41.913600000000002</v>
      </c>
      <c r="N2" s="11">
        <f>J2*5%</f>
        <v>13.097999999999999</v>
      </c>
      <c r="O2" s="11">
        <f>J2-M2</f>
        <v>220.04639999999998</v>
      </c>
      <c r="P2" s="11">
        <f>IF(C:C="second class",J2*20%,IF(C:C="Standard class",J2*5%,IF(C:C="First class",J2*10%,0)))</f>
        <v>52.391999999999996</v>
      </c>
      <c r="Q2" s="11">
        <f t="shared" ref="Q2:Q31" si="0">(J2-M2)*(1+P2)</f>
        <v>11748.717388799998</v>
      </c>
    </row>
    <row r="3" spans="1:18">
      <c r="A3" t="s">
        <v>15</v>
      </c>
      <c r="B3" s="1">
        <v>42685</v>
      </c>
      <c r="C3" s="6" t="s">
        <v>16</v>
      </c>
      <c r="D3" s="6" t="s">
        <v>17</v>
      </c>
      <c r="E3" s="9" t="s">
        <v>18</v>
      </c>
      <c r="F3" s="9" t="s">
        <v>23</v>
      </c>
      <c r="G3" s="9" t="s">
        <v>20</v>
      </c>
      <c r="H3" s="9" t="s">
        <v>24</v>
      </c>
      <c r="I3" s="9" t="s">
        <v>25</v>
      </c>
      <c r="J3" s="11">
        <v>731.94</v>
      </c>
      <c r="K3" s="9">
        <v>3</v>
      </c>
      <c r="L3" s="9">
        <v>0</v>
      </c>
      <c r="M3" s="11">
        <v>219.58199999999999</v>
      </c>
      <c r="N3" s="11">
        <f t="shared" ref="N3:N31" si="1">J3*5%</f>
        <v>36.597000000000001</v>
      </c>
      <c r="O3" s="11">
        <f t="shared" ref="O3:O31" si="2">J3-M3</f>
        <v>512.35800000000006</v>
      </c>
      <c r="P3" s="11">
        <f t="shared" ref="P3:P31" si="3">IF(C:C="second class",J3*20%,IF(C:C="Standard class",J3*5%,IF(C:C="First class",J3*10%,0)))</f>
        <v>146.38800000000001</v>
      </c>
      <c r="Q3" s="11">
        <f t="shared" si="0"/>
        <v>75515.420904000013</v>
      </c>
    </row>
    <row r="4" spans="1:18">
      <c r="A4" t="s">
        <v>26</v>
      </c>
      <c r="B4" s="1">
        <v>42537</v>
      </c>
      <c r="C4" s="6" t="s">
        <v>16</v>
      </c>
      <c r="D4" s="6" t="s">
        <v>27</v>
      </c>
      <c r="E4" s="9" t="s">
        <v>28</v>
      </c>
      <c r="F4" s="9" t="s">
        <v>29</v>
      </c>
      <c r="G4" s="9" t="s">
        <v>30</v>
      </c>
      <c r="H4" s="9" t="s">
        <v>31</v>
      </c>
      <c r="I4" s="9" t="s">
        <v>32</v>
      </c>
      <c r="J4" s="11">
        <v>14.62</v>
      </c>
      <c r="K4" s="9">
        <v>2</v>
      </c>
      <c r="L4" s="9">
        <v>0</v>
      </c>
      <c r="M4" s="11">
        <v>6.8714000000000004</v>
      </c>
      <c r="N4" s="11">
        <f t="shared" si="1"/>
        <v>0.73099999999999998</v>
      </c>
      <c r="O4" s="11">
        <f t="shared" si="2"/>
        <v>7.7485999999999988</v>
      </c>
      <c r="P4" s="11">
        <f t="shared" si="3"/>
        <v>2.9239999999999999</v>
      </c>
      <c r="Q4" s="11">
        <f t="shared" si="0"/>
        <v>30.405506399999997</v>
      </c>
    </row>
    <row r="5" spans="1:18">
      <c r="A5" t="s">
        <v>33</v>
      </c>
      <c r="B5" s="1">
        <v>42295</v>
      </c>
      <c r="C5" s="6" t="s">
        <v>34</v>
      </c>
      <c r="D5" s="6" t="s">
        <v>35</v>
      </c>
      <c r="E5" s="9" t="s">
        <v>36</v>
      </c>
      <c r="F5" s="9" t="s">
        <v>37</v>
      </c>
      <c r="G5" s="9" t="s">
        <v>20</v>
      </c>
      <c r="H5" s="9" t="s">
        <v>38</v>
      </c>
      <c r="I5" s="9" t="s">
        <v>39</v>
      </c>
      <c r="J5" s="11">
        <v>957.57749999999999</v>
      </c>
      <c r="K5" s="9">
        <v>5</v>
      </c>
      <c r="L5" s="9">
        <v>0.45</v>
      </c>
      <c r="M5" s="11">
        <v>-383.03100000000001</v>
      </c>
      <c r="N5" s="11">
        <f t="shared" si="1"/>
        <v>47.878875000000001</v>
      </c>
      <c r="O5" s="11">
        <f t="shared" si="2"/>
        <v>1340.6085</v>
      </c>
      <c r="P5" s="11">
        <f t="shared" si="3"/>
        <v>47.878875000000001</v>
      </c>
      <c r="Q5" s="11">
        <f t="shared" si="0"/>
        <v>65527.435295437506</v>
      </c>
      <c r="R5" s="4"/>
    </row>
    <row r="6" spans="1:18">
      <c r="A6" t="s">
        <v>33</v>
      </c>
      <c r="B6" s="1">
        <v>42295</v>
      </c>
      <c r="C6" s="6" t="s">
        <v>34</v>
      </c>
      <c r="D6" s="6" t="s">
        <v>17</v>
      </c>
      <c r="E6" s="9" t="s">
        <v>36</v>
      </c>
      <c r="F6" s="9" t="s">
        <v>40</v>
      </c>
      <c r="G6" s="9" t="s">
        <v>30</v>
      </c>
      <c r="H6" s="9" t="s">
        <v>41</v>
      </c>
      <c r="I6" s="9" t="s">
        <v>42</v>
      </c>
      <c r="J6" s="11">
        <v>22.367999999999999</v>
      </c>
      <c r="K6" s="9">
        <v>2</v>
      </c>
      <c r="L6" s="9">
        <v>0.2</v>
      </c>
      <c r="M6" s="11">
        <v>2.5164</v>
      </c>
      <c r="N6" s="11">
        <f t="shared" si="1"/>
        <v>1.1184000000000001</v>
      </c>
      <c r="O6" s="11">
        <f t="shared" si="2"/>
        <v>19.851599999999998</v>
      </c>
      <c r="P6" s="11">
        <f t="shared" si="3"/>
        <v>1.1184000000000001</v>
      </c>
      <c r="Q6" s="11">
        <f t="shared" si="0"/>
        <v>42.053629440000002</v>
      </c>
    </row>
    <row r="7" spans="1:18">
      <c r="A7" t="s">
        <v>43</v>
      </c>
      <c r="B7" s="1">
        <v>41804</v>
      </c>
      <c r="C7" s="6" t="s">
        <v>34</v>
      </c>
      <c r="D7" s="6" t="s">
        <v>35</v>
      </c>
      <c r="E7" s="9" t="s">
        <v>44</v>
      </c>
      <c r="F7" s="9" t="s">
        <v>45</v>
      </c>
      <c r="G7" s="9" t="s">
        <v>20</v>
      </c>
      <c r="H7" s="9" t="s">
        <v>46</v>
      </c>
      <c r="I7" s="9" t="s">
        <v>39</v>
      </c>
      <c r="J7" s="11">
        <v>48.86</v>
      </c>
      <c r="K7" s="9">
        <v>7</v>
      </c>
      <c r="L7" s="9">
        <v>0</v>
      </c>
      <c r="M7" s="11">
        <v>14.1694</v>
      </c>
      <c r="N7" s="11">
        <f t="shared" si="1"/>
        <v>2.4430000000000001</v>
      </c>
      <c r="O7" s="11">
        <f t="shared" si="2"/>
        <v>34.690600000000003</v>
      </c>
      <c r="P7" s="11">
        <f t="shared" si="3"/>
        <v>2.4430000000000001</v>
      </c>
      <c r="Q7" s="11">
        <f t="shared" si="0"/>
        <v>119.43973580000001</v>
      </c>
    </row>
    <row r="8" spans="1:18">
      <c r="A8" t="s">
        <v>43</v>
      </c>
      <c r="B8" s="1">
        <v>41804</v>
      </c>
      <c r="C8" s="6" t="s">
        <v>34</v>
      </c>
      <c r="D8" s="6" t="s">
        <v>47</v>
      </c>
      <c r="E8" s="9" t="s">
        <v>44</v>
      </c>
      <c r="F8" s="9" t="s">
        <v>48</v>
      </c>
      <c r="G8" s="9" t="s">
        <v>30</v>
      </c>
      <c r="H8" s="9" t="s">
        <v>49</v>
      </c>
      <c r="I8" s="9" t="s">
        <v>39</v>
      </c>
      <c r="J8" s="11">
        <v>7.28</v>
      </c>
      <c r="K8" s="9">
        <v>4</v>
      </c>
      <c r="L8" s="9">
        <v>0</v>
      </c>
      <c r="M8" s="11">
        <v>1.9656</v>
      </c>
      <c r="N8" s="11">
        <f t="shared" si="1"/>
        <v>0.36400000000000005</v>
      </c>
      <c r="O8" s="11">
        <f t="shared" si="2"/>
        <v>5.3144</v>
      </c>
      <c r="P8" s="11">
        <f t="shared" si="3"/>
        <v>0.36400000000000005</v>
      </c>
      <c r="Q8" s="11">
        <f t="shared" si="0"/>
        <v>7.2488416000000004</v>
      </c>
    </row>
    <row r="9" spans="1:18">
      <c r="A9" t="s">
        <v>43</v>
      </c>
      <c r="B9" s="1">
        <v>41804</v>
      </c>
      <c r="C9" s="6" t="s">
        <v>34</v>
      </c>
      <c r="D9" s="6" t="s">
        <v>47</v>
      </c>
      <c r="E9" s="9" t="s">
        <v>44</v>
      </c>
      <c r="F9" s="9" t="s">
        <v>50</v>
      </c>
      <c r="G9" s="9" t="s">
        <v>51</v>
      </c>
      <c r="H9" s="9" t="s">
        <v>52</v>
      </c>
      <c r="I9" s="9" t="s">
        <v>53</v>
      </c>
      <c r="J9" s="11">
        <v>907.15200000000004</v>
      </c>
      <c r="K9" s="9">
        <v>6</v>
      </c>
      <c r="L9" s="9">
        <v>0.2</v>
      </c>
      <c r="M9" s="11">
        <v>90.715199999999996</v>
      </c>
      <c r="N9" s="11">
        <f t="shared" si="1"/>
        <v>45.357600000000005</v>
      </c>
      <c r="O9" s="11">
        <f t="shared" si="2"/>
        <v>816.43680000000006</v>
      </c>
      <c r="P9" s="11">
        <f t="shared" si="3"/>
        <v>45.357600000000005</v>
      </c>
      <c r="Q9" s="11">
        <f t="shared" si="0"/>
        <v>37848.050599680006</v>
      </c>
    </row>
    <row r="10" spans="1:18">
      <c r="A10" t="s">
        <v>43</v>
      </c>
      <c r="B10" s="1">
        <v>41804</v>
      </c>
      <c r="C10" s="6" t="s">
        <v>34</v>
      </c>
      <c r="D10" s="6" t="s">
        <v>35</v>
      </c>
      <c r="E10" s="9" t="s">
        <v>44</v>
      </c>
      <c r="F10" s="9" t="s">
        <v>54</v>
      </c>
      <c r="G10" s="9" t="s">
        <v>30</v>
      </c>
      <c r="H10" s="9" t="s">
        <v>55</v>
      </c>
      <c r="I10" s="9" t="s">
        <v>56</v>
      </c>
      <c r="J10" s="11">
        <v>18.504000000000001</v>
      </c>
      <c r="K10" s="9">
        <v>3</v>
      </c>
      <c r="L10" s="9">
        <v>0.2</v>
      </c>
      <c r="M10" s="11">
        <v>5.7824999999999998</v>
      </c>
      <c r="N10" s="11">
        <f t="shared" si="1"/>
        <v>0.92520000000000013</v>
      </c>
      <c r="O10" s="11">
        <f t="shared" si="2"/>
        <v>12.721500000000002</v>
      </c>
      <c r="P10" s="11">
        <f t="shared" si="3"/>
        <v>0.92520000000000013</v>
      </c>
      <c r="Q10" s="11">
        <f t="shared" si="0"/>
        <v>24.491431800000008</v>
      </c>
    </row>
    <row r="11" spans="1:18">
      <c r="A11" t="s">
        <v>43</v>
      </c>
      <c r="B11" s="1">
        <v>41804</v>
      </c>
      <c r="C11" s="6" t="s">
        <v>34</v>
      </c>
      <c r="D11" s="6" t="s">
        <v>47</v>
      </c>
      <c r="E11" s="9" t="s">
        <v>44</v>
      </c>
      <c r="F11" s="9" t="s">
        <v>57</v>
      </c>
      <c r="G11" s="9" t="s">
        <v>30</v>
      </c>
      <c r="H11" s="9" t="s">
        <v>58</v>
      </c>
      <c r="I11" s="9" t="s">
        <v>39</v>
      </c>
      <c r="J11" s="11">
        <v>114.9</v>
      </c>
      <c r="K11" s="9">
        <v>5</v>
      </c>
      <c r="L11" s="9">
        <v>0</v>
      </c>
      <c r="M11" s="11">
        <v>34.47</v>
      </c>
      <c r="N11" s="11">
        <f t="shared" si="1"/>
        <v>5.745000000000001</v>
      </c>
      <c r="O11" s="11">
        <f t="shared" si="2"/>
        <v>80.430000000000007</v>
      </c>
      <c r="P11" s="11">
        <f t="shared" si="3"/>
        <v>5.745000000000001</v>
      </c>
      <c r="Q11" s="11">
        <f t="shared" si="0"/>
        <v>542.50035000000014</v>
      </c>
    </row>
    <row r="12" spans="1:18">
      <c r="A12" t="s">
        <v>43</v>
      </c>
      <c r="B12" s="1">
        <v>41804</v>
      </c>
      <c r="C12" s="6" t="s">
        <v>34</v>
      </c>
      <c r="D12" s="6" t="s">
        <v>47</v>
      </c>
      <c r="E12" s="9" t="s">
        <v>44</v>
      </c>
      <c r="F12" s="9" t="s">
        <v>59</v>
      </c>
      <c r="G12" s="9" t="s">
        <v>20</v>
      </c>
      <c r="H12" s="9" t="s">
        <v>38</v>
      </c>
      <c r="I12" s="9" t="s">
        <v>39</v>
      </c>
      <c r="J12" s="11">
        <v>1706.184</v>
      </c>
      <c r="K12" s="9">
        <v>9</v>
      </c>
      <c r="L12" s="9">
        <v>0.2</v>
      </c>
      <c r="M12" s="11">
        <v>85.309200000000004</v>
      </c>
      <c r="N12" s="11">
        <f t="shared" si="1"/>
        <v>85.309200000000004</v>
      </c>
      <c r="O12" s="11">
        <f t="shared" si="2"/>
        <v>1620.8748000000001</v>
      </c>
      <c r="P12" s="11">
        <f t="shared" si="3"/>
        <v>85.309200000000004</v>
      </c>
      <c r="Q12" s="11">
        <f t="shared" si="0"/>
        <v>139896.40728816</v>
      </c>
    </row>
    <row r="13" spans="1:18">
      <c r="A13" t="s">
        <v>43</v>
      </c>
      <c r="B13" s="1">
        <v>41804</v>
      </c>
      <c r="C13" s="6" t="s">
        <v>34</v>
      </c>
      <c r="D13" s="6" t="s">
        <v>60</v>
      </c>
      <c r="E13" s="9" t="s">
        <v>44</v>
      </c>
      <c r="F13" s="9" t="s">
        <v>61</v>
      </c>
      <c r="G13" s="9" t="s">
        <v>51</v>
      </c>
      <c r="H13" s="9" t="s">
        <v>52</v>
      </c>
      <c r="I13" s="9" t="s">
        <v>53</v>
      </c>
      <c r="J13" s="11">
        <v>911.42399999999998</v>
      </c>
      <c r="K13" s="9">
        <v>4</v>
      </c>
      <c r="L13" s="9">
        <v>0.2</v>
      </c>
      <c r="M13" s="11">
        <v>68.356800000000007</v>
      </c>
      <c r="N13" s="11">
        <f t="shared" si="1"/>
        <v>45.571200000000005</v>
      </c>
      <c r="O13" s="11">
        <f t="shared" si="2"/>
        <v>843.06719999999996</v>
      </c>
      <c r="P13" s="11">
        <f t="shared" si="3"/>
        <v>45.571200000000005</v>
      </c>
      <c r="Q13" s="11">
        <f t="shared" si="0"/>
        <v>39262.651184640003</v>
      </c>
    </row>
    <row r="14" spans="1:18">
      <c r="A14" t="s">
        <v>62</v>
      </c>
      <c r="B14" s="1">
        <v>42845</v>
      </c>
      <c r="C14" s="6" t="s">
        <v>34</v>
      </c>
      <c r="D14" s="6" t="s">
        <v>47</v>
      </c>
      <c r="E14" s="9" t="s">
        <v>63</v>
      </c>
      <c r="F14" s="9" t="s">
        <v>64</v>
      </c>
      <c r="G14" s="9" t="s">
        <v>30</v>
      </c>
      <c r="H14" s="9" t="s">
        <v>65</v>
      </c>
      <c r="I14" s="9" t="s">
        <v>66</v>
      </c>
      <c r="J14" s="11">
        <v>15.552</v>
      </c>
      <c r="K14" s="9">
        <v>3</v>
      </c>
      <c r="L14" s="9">
        <v>0.2</v>
      </c>
      <c r="M14" s="11">
        <v>5.4432</v>
      </c>
      <c r="N14" s="11">
        <f t="shared" si="1"/>
        <v>0.77760000000000007</v>
      </c>
      <c r="O14" s="11">
        <f t="shared" si="2"/>
        <v>10.108799999999999</v>
      </c>
      <c r="P14" s="11">
        <f t="shared" si="3"/>
        <v>0.77760000000000007</v>
      </c>
      <c r="Q14" s="11">
        <f t="shared" si="0"/>
        <v>17.969402879999997</v>
      </c>
    </row>
    <row r="15" spans="1:18">
      <c r="A15" t="s">
        <v>67</v>
      </c>
      <c r="B15" s="1">
        <v>42714</v>
      </c>
      <c r="C15" s="6" t="s">
        <v>34</v>
      </c>
      <c r="D15" s="6" t="s">
        <v>27</v>
      </c>
      <c r="E15" s="9" t="s">
        <v>68</v>
      </c>
      <c r="F15" s="9" t="s">
        <v>69</v>
      </c>
      <c r="G15" s="9" t="s">
        <v>30</v>
      </c>
      <c r="H15" s="9" t="s">
        <v>55</v>
      </c>
      <c r="I15" s="9" t="s">
        <v>56</v>
      </c>
      <c r="J15" s="11">
        <v>407.976</v>
      </c>
      <c r="K15" s="9">
        <v>3</v>
      </c>
      <c r="L15" s="9">
        <v>0.2</v>
      </c>
      <c r="M15" s="11">
        <v>132.59219999999999</v>
      </c>
      <c r="N15" s="11">
        <f t="shared" si="1"/>
        <v>20.398800000000001</v>
      </c>
      <c r="O15" s="11">
        <f t="shared" si="2"/>
        <v>275.38380000000001</v>
      </c>
      <c r="P15" s="11">
        <f t="shared" si="3"/>
        <v>20.398800000000001</v>
      </c>
      <c r="Q15" s="11">
        <f t="shared" si="0"/>
        <v>5892.8828594400002</v>
      </c>
    </row>
    <row r="16" spans="1:18">
      <c r="A16" t="s">
        <v>70</v>
      </c>
      <c r="B16" s="1">
        <v>42334</v>
      </c>
      <c r="C16" s="6" t="s">
        <v>34</v>
      </c>
      <c r="D16" s="6" t="s">
        <v>47</v>
      </c>
      <c r="E16" s="9" t="s">
        <v>71</v>
      </c>
      <c r="F16" s="9" t="s">
        <v>72</v>
      </c>
      <c r="G16" s="9" t="s">
        <v>30</v>
      </c>
      <c r="H16" s="9" t="s">
        <v>58</v>
      </c>
      <c r="I16" s="9" t="s">
        <v>39</v>
      </c>
      <c r="J16" s="11">
        <v>68.81</v>
      </c>
      <c r="K16" s="9">
        <v>5</v>
      </c>
      <c r="L16" s="9">
        <v>0.8</v>
      </c>
      <c r="M16" s="11">
        <v>-123.858</v>
      </c>
      <c r="N16" s="11">
        <f t="shared" si="1"/>
        <v>3.4405000000000001</v>
      </c>
      <c r="O16" s="11">
        <f t="shared" si="2"/>
        <v>192.66800000000001</v>
      </c>
      <c r="P16" s="11">
        <f t="shared" si="3"/>
        <v>3.4405000000000001</v>
      </c>
      <c r="Q16" s="11">
        <f t="shared" si="0"/>
        <v>855.54225400000007</v>
      </c>
    </row>
    <row r="17" spans="1:17">
      <c r="A17" t="s">
        <v>70</v>
      </c>
      <c r="B17" s="1">
        <v>42334</v>
      </c>
      <c r="C17" s="6" t="s">
        <v>34</v>
      </c>
      <c r="D17" s="6" t="s">
        <v>27</v>
      </c>
      <c r="E17" s="9" t="s">
        <v>71</v>
      </c>
      <c r="F17" s="9" t="s">
        <v>73</v>
      </c>
      <c r="G17" s="9" t="s">
        <v>30</v>
      </c>
      <c r="H17" s="9" t="s">
        <v>55</v>
      </c>
      <c r="I17" s="9" t="s">
        <v>39</v>
      </c>
      <c r="J17" s="11">
        <v>2.544</v>
      </c>
      <c r="K17" s="9">
        <v>3</v>
      </c>
      <c r="L17" s="9">
        <v>0.8</v>
      </c>
      <c r="M17" s="11">
        <v>-3.8159999999999998</v>
      </c>
      <c r="N17" s="11">
        <f t="shared" si="1"/>
        <v>0.12720000000000001</v>
      </c>
      <c r="O17" s="11">
        <f t="shared" si="2"/>
        <v>6.3599999999999994</v>
      </c>
      <c r="P17" s="11">
        <f t="shared" si="3"/>
        <v>0.12720000000000001</v>
      </c>
      <c r="Q17" s="11">
        <f t="shared" si="0"/>
        <v>7.1689919999999994</v>
      </c>
    </row>
    <row r="18" spans="1:17">
      <c r="A18" t="s">
        <v>74</v>
      </c>
      <c r="B18" s="1">
        <v>41961</v>
      </c>
      <c r="C18" s="6" t="s">
        <v>34</v>
      </c>
      <c r="D18" s="6" t="s">
        <v>47</v>
      </c>
      <c r="E18" s="9" t="s">
        <v>75</v>
      </c>
      <c r="F18" s="9" t="s">
        <v>76</v>
      </c>
      <c r="G18" s="9" t="s">
        <v>30</v>
      </c>
      <c r="H18" s="9" t="s">
        <v>41</v>
      </c>
      <c r="I18" s="9" t="s">
        <v>42</v>
      </c>
      <c r="J18" s="11">
        <v>665.88</v>
      </c>
      <c r="K18" s="9">
        <v>6</v>
      </c>
      <c r="L18" s="9">
        <v>0</v>
      </c>
      <c r="M18" s="11">
        <v>13.317600000000001</v>
      </c>
      <c r="N18" s="11">
        <f t="shared" si="1"/>
        <v>33.294000000000004</v>
      </c>
      <c r="O18" s="11">
        <f t="shared" si="2"/>
        <v>652.56240000000003</v>
      </c>
      <c r="P18" s="11">
        <f t="shared" si="3"/>
        <v>33.294000000000004</v>
      </c>
      <c r="Q18" s="11">
        <f t="shared" si="0"/>
        <v>22378.974945600003</v>
      </c>
    </row>
    <row r="19" spans="1:17">
      <c r="A19" t="s">
        <v>77</v>
      </c>
      <c r="B19" s="1">
        <v>41774</v>
      </c>
      <c r="C19" s="6" t="s">
        <v>16</v>
      </c>
      <c r="D19" s="6" t="s">
        <v>47</v>
      </c>
      <c r="E19" s="9" t="s">
        <v>78</v>
      </c>
      <c r="F19" s="9" t="s">
        <v>79</v>
      </c>
      <c r="G19" s="9" t="s">
        <v>30</v>
      </c>
      <c r="H19" s="9" t="s">
        <v>41</v>
      </c>
      <c r="I19" s="9" t="s">
        <v>42</v>
      </c>
      <c r="J19" s="11">
        <v>55.5</v>
      </c>
      <c r="K19" s="9">
        <v>2</v>
      </c>
      <c r="L19" s="9">
        <v>0</v>
      </c>
      <c r="M19" s="11">
        <v>9.99</v>
      </c>
      <c r="N19" s="11">
        <f t="shared" si="1"/>
        <v>2.7750000000000004</v>
      </c>
      <c r="O19" s="11">
        <f t="shared" si="2"/>
        <v>45.51</v>
      </c>
      <c r="P19" s="11">
        <f t="shared" si="3"/>
        <v>11.100000000000001</v>
      </c>
      <c r="Q19" s="11">
        <f t="shared" si="0"/>
        <v>550.67100000000005</v>
      </c>
    </row>
    <row r="20" spans="1:17">
      <c r="A20" t="s">
        <v>80</v>
      </c>
      <c r="B20" s="1">
        <v>41883</v>
      </c>
      <c r="C20" s="6" t="s">
        <v>16</v>
      </c>
      <c r="D20" s="6" t="s">
        <v>35</v>
      </c>
      <c r="E20" s="9" t="s">
        <v>81</v>
      </c>
      <c r="F20" s="9" t="s">
        <v>82</v>
      </c>
      <c r="G20" s="9" t="s">
        <v>30</v>
      </c>
      <c r="H20" s="9" t="s">
        <v>49</v>
      </c>
      <c r="I20" s="9" t="s">
        <v>39</v>
      </c>
      <c r="J20" s="11">
        <v>8.56</v>
      </c>
      <c r="K20" s="9">
        <v>2</v>
      </c>
      <c r="L20" s="9">
        <v>0</v>
      </c>
      <c r="M20" s="11">
        <v>2.4824000000000002</v>
      </c>
      <c r="N20" s="11">
        <f t="shared" si="1"/>
        <v>0.42800000000000005</v>
      </c>
      <c r="O20" s="11">
        <f t="shared" si="2"/>
        <v>6.0776000000000003</v>
      </c>
      <c r="P20" s="11">
        <f t="shared" si="3"/>
        <v>1.7120000000000002</v>
      </c>
      <c r="Q20" s="11">
        <f t="shared" si="0"/>
        <v>16.482451200000003</v>
      </c>
    </row>
    <row r="21" spans="1:17">
      <c r="A21" t="s">
        <v>80</v>
      </c>
      <c r="B21" s="1">
        <v>41883</v>
      </c>
      <c r="C21" s="6" t="s">
        <v>16</v>
      </c>
      <c r="D21" s="6" t="s">
        <v>35</v>
      </c>
      <c r="E21" s="9" t="s">
        <v>81</v>
      </c>
      <c r="F21" s="9" t="s">
        <v>83</v>
      </c>
      <c r="G21" s="9" t="s">
        <v>51</v>
      </c>
      <c r="H21" s="9" t="s">
        <v>52</v>
      </c>
      <c r="I21" s="9" t="s">
        <v>53</v>
      </c>
      <c r="J21" s="11">
        <v>213.48</v>
      </c>
      <c r="K21" s="9">
        <v>3</v>
      </c>
      <c r="L21" s="9">
        <v>0.2</v>
      </c>
      <c r="M21" s="11">
        <v>16.010999999999999</v>
      </c>
      <c r="N21" s="11">
        <f t="shared" si="1"/>
        <v>10.673999999999999</v>
      </c>
      <c r="O21" s="11">
        <f t="shared" si="2"/>
        <v>197.46899999999999</v>
      </c>
      <c r="P21" s="11">
        <f t="shared" si="3"/>
        <v>42.695999999999998</v>
      </c>
      <c r="Q21" s="11">
        <f t="shared" si="0"/>
        <v>8628.6054239999994</v>
      </c>
    </row>
    <row r="22" spans="1:17">
      <c r="A22" t="s">
        <v>80</v>
      </c>
      <c r="B22" s="1">
        <v>41883</v>
      </c>
      <c r="C22" s="6" t="s">
        <v>16</v>
      </c>
      <c r="D22" s="6" t="s">
        <v>47</v>
      </c>
      <c r="E22" s="9" t="s">
        <v>81</v>
      </c>
      <c r="F22" s="9" t="s">
        <v>84</v>
      </c>
      <c r="G22" s="9" t="s">
        <v>30</v>
      </c>
      <c r="H22" s="9" t="s">
        <v>55</v>
      </c>
      <c r="I22" s="9" t="s">
        <v>56</v>
      </c>
      <c r="J22" s="11">
        <v>22.72</v>
      </c>
      <c r="K22" s="9">
        <v>4</v>
      </c>
      <c r="L22" s="9">
        <v>0.2</v>
      </c>
      <c r="M22" s="11">
        <v>7.3840000000000003</v>
      </c>
      <c r="N22" s="11">
        <f t="shared" si="1"/>
        <v>1.1359999999999999</v>
      </c>
      <c r="O22" s="11">
        <f t="shared" si="2"/>
        <v>15.335999999999999</v>
      </c>
      <c r="P22" s="11">
        <f t="shared" si="3"/>
        <v>4.5439999999999996</v>
      </c>
      <c r="Q22" s="11">
        <f t="shared" si="0"/>
        <v>85.022783999999987</v>
      </c>
    </row>
    <row r="23" spans="1:17">
      <c r="A23" t="s">
        <v>85</v>
      </c>
      <c r="B23" s="1">
        <v>42717</v>
      </c>
      <c r="C23" s="6" t="s">
        <v>34</v>
      </c>
      <c r="D23" s="6" t="s">
        <v>47</v>
      </c>
      <c r="E23" s="9" t="s">
        <v>86</v>
      </c>
      <c r="F23" s="9" t="s">
        <v>87</v>
      </c>
      <c r="G23" s="9" t="s">
        <v>30</v>
      </c>
      <c r="H23" s="9" t="s">
        <v>49</v>
      </c>
      <c r="I23" s="9" t="s">
        <v>39</v>
      </c>
      <c r="J23" s="11">
        <v>19.46</v>
      </c>
      <c r="K23" s="9">
        <v>7</v>
      </c>
      <c r="L23" s="9">
        <v>0</v>
      </c>
      <c r="M23" s="11">
        <v>5.0595999999999997</v>
      </c>
      <c r="N23" s="11">
        <f t="shared" si="1"/>
        <v>0.97300000000000009</v>
      </c>
      <c r="O23" s="11">
        <f t="shared" si="2"/>
        <v>14.400400000000001</v>
      </c>
      <c r="P23" s="11">
        <f t="shared" si="3"/>
        <v>0.97300000000000009</v>
      </c>
      <c r="Q23" s="11">
        <f t="shared" si="0"/>
        <v>28.411989200000004</v>
      </c>
    </row>
    <row r="24" spans="1:17">
      <c r="A24" t="s">
        <v>85</v>
      </c>
      <c r="B24" s="1">
        <v>42717</v>
      </c>
      <c r="C24" s="6" t="s">
        <v>34</v>
      </c>
      <c r="D24" s="6" t="s">
        <v>47</v>
      </c>
      <c r="E24" s="9" t="s">
        <v>86</v>
      </c>
      <c r="F24" s="9" t="s">
        <v>88</v>
      </c>
      <c r="G24" s="9" t="s">
        <v>30</v>
      </c>
      <c r="H24" s="9" t="s">
        <v>58</v>
      </c>
      <c r="I24" s="9" t="s">
        <v>39</v>
      </c>
      <c r="J24" s="11">
        <v>60.34</v>
      </c>
      <c r="K24" s="9">
        <v>7</v>
      </c>
      <c r="L24" s="9">
        <v>0</v>
      </c>
      <c r="M24" s="11">
        <v>15.6884</v>
      </c>
      <c r="N24" s="11">
        <f t="shared" si="1"/>
        <v>3.0170000000000003</v>
      </c>
      <c r="O24" s="11">
        <f t="shared" si="2"/>
        <v>44.651600000000002</v>
      </c>
      <c r="P24" s="11">
        <f t="shared" si="3"/>
        <v>3.0170000000000003</v>
      </c>
      <c r="Q24" s="11">
        <f t="shared" si="0"/>
        <v>179.36547720000002</v>
      </c>
    </row>
    <row r="25" spans="1:17">
      <c r="A25" t="s">
        <v>89</v>
      </c>
      <c r="B25" s="1">
        <v>42934</v>
      </c>
      <c r="C25" s="6" t="s">
        <v>16</v>
      </c>
      <c r="D25" s="6" t="s">
        <v>35</v>
      </c>
      <c r="E25" s="9" t="s">
        <v>90</v>
      </c>
      <c r="F25" s="9" t="s">
        <v>91</v>
      </c>
      <c r="G25" s="9" t="s">
        <v>20</v>
      </c>
      <c r="H25" s="9" t="s">
        <v>24</v>
      </c>
      <c r="I25" s="9" t="s">
        <v>25</v>
      </c>
      <c r="J25" s="11">
        <v>71.372</v>
      </c>
      <c r="K25" s="9">
        <v>2</v>
      </c>
      <c r="L25" s="9">
        <v>0.3</v>
      </c>
      <c r="M25" s="11">
        <v>-1.0196000000000001</v>
      </c>
      <c r="N25" s="11">
        <f t="shared" si="1"/>
        <v>3.5686</v>
      </c>
      <c r="O25" s="11">
        <f t="shared" si="2"/>
        <v>72.391599999999997</v>
      </c>
      <c r="P25" s="11">
        <f t="shared" si="3"/>
        <v>14.2744</v>
      </c>
      <c r="Q25" s="11">
        <f t="shared" si="0"/>
        <v>1105.73825504</v>
      </c>
    </row>
    <row r="26" spans="1:17">
      <c r="A26" t="s">
        <v>92</v>
      </c>
      <c r="B26" s="1">
        <v>42277</v>
      </c>
      <c r="C26" s="6" t="s">
        <v>34</v>
      </c>
      <c r="D26" s="6" t="s">
        <v>35</v>
      </c>
      <c r="E26" s="9" t="s">
        <v>93</v>
      </c>
      <c r="F26" s="9" t="s">
        <v>37</v>
      </c>
      <c r="G26" s="9" t="s">
        <v>20</v>
      </c>
      <c r="H26" s="9" t="s">
        <v>38</v>
      </c>
      <c r="I26" s="9" t="s">
        <v>39</v>
      </c>
      <c r="J26" s="11">
        <v>1044.6300000000001</v>
      </c>
      <c r="K26" s="9">
        <v>3</v>
      </c>
      <c r="L26" s="9">
        <v>0</v>
      </c>
      <c r="M26" s="11">
        <v>240.26490000000001</v>
      </c>
      <c r="N26" s="11">
        <f t="shared" si="1"/>
        <v>52.231500000000011</v>
      </c>
      <c r="O26" s="11">
        <f t="shared" si="2"/>
        <v>804.3651000000001</v>
      </c>
      <c r="P26" s="11">
        <f t="shared" si="3"/>
        <v>52.231500000000011</v>
      </c>
      <c r="Q26" s="11">
        <f t="shared" si="0"/>
        <v>42817.560820650011</v>
      </c>
    </row>
    <row r="27" spans="1:17">
      <c r="A27" t="s">
        <v>94</v>
      </c>
      <c r="B27" s="1">
        <v>42389</v>
      </c>
      <c r="C27" s="6" t="s">
        <v>16</v>
      </c>
      <c r="D27" s="6" t="s">
        <v>47</v>
      </c>
      <c r="E27" s="9" t="s">
        <v>95</v>
      </c>
      <c r="F27" s="9" t="s">
        <v>96</v>
      </c>
      <c r="G27" s="9" t="s">
        <v>30</v>
      </c>
      <c r="H27" s="9" t="s">
        <v>55</v>
      </c>
      <c r="I27" s="9" t="s">
        <v>39</v>
      </c>
      <c r="J27" s="11">
        <v>11.648</v>
      </c>
      <c r="K27" s="9">
        <v>2</v>
      </c>
      <c r="L27" s="9">
        <v>0.2</v>
      </c>
      <c r="M27" s="11">
        <v>4.2224000000000004</v>
      </c>
      <c r="N27" s="11">
        <f t="shared" si="1"/>
        <v>0.58240000000000003</v>
      </c>
      <c r="O27" s="11">
        <f t="shared" si="2"/>
        <v>7.4255999999999993</v>
      </c>
      <c r="P27" s="11">
        <f t="shared" si="3"/>
        <v>2.3296000000000001</v>
      </c>
      <c r="Q27" s="11">
        <f t="shared" si="0"/>
        <v>24.72427776</v>
      </c>
    </row>
    <row r="28" spans="1:17">
      <c r="A28" t="s">
        <v>94</v>
      </c>
      <c r="B28" s="1">
        <v>42389</v>
      </c>
      <c r="C28" s="6" t="s">
        <v>16</v>
      </c>
      <c r="D28" s="6" t="s">
        <v>47</v>
      </c>
      <c r="E28" s="9" t="s">
        <v>95</v>
      </c>
      <c r="F28" s="9" t="s">
        <v>97</v>
      </c>
      <c r="G28" s="9" t="s">
        <v>51</v>
      </c>
      <c r="H28" s="9" t="s">
        <v>98</v>
      </c>
      <c r="I28" s="9" t="s">
        <v>42</v>
      </c>
      <c r="J28" s="11">
        <v>90.57</v>
      </c>
      <c r="K28" s="9">
        <v>3</v>
      </c>
      <c r="L28" s="9">
        <v>0</v>
      </c>
      <c r="M28" s="11">
        <v>11.774100000000001</v>
      </c>
      <c r="N28" s="11">
        <f t="shared" si="1"/>
        <v>4.5285000000000002</v>
      </c>
      <c r="O28" s="11">
        <f t="shared" si="2"/>
        <v>78.795899999999989</v>
      </c>
      <c r="P28" s="11">
        <f t="shared" si="3"/>
        <v>18.114000000000001</v>
      </c>
      <c r="Q28" s="11">
        <f t="shared" si="0"/>
        <v>1506.1048325999998</v>
      </c>
    </row>
    <row r="29" spans="1:17">
      <c r="A29" t="s">
        <v>99</v>
      </c>
      <c r="B29" s="1">
        <v>42268</v>
      </c>
      <c r="C29" s="6" t="s">
        <v>34</v>
      </c>
      <c r="D29" s="6" t="s">
        <v>35</v>
      </c>
      <c r="E29" s="9" t="s">
        <v>100</v>
      </c>
      <c r="F29" s="9" t="s">
        <v>101</v>
      </c>
      <c r="G29" s="9" t="s">
        <v>20</v>
      </c>
      <c r="H29" s="9" t="s">
        <v>21</v>
      </c>
      <c r="I29" s="9" t="s">
        <v>22</v>
      </c>
      <c r="J29" s="11">
        <v>3083.43</v>
      </c>
      <c r="K29" s="9">
        <v>7</v>
      </c>
      <c r="L29" s="9">
        <v>0.5</v>
      </c>
      <c r="M29" s="11">
        <v>-1665.0522000000001</v>
      </c>
      <c r="N29" s="11">
        <f t="shared" si="1"/>
        <v>154.17150000000001</v>
      </c>
      <c r="O29" s="11">
        <f t="shared" si="2"/>
        <v>4748.4822000000004</v>
      </c>
      <c r="P29" s="11">
        <f t="shared" si="3"/>
        <v>154.17150000000001</v>
      </c>
      <c r="Q29" s="11">
        <f t="shared" si="0"/>
        <v>736829.10569730005</v>
      </c>
    </row>
    <row r="30" spans="1:17">
      <c r="A30" t="s">
        <v>99</v>
      </c>
      <c r="B30" s="1">
        <v>42268</v>
      </c>
      <c r="C30" s="6" t="s">
        <v>34</v>
      </c>
      <c r="D30" s="6" t="s">
        <v>47</v>
      </c>
      <c r="E30" s="9" t="s">
        <v>100</v>
      </c>
      <c r="F30" s="9" t="s">
        <v>102</v>
      </c>
      <c r="G30" s="9" t="s">
        <v>30</v>
      </c>
      <c r="H30" s="9" t="s">
        <v>55</v>
      </c>
      <c r="I30" s="9" t="s">
        <v>39</v>
      </c>
      <c r="J30" s="11">
        <v>9.6180000000000003</v>
      </c>
      <c r="K30" s="9">
        <v>2</v>
      </c>
      <c r="L30" s="9">
        <v>0.7</v>
      </c>
      <c r="M30" s="11">
        <v>-7.0532000000000004</v>
      </c>
      <c r="N30" s="11">
        <f t="shared" si="1"/>
        <v>0.48090000000000005</v>
      </c>
      <c r="O30" s="11">
        <f t="shared" si="2"/>
        <v>16.671199999999999</v>
      </c>
      <c r="P30" s="11">
        <f t="shared" si="3"/>
        <v>0.48090000000000005</v>
      </c>
      <c r="Q30" s="11">
        <f t="shared" si="0"/>
        <v>24.688380080000002</v>
      </c>
    </row>
    <row r="31" spans="1:17">
      <c r="A31" t="s">
        <v>99</v>
      </c>
      <c r="B31" s="1">
        <v>42268</v>
      </c>
      <c r="C31" s="6" t="s">
        <v>34</v>
      </c>
      <c r="D31" s="6" t="s">
        <v>17</v>
      </c>
      <c r="E31" s="9" t="s">
        <v>100</v>
      </c>
      <c r="F31" s="9" t="s">
        <v>103</v>
      </c>
      <c r="G31" s="9" t="s">
        <v>20</v>
      </c>
      <c r="H31" s="9" t="s">
        <v>46</v>
      </c>
      <c r="I31" s="9" t="s">
        <v>39</v>
      </c>
      <c r="J31" s="11">
        <v>124.2</v>
      </c>
      <c r="K31" s="9">
        <v>3</v>
      </c>
      <c r="L31" s="9">
        <v>0.2</v>
      </c>
      <c r="M31" s="11">
        <v>15.525</v>
      </c>
      <c r="N31" s="11">
        <f t="shared" si="1"/>
        <v>6.2100000000000009</v>
      </c>
      <c r="O31" s="11">
        <f t="shared" si="2"/>
        <v>108.675</v>
      </c>
      <c r="P31" s="11">
        <f t="shared" si="3"/>
        <v>6.2100000000000009</v>
      </c>
      <c r="Q31" s="11">
        <f t="shared" si="0"/>
        <v>783.54675000000009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D10" sqref="D10"/>
    </sheetView>
  </sheetViews>
  <sheetFormatPr defaultRowHeight="15"/>
  <cols>
    <col min="1" max="1" width="13.7109375" customWidth="1"/>
    <col min="2" max="2" width="18.28515625" customWidth="1"/>
  </cols>
  <sheetData>
    <row r="2" spans="2:2" ht="15.75">
      <c r="B2" s="3"/>
    </row>
    <row r="3" spans="2:2" ht="15.75">
      <c r="B3" s="3"/>
    </row>
    <row r="4" spans="2:2" ht="15.75">
      <c r="B4" s="3"/>
    </row>
    <row r="5" spans="2:2" ht="15.75">
      <c r="B5" s="3"/>
    </row>
    <row r="6" spans="2:2"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desktop</dc:creator>
  <cp:lastModifiedBy>vimal Chandran R.V</cp:lastModifiedBy>
  <dcterms:created xsi:type="dcterms:W3CDTF">2022-03-20T15:18:44Z</dcterms:created>
  <dcterms:modified xsi:type="dcterms:W3CDTF">2022-03-21T05:57:39Z</dcterms:modified>
</cp:coreProperties>
</file>