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externalReferences>
    <externalReference r:id="rId21"/>
  </externalReferences>
  <calcPr calcId="144525"/>
</workbook>
</file>

<file path=xl/sharedStrings.xml><?xml version="1.0" encoding="utf-8"?>
<sst xmlns="http://schemas.openxmlformats.org/spreadsheetml/2006/main" count="435" uniqueCount="334">
  <si>
    <t>Final Year Project Marks</t>
  </si>
  <si>
    <t>Student Name:</t>
  </si>
  <si>
    <t>Anima Lama</t>
  </si>
  <si>
    <t>ID Number:</t>
  </si>
  <si>
    <t>Title:</t>
  </si>
  <si>
    <t>Find your lawyer web app</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</si>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</sst>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36">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b/>
      <sz val="11"/>
      <color rgb="FFFF0000"/>
      <name val="Calibri"/>
      <charset val="134"/>
      <scheme val="minor"/>
    </font>
    <font>
      <sz val="11"/>
      <color theme="1"/>
      <name val="Calibri"/>
      <charset val="134"/>
      <scheme val="minor"/>
    </font>
    <font>
      <sz val="11"/>
      <color rgb="FF000000"/>
      <name val="Calibri"/>
      <charset val="134"/>
    </font>
    <font>
      <b/>
      <sz val="11"/>
      <color theme="1"/>
      <name val="Calibri"/>
      <charset val="134"/>
      <scheme val="minor"/>
    </font>
    <font>
      <sz val="11"/>
      <color rgb="FFFF0000"/>
      <name val="Calibri"/>
      <charset val="134"/>
    </font>
    <font>
      <sz val="11"/>
      <color theme="0"/>
      <name val="Calibri"/>
      <charset val="0"/>
      <scheme val="minor"/>
    </font>
    <font>
      <sz val="11"/>
      <color theme="1"/>
      <name val="Calibri"/>
      <charset val="0"/>
      <scheme val="minor"/>
    </font>
    <font>
      <sz val="11"/>
      <color rgb="FF006100"/>
      <name val="Calibri"/>
      <charset val="0"/>
      <scheme val="minor"/>
    </font>
    <font>
      <b/>
      <sz val="11"/>
      <color theme="3"/>
      <name val="Calibri"/>
      <charset val="134"/>
      <scheme val="minor"/>
    </font>
    <font>
      <b/>
      <sz val="13"/>
      <color theme="3"/>
      <name val="Calibri"/>
      <charset val="134"/>
      <scheme val="minor"/>
    </font>
    <font>
      <sz val="11"/>
      <color rgb="FFFF0000"/>
      <name val="Calibri"/>
      <charset val="0"/>
      <scheme val="minor"/>
    </font>
    <font>
      <b/>
      <sz val="11"/>
      <color rgb="FFFFFFFF"/>
      <name val="Calibri"/>
      <charset val="0"/>
      <scheme val="minor"/>
    </font>
    <font>
      <sz val="11"/>
      <color rgb="FF9C6500"/>
      <name val="Calibri"/>
      <charset val="0"/>
      <scheme val="minor"/>
    </font>
    <font>
      <b/>
      <sz val="18"/>
      <color theme="3"/>
      <name val="Calibri"/>
      <charset val="134"/>
      <scheme val="minor"/>
    </font>
    <font>
      <sz val="11"/>
      <color rgb="FF9C0006"/>
      <name val="Calibri"/>
      <charset val="0"/>
      <scheme val="minor"/>
    </font>
    <font>
      <u/>
      <sz val="11"/>
      <color rgb="FF800080"/>
      <name val="Calibri"/>
      <charset val="0"/>
      <scheme val="minor"/>
    </font>
    <font>
      <u/>
      <sz val="11"/>
      <color rgb="FF0000FF"/>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s>
  <borders count="31">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8" fillId="11"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3" fillId="8" borderId="24" applyNumberFormat="0" applyAlignment="0" applyProtection="0">
      <alignment vertical="center"/>
    </xf>
    <xf numFmtId="0" fontId="21" fillId="0" borderId="23" applyNumberFormat="0" applyFill="0" applyAlignment="0" applyProtection="0">
      <alignment vertical="center"/>
    </xf>
    <xf numFmtId="0" fontId="13" fillId="15" borderId="26" applyNumberFormat="0" applyFont="0" applyAlignment="0" applyProtection="0">
      <alignment vertical="center"/>
    </xf>
    <xf numFmtId="0" fontId="28" fillId="0" borderId="0" applyNumberFormat="0" applyFill="0" applyBorder="0" applyAlignment="0" applyProtection="0">
      <alignment vertical="center"/>
    </xf>
    <xf numFmtId="0" fontId="17" fillId="23" borderId="0" applyNumberFormat="0" applyBorder="0" applyAlignment="0" applyProtection="0">
      <alignment vertical="center"/>
    </xf>
    <xf numFmtId="0" fontId="27" fillId="0" borderId="0" applyNumberFormat="0" applyFill="0" applyBorder="0" applyAlignment="0" applyProtection="0">
      <alignment vertical="center"/>
    </xf>
    <xf numFmtId="0" fontId="18" fillId="14" borderId="0" applyNumberFormat="0" applyBorder="0" applyAlignment="0" applyProtection="0">
      <alignment vertical="center"/>
    </xf>
    <xf numFmtId="0" fontId="22" fillId="0" borderId="0" applyNumberFormat="0" applyFill="0" applyBorder="0" applyAlignment="0" applyProtection="0">
      <alignment vertical="center"/>
    </xf>
    <xf numFmtId="0" fontId="18" fillId="10" borderId="0" applyNumberFormat="0" applyBorder="0" applyAlignment="0" applyProtection="0">
      <alignment vertical="center"/>
    </xf>
    <xf numFmtId="0" fontId="25"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0" borderId="23" applyNumberFormat="0" applyFill="0" applyAlignment="0" applyProtection="0">
      <alignment vertical="center"/>
    </xf>
    <xf numFmtId="0" fontId="20" fillId="0" borderId="25" applyNumberFormat="0" applyFill="0" applyAlignment="0" applyProtection="0">
      <alignment vertical="center"/>
    </xf>
    <xf numFmtId="0" fontId="20" fillId="0" borderId="0" applyNumberFormat="0" applyFill="0" applyBorder="0" applyAlignment="0" applyProtection="0">
      <alignment vertical="center"/>
    </xf>
    <xf numFmtId="0" fontId="29" fillId="22" borderId="27" applyNumberFormat="0" applyAlignment="0" applyProtection="0">
      <alignment vertical="center"/>
    </xf>
    <xf numFmtId="0" fontId="17" fillId="13" borderId="0" applyNumberFormat="0" applyBorder="0" applyAlignment="0" applyProtection="0">
      <alignment vertical="center"/>
    </xf>
    <xf numFmtId="0" fontId="19" fillId="4" borderId="0" applyNumberFormat="0" applyBorder="0" applyAlignment="0" applyProtection="0">
      <alignment vertical="center"/>
    </xf>
    <xf numFmtId="0" fontId="33" fillId="28" borderId="28" applyNumberFormat="0" applyAlignment="0" applyProtection="0">
      <alignment vertical="center"/>
    </xf>
    <xf numFmtId="0" fontId="18" fillId="32" borderId="0" applyNumberFormat="0" applyBorder="0" applyAlignment="0" applyProtection="0">
      <alignment vertical="center"/>
    </xf>
    <xf numFmtId="0" fontId="32" fillId="28" borderId="27" applyNumberFormat="0" applyAlignment="0" applyProtection="0">
      <alignment vertical="center"/>
    </xf>
    <xf numFmtId="0" fontId="35" fillId="0" borderId="30" applyNumberFormat="0" applyFill="0" applyAlignment="0" applyProtection="0">
      <alignment vertical="center"/>
    </xf>
    <xf numFmtId="0" fontId="34" fillId="0" borderId="29" applyNumberFormat="0" applyFill="0" applyAlignment="0" applyProtection="0">
      <alignment vertical="center"/>
    </xf>
    <xf numFmtId="0" fontId="26" fillId="19" borderId="0" applyNumberFormat="0" applyBorder="0" applyAlignment="0" applyProtection="0">
      <alignment vertical="center"/>
    </xf>
    <xf numFmtId="0" fontId="24" fillId="12" borderId="0" applyNumberFormat="0" applyBorder="0" applyAlignment="0" applyProtection="0">
      <alignment vertical="center"/>
    </xf>
    <xf numFmtId="0" fontId="17" fillId="27" borderId="0" applyNumberFormat="0" applyBorder="0" applyAlignment="0" applyProtection="0">
      <alignment vertical="center"/>
    </xf>
    <xf numFmtId="0" fontId="18" fillId="18"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8" fillId="7" borderId="0" applyNumberFormat="0" applyBorder="0" applyAlignment="0" applyProtection="0">
      <alignment vertical="center"/>
    </xf>
    <xf numFmtId="0" fontId="18" fillId="3" borderId="0" applyNumberFormat="0" applyBorder="0" applyAlignment="0" applyProtection="0">
      <alignment vertical="center"/>
    </xf>
    <xf numFmtId="0" fontId="17" fillId="17" borderId="0" applyNumberFormat="0" applyBorder="0" applyAlignment="0" applyProtection="0">
      <alignment vertical="center"/>
    </xf>
    <xf numFmtId="0" fontId="17" fillId="2" borderId="0" applyNumberFormat="0" applyBorder="0" applyAlignment="0" applyProtection="0">
      <alignment vertical="center"/>
    </xf>
    <xf numFmtId="0" fontId="18" fillId="9" borderId="0" applyNumberFormat="0" applyBorder="0" applyAlignment="0" applyProtection="0">
      <alignment vertical="center"/>
    </xf>
    <xf numFmtId="0" fontId="17" fillId="25" borderId="0" applyNumberFormat="0" applyBorder="0" applyAlignment="0" applyProtection="0">
      <alignment vertical="center"/>
    </xf>
    <xf numFmtId="0" fontId="18" fillId="20" borderId="0" applyNumberFormat="0" applyBorder="0" applyAlignment="0" applyProtection="0">
      <alignment vertical="center"/>
    </xf>
    <xf numFmtId="0" fontId="18" fillId="24" borderId="0" applyNumberFormat="0" applyBorder="0" applyAlignment="0" applyProtection="0">
      <alignment vertical="center"/>
    </xf>
    <xf numFmtId="0" fontId="17" fillId="31" borderId="0" applyNumberFormat="0" applyBorder="0" applyAlignment="0" applyProtection="0">
      <alignment vertical="center"/>
    </xf>
    <xf numFmtId="0" fontId="18" fillId="6" borderId="0" applyNumberFormat="0" applyBorder="0" applyAlignment="0" applyProtection="0">
      <alignment vertical="center"/>
    </xf>
    <xf numFmtId="0" fontId="17" fillId="5" borderId="0" applyNumberFormat="0" applyBorder="0" applyAlignment="0" applyProtection="0">
      <alignment vertical="center"/>
    </xf>
    <xf numFmtId="0" fontId="17" fillId="30" borderId="0" applyNumberFormat="0" applyBorder="0" applyAlignment="0" applyProtection="0">
      <alignment vertical="center"/>
    </xf>
    <xf numFmtId="0" fontId="18" fillId="16" borderId="0" applyNumberFormat="0" applyBorder="0" applyAlignment="0" applyProtection="0">
      <alignment vertical="center"/>
    </xf>
    <xf numFmtId="0" fontId="17" fillId="29" borderId="0" applyNumberFormat="0" applyBorder="0" applyAlignment="0" applyProtection="0">
      <alignment vertical="center"/>
    </xf>
  </cellStyleXfs>
  <cellXfs count="57">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12" fillId="0" borderId="21" xfId="6" applyNumberFormat="1" applyFont="1" applyBorder="1" applyAlignment="1" applyProtection="1">
      <alignment horizontal="center" vertical="center" wrapText="1"/>
    </xf>
    <xf numFmtId="0" fontId="2" fillId="0" borderId="0" xfId="0" applyFont="1" applyAlignment="1">
      <alignment horizontal="left" vertical="top" wrapText="1"/>
    </xf>
    <xf numFmtId="0" fontId="10" fillId="0" borderId="0" xfId="0" applyFont="1"/>
    <xf numFmtId="0" fontId="13" fillId="0" borderId="22" xfId="0" applyFont="1" applyFill="1" applyBorder="1" applyAlignment="1" applyProtection="1">
      <alignment horizontal="left"/>
      <protection locked="0"/>
    </xf>
    <xf numFmtId="0" fontId="13" fillId="0" borderId="0" xfId="0" applyFont="1" applyFill="1" applyAlignment="1">
      <alignment horizontal="left"/>
    </xf>
    <xf numFmtId="0" fontId="14" fillId="0" borderId="0" xfId="0" applyFont="1" applyFill="1" applyAlignment="1"/>
    <xf numFmtId="0" fontId="15" fillId="0" borderId="22" xfId="0" applyFont="1" applyFill="1" applyBorder="1" applyAlignment="1" applyProtection="1">
      <alignment horizontal="left"/>
      <protection locked="0"/>
    </xf>
    <xf numFmtId="0" fontId="16"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externalLink" Target="externalLinks/externalLink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ternal]%2017031133%20Anima%20Lama.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Overall Report"/>
      <sheetName val="Proposal"/>
      <sheetName val="Interim Report"/>
      <sheetName val="Artefact"/>
      <sheetName val="Logs"/>
      <sheetName val="Final Report"/>
      <sheetName val="Viva"/>
      <sheetName val="Proposal Result"/>
      <sheetName val="Interim Report Result"/>
      <sheetName val="Artefact Result"/>
      <sheetName val="Logs Result"/>
      <sheetName val="Final Report Result"/>
      <sheetName val="Viva Result"/>
      <sheetName val="Proposal Sheet"/>
      <sheetName val="Interim Report Sheet"/>
      <sheetName val="Artefact Sheet"/>
      <sheetName val="Logs Sheet"/>
      <sheetName val="Final Report Sheet"/>
      <sheetName val="Viva Sheet"/>
      <sheetName val="Final Mar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63" sqref="B63"/>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50" t="s">
        <v>0</v>
      </c>
      <c r="B1" s="1"/>
      <c r="C1" s="1"/>
      <c r="D1" s="1"/>
      <c r="E1" s="1"/>
      <c r="F1" s="1"/>
    </row>
    <row r="3" spans="1:2">
      <c r="A3" s="1" t="s">
        <v>1</v>
      </c>
      <c r="B3" s="51" t="s">
        <v>2</v>
      </c>
    </row>
    <row r="4" spans="2:2">
      <c r="B4" s="52"/>
    </row>
    <row r="5" spans="1:2">
      <c r="A5" s="1" t="s">
        <v>3</v>
      </c>
      <c r="B5" s="51">
        <v>17031133</v>
      </c>
    </row>
    <row r="6" spans="1:2">
      <c r="A6" s="1"/>
      <c r="B6" s="52"/>
    </row>
    <row r="7" spans="1:2">
      <c r="A7" s="1" t="s">
        <v>4</v>
      </c>
      <c r="B7" s="53" t="s">
        <v>5</v>
      </c>
    </row>
    <row r="8" spans="2:2">
      <c r="B8" s="52"/>
    </row>
    <row r="9" spans="1:2">
      <c r="A9" s="1" t="s">
        <v>6</v>
      </c>
      <c r="B9" s="51" t="s">
        <v>7</v>
      </c>
    </row>
    <row r="10" spans="2:2">
      <c r="B10" s="52"/>
    </row>
    <row r="11" spans="1:2">
      <c r="A11" s="1" t="s">
        <v>8</v>
      </c>
      <c r="B11" s="54" t="s">
        <v>9</v>
      </c>
    </row>
    <row r="14" hidden="1" spans="1:2">
      <c r="A14" s="1" t="s">
        <v>10</v>
      </c>
      <c r="B14" s="55" t="str">
        <f>'Proposal Sheet'!E2</f>
        <v>F3</v>
      </c>
    </row>
    <row r="15" hidden="1" spans="1:2">
      <c r="A15" s="1"/>
      <c r="B15" s="55"/>
    </row>
    <row r="16" spans="1:7">
      <c r="A16" s="1" t="s">
        <v>11</v>
      </c>
      <c r="B16" s="55" t="str">
        <f>'Interim Report Sheet'!E2</f>
        <v>B+</v>
      </c>
      <c r="G16" s="2" t="s">
        <v>12</v>
      </c>
    </row>
    <row r="17" spans="1:2">
      <c r="A17" s="1"/>
      <c r="B17" s="55"/>
    </row>
    <row r="18" hidden="1" spans="1:2">
      <c r="A18" s="1" t="s">
        <v>13</v>
      </c>
      <c r="B18" s="55" t="str">
        <f>'Artefact Sheet'!E2</f>
        <v>F3</v>
      </c>
    </row>
    <row r="19" hidden="1" spans="1:2">
      <c r="A19" s="1"/>
      <c r="B19" s="55"/>
    </row>
    <row r="20" hidden="1" spans="1:2">
      <c r="A20" s="1" t="s">
        <v>14</v>
      </c>
      <c r="B20" s="55" t="str">
        <f>'Logs Sheet'!E2</f>
        <v>F3</v>
      </c>
    </row>
    <row r="21" ht="15.75" hidden="1" customHeight="1" spans="2:2">
      <c r="B21" s="55"/>
    </row>
    <row r="22" ht="15.75" customHeight="1" spans="1:2">
      <c r="A22" s="1" t="s">
        <v>15</v>
      </c>
      <c r="B22" s="55" t="str">
        <f>'Final Report Sheet'!E2</f>
        <v>C+</v>
      </c>
    </row>
    <row r="23" ht="15.75" customHeight="1"/>
    <row r="24" ht="15.75" hidden="1" customHeight="1" spans="1:2">
      <c r="A24" s="1" t="s">
        <v>16</v>
      </c>
      <c r="B24" s="55" t="str">
        <f>'Viva Sheet'!E2</f>
        <v>F3</v>
      </c>
    </row>
    <row r="25" ht="15.75" customHeight="1"/>
    <row r="26" ht="15.75" customHeight="1" spans="1:2">
      <c r="A26" s="1" t="s">
        <v>17</v>
      </c>
      <c r="B26" s="56" t="str">
        <f>'Final Marks'!F8</f>
        <v>B</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InputMessage="1" showErrorMessage="1" sqref="B11">
      <formula1>'[1]Final Marks'!#REF!</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9"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22" sqref="D22"/>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48">
        <v>16</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48">
        <v>15</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48">
        <v>24</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48">
        <v>12</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67</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C13" sqref="C13"/>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3.5</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3</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14</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20</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5</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6</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7</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58.5</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Excellent structure and style is seen in the report. Proper breakdown of chapters, abstract and table of contents is seen accompanied by numbering. Outstanding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satisfactorily along with reflection of dropped plans.
Satisfactory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B+</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Good structure and style is seen in the report. Proper breakdown of chapters, abstract and table of contents is seen accompanied by numbering. Good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Fairly good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Good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Reasonable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Reasonable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Fairly good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Good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C+</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16</v>
      </c>
      <c r="B2" s="2">
        <f>(A2/'Interim Report'!B5)*100</f>
        <v>80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2">
        <f>SUM(A:A)</f>
        <v>67</v>
      </c>
      <c r="E2" s="2" t="str">
        <f>IF(D2&gt;93,"A+",IF(D2&gt;82,"A",IF(D2&gt;69,"A-",IF(D2&gt;65,"B+",IF(D2&gt;59,"B",IF(D2&gt;55,"C+",IF(D2&gt;49,"C",IF(D2&gt;45,"D+",IF(D2&gt;39,"D",IF(D2&gt;35,"F1",IF(D2&gt;20,"F2","F3")))))))))))</f>
        <v>B+</v>
      </c>
    </row>
    <row r="3" spans="1:3">
      <c r="A3" s="2">
        <f>'Interim Report'!C6</f>
        <v>15</v>
      </c>
      <c r="B3" s="2">
        <f>(A3/'Interim Report'!B6)*100</f>
        <v>75</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row>
    <row r="4" spans="1:3">
      <c r="A4" s="2">
        <f>'Interim Report'!C7</f>
        <v>24</v>
      </c>
      <c r="B4" s="2">
        <f>(A4/'Interim Report'!B7)*100</f>
        <v>80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row>
    <row r="5" spans="1:3">
      <c r="A5" s="2">
        <f>'Interim Report'!C8</f>
        <v>12</v>
      </c>
      <c r="B5" s="2">
        <f>(A5/'Interim Report'!B8)*100</f>
        <v>40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satisfactorily along with reflection of dropped plans.
Satisfactory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3.5</v>
      </c>
      <c r="B2" s="2">
        <f>(A2/'Final Report'!B5)*100</f>
        <v>70</v>
      </c>
      <c r="C2" s="2" t="str">
        <f>IF(B2&gt;=100,'Final Report'!D5,IF(B2&gt;=90,'Final Report'!E5,IF(B2&gt;=80,'Final Report'!F5,IF(B2&gt;=70,'Final Report'!G5,IF(B2&gt;=60,'Final Report'!H5,IF(B2&gt;=50,'Final Report'!I5,IF(B2&gt;=40,'Final Report'!J5,IF(B2&gt;=30,'Final Report'!K5,IF(B2&gt;=20,'Final Report'!L5,IF(B2&gt;=10,'Final Report'!M5,'Final Report'!N5))))))))))</f>
        <v>Good structure and style is seen in the report. Proper breakdown of chapters, abstract and table of contents is seen accompanied by numbering. Good consistency is observed along with coherency between the chapters</v>
      </c>
      <c r="D2" s="2">
        <f>SUM(A:A)</f>
        <v>58.5</v>
      </c>
      <c r="E2" s="2" t="str">
        <f>IF(D2&gt;93,"A+",IF(D2&gt;82,"A",IF(D2&gt;69,"A-",IF(D2&gt;65,"B+",IF(D2&gt;59,"B",IF(D2&gt;55,"C+",IF(D2&gt;49,"C",IF(D2&gt;45,"D+",IF(D2&gt;39,"D",IF(D2&gt;35,"F1",IF(D2&gt;20,"F2","F3")))))))))))</f>
        <v>C+</v>
      </c>
    </row>
    <row r="3" spans="1:3">
      <c r="A3" s="2">
        <f>'Final Report'!C6</f>
        <v>3</v>
      </c>
      <c r="B3" s="2">
        <f>(A3/'Final Report'!B6)*100</f>
        <v>60</v>
      </c>
      <c r="C3" s="2" t="str">
        <f>IF(B3&gt;=100,'Final Report'!D6,IF(B3&gt;=90,'Final Report'!E6,IF(B3&gt;=80,'Final Report'!F6,IF(B3&gt;=70,'Final Report'!G6,IF(B3&gt;=60,'Final Report'!H6,IF(B3&gt;=50,'Final Report'!I6,IF(B3&gt;=40,'Final Report'!J6,IF(B3&gt;=30,'Final Report'!K6,IF(B3&gt;=20,'Final Report'!L6,IF(B3&gt;=10,'Final Report'!M6,'Final Report'!N6))))))))))</f>
        <v>Fairly good introduction and background has been explained in context of the proposed topic with proper sub-chapters and variety of credible references</v>
      </c>
    </row>
    <row r="4" spans="1:3">
      <c r="A4" s="2">
        <f>'Final Report'!C7</f>
        <v>14</v>
      </c>
      <c r="B4" s="2">
        <f>(A4/'Final Report'!B7)*100</f>
        <v>70</v>
      </c>
      <c r="C4" s="2" t="str">
        <f>IF(B4&gt;=100,'Final Report'!D7,IF(B4&gt;=90,'Final Report'!E7,IF(B4&gt;=80,'Final Report'!F7,IF(B4&gt;=70,'Final Report'!G7,IF(B4&gt;=60,'Final Report'!H7,IF(B4&gt;=50,'Final Report'!I7,IF(B4&gt;=40,'Final Report'!J7,IF(B4&gt;=30,'Final Report'!K7,IF(B4&gt;=20,'Final Report'!L7,IF(B4&gt;=10,'Final Report'!M7,'Final Report'!N7))))))))))</f>
        <v>Good evidences of designs have been showcased which is related to the implemented methodology and workflow (e.g. mind maps, flowcharts, use cases, DFDs etc).</v>
      </c>
    </row>
    <row r="5" spans="1:3">
      <c r="A5" s="2">
        <f>'Final Report'!C8</f>
        <v>20</v>
      </c>
      <c r="B5" s="2">
        <f>(A5/'Final Report'!B8)*100</f>
        <v>50</v>
      </c>
      <c r="C5" s="2" t="str">
        <f>IF(B5&gt;=100,'Final Report'!D8,IF(B5&gt;=90,'Final Report'!E8,IF(B5&gt;=80,'Final Report'!F8,IF(B5&gt;=70,'Final Report'!G8,IF(B5&gt;=60,'Final Report'!H8,IF(B5&gt;=50,'Final Report'!I8,IF(B5&gt;=40,'Final Report'!J8,IF(B5&gt;=30,'Final Report'!K8,IF(B5&gt;=20,'Final Report'!L8,IF(B5&gt;=10,'Final Report'!M8,'Final Report'!N8))))))))))</f>
        <v>Reasonable evidences of considerations and critical analysis of different option before inception of system design is found</v>
      </c>
    </row>
    <row r="6" spans="1:3">
      <c r="A6" s="2">
        <f>'Final Report'!C9</f>
        <v>5</v>
      </c>
      <c r="B6" s="2">
        <f>(A6/'Final Report'!B9)*100</f>
        <v>50</v>
      </c>
      <c r="C6" s="2" t="str">
        <f>IF(B6&gt;=100,'Final Report'!D9,IF(B6&gt;=90,'Final Report'!E9,IF(B6&gt;=80,'Final Report'!F9,IF(B6&gt;=70,'Final Report'!G9,IF(B6&gt;=60,'Final Report'!H9,IF(B6&gt;=50,'Final Report'!I9,IF(B6&gt;=40,'Final Report'!J9,IF(B6&gt;=30,'Final Report'!K9,IF(B6&gt;=20,'Final Report'!L9,IF(B6&gt;=10,'Final Report'!M9,'Final Report'!N9))))))))))</f>
        <v>Reasonable representation of testing is showcased in relation to adequate scenarios related to the system.</v>
      </c>
    </row>
    <row r="7" spans="1:3">
      <c r="A7" s="2">
        <f>'Final Report'!C10</f>
        <v>6</v>
      </c>
      <c r="B7" s="2">
        <f>(A7/'Final Report'!B10)*100</f>
        <v>60</v>
      </c>
      <c r="C7" s="2" t="str">
        <f>IF(B7&gt;=100,'Final Report'!D10,IF(B7&gt;=90,'Final Report'!E10,IF(B7&gt;=80,'Final Report'!F10,IF(B7&gt;=70,'Final Report'!G10,IF(B7&gt;=60,'Final Report'!H10,IF(B7&gt;=50,'Final Report'!I10,IF(B7&gt;=40,'Final Report'!J10,IF(B7&gt;=30,'Final Report'!K10,IF(B7&gt;=20,'Final Report'!L10,IF(B7&gt;=10,'Final Report'!M10,'Final Report'!N10))))))))))</f>
        <v>Fairly good critical analysis is done of the whole system as well as project journey.</v>
      </c>
    </row>
    <row r="8" spans="1:3">
      <c r="A8" s="2">
        <f>'Final Report'!C11</f>
        <v>7</v>
      </c>
      <c r="B8" s="2">
        <f>(A8/'Final Report'!B11)*100</f>
        <v>70</v>
      </c>
      <c r="C8" s="2" t="str">
        <f>IF(B8&gt;=100,'Final Report'!D11,IF(B8&gt;=90,'Final Report'!E11,IF(B8&gt;=80,'Final Report'!F11,IF(B8&gt;=70,'Final Report'!G11,IF(B8&gt;=60,'Final Report'!H11,IF(B8&gt;=50,'Final Report'!I11,IF(B8&gt;=40,'Final Report'!J11,IF(B8&gt;=30,'Final Report'!K11,IF(B8&gt;=20,'Final Report'!L11,IF(B8&gt;=10,'Final Report'!M11,'Final Report'!N11))))))))))</f>
        <v>Good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16.75</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43.875</v>
      </c>
    </row>
    <row r="7" spans="1:5">
      <c r="A7" s="2" t="s">
        <v>9</v>
      </c>
      <c r="C7" s="2" t="s">
        <v>16</v>
      </c>
      <c r="D7" s="3">
        <v>0</v>
      </c>
      <c r="E7" s="2">
        <f>'Viva Sheet'!D2*D7</f>
        <v>0</v>
      </c>
    </row>
    <row r="8" spans="4:6">
      <c r="D8" s="3">
        <f t="shared" ref="D8:E8" si="0">SUM(D2:D7)</f>
        <v>1</v>
      </c>
      <c r="E8" s="2">
        <f t="shared" si="0"/>
        <v>60.625</v>
      </c>
      <c r="F8" s="2" t="str">
        <f>IF(E8&gt;93,"A+",IF(E8&gt;82,"A",IF(E8&gt;70,"A-",IF(E8&gt;65,"B+",IF(E8&gt;60,"B",IF(E8&gt;55,"C+",IF(E8&gt;50,"C",IF(E8&gt;45,"D+",IF(E8&gt;40,"D",IF(E8&gt;35,"F1",IF(E8&gt;20,"F2","F3")))))))))))</f>
        <v>B</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2020-06-20T12:25:21Z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