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<sst xmlns="http://schemas.openxmlformats.org/spreadsheetml/2006/main" count="435" uniqueCount="334">
  <si>
    <t>Final Year Project Marks</t>
  </si>
  <si>
    <t>Student Name:</t>
  </si>
  <si>
    <t>Rishav Dahal</t>
  </si>
  <si>
    <t>ID Number:</t>
  </si>
  <si>
    <t>Title:</t>
  </si>
  <si>
    <t>E-Checkup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</si>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</sst>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5">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b/>
      <sz val="11"/>
      <color theme="1"/>
      <name val="Calibri"/>
      <charset val="134"/>
      <scheme val="minor"/>
    </font>
    <font>
      <sz val="11"/>
      <color rgb="FFFF0000"/>
      <name val="Calibri"/>
      <charset val="134"/>
    </font>
    <font>
      <sz val="11"/>
      <color theme="0"/>
      <name val="Calibri"/>
      <charset val="0"/>
      <scheme val="minor"/>
    </font>
    <font>
      <sz val="11"/>
      <color theme="1"/>
      <name val="Calibri"/>
      <charset val="0"/>
      <scheme val="minor"/>
    </font>
    <font>
      <b/>
      <sz val="11"/>
      <color rgb="FF3F3F3F"/>
      <name val="Calibri"/>
      <charset val="0"/>
      <scheme val="minor"/>
    </font>
    <font>
      <b/>
      <sz val="13"/>
      <color theme="3"/>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FF0000"/>
      <name val="Calibri"/>
      <charset val="0"/>
      <scheme val="minor"/>
    </font>
    <font>
      <sz val="11"/>
      <color rgb="FF9C0006"/>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7" fillId="26" borderId="0" applyNumberFormat="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1" fillId="9" borderId="25" applyNumberFormat="0" applyAlignment="0" applyProtection="0">
      <alignment vertical="center"/>
    </xf>
    <xf numFmtId="0" fontId="19" fillId="0" borderId="24" applyNumberFormat="0" applyFill="0" applyAlignment="0" applyProtection="0">
      <alignment vertical="center"/>
    </xf>
    <xf numFmtId="0" fontId="13" fillId="25" borderId="29" applyNumberFormat="0" applyFont="0" applyAlignment="0" applyProtection="0">
      <alignment vertical="center"/>
    </xf>
    <xf numFmtId="0" fontId="20" fillId="0" borderId="0" applyNumberFormat="0" applyFill="0" applyBorder="0" applyAlignment="0" applyProtection="0">
      <alignment vertical="center"/>
    </xf>
    <xf numFmtId="0" fontId="16" fillId="19" borderId="0" applyNumberFormat="0" applyBorder="0" applyAlignment="0" applyProtection="0">
      <alignment vertical="center"/>
    </xf>
    <xf numFmtId="0" fontId="27" fillId="0" borderId="0" applyNumberFormat="0" applyFill="0" applyBorder="0" applyAlignment="0" applyProtection="0">
      <alignment vertical="center"/>
    </xf>
    <xf numFmtId="0" fontId="17" fillId="15" borderId="0" applyNumberFormat="0" applyBorder="0" applyAlignment="0" applyProtection="0">
      <alignment vertical="center"/>
    </xf>
    <xf numFmtId="0" fontId="29" fillId="0" borderId="0" applyNumberFormat="0" applyFill="0" applyBorder="0" applyAlignment="0" applyProtection="0">
      <alignment vertical="center"/>
    </xf>
    <xf numFmtId="0" fontId="17" fillId="22" borderId="0" applyNumberFormat="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24" applyNumberFormat="0" applyFill="0" applyAlignment="0" applyProtection="0">
      <alignment vertical="center"/>
    </xf>
    <xf numFmtId="0" fontId="22" fillId="0" borderId="27" applyNumberFormat="0" applyFill="0" applyAlignment="0" applyProtection="0">
      <alignment vertical="center"/>
    </xf>
    <xf numFmtId="0" fontId="22" fillId="0" borderId="0" applyNumberFormat="0" applyFill="0" applyBorder="0" applyAlignment="0" applyProtection="0">
      <alignment vertical="center"/>
    </xf>
    <xf numFmtId="0" fontId="25" fillId="18" borderId="26" applyNumberFormat="0" applyAlignment="0" applyProtection="0">
      <alignment vertical="center"/>
    </xf>
    <xf numFmtId="0" fontId="16" fillId="24" borderId="0" applyNumberFormat="0" applyBorder="0" applyAlignment="0" applyProtection="0">
      <alignment vertical="center"/>
    </xf>
    <xf numFmtId="0" fontId="33" fillId="30" borderId="0" applyNumberFormat="0" applyBorder="0" applyAlignment="0" applyProtection="0">
      <alignment vertical="center"/>
    </xf>
    <xf numFmtId="0" fontId="18" fillId="5" borderId="23" applyNumberFormat="0" applyAlignment="0" applyProtection="0">
      <alignment vertical="center"/>
    </xf>
    <xf numFmtId="0" fontId="17" fillId="8" borderId="0" applyNumberFormat="0" applyBorder="0" applyAlignment="0" applyProtection="0">
      <alignment vertical="center"/>
    </xf>
    <xf numFmtId="0" fontId="23" fillId="5" borderId="26" applyNumberFormat="0" applyAlignment="0" applyProtection="0">
      <alignment vertical="center"/>
    </xf>
    <xf numFmtId="0" fontId="28" fillId="0" borderId="28" applyNumberFormat="0" applyFill="0" applyAlignment="0" applyProtection="0">
      <alignment vertical="center"/>
    </xf>
    <xf numFmtId="0" fontId="34" fillId="0" borderId="30" applyNumberFormat="0" applyFill="0" applyAlignment="0" applyProtection="0">
      <alignment vertical="center"/>
    </xf>
    <xf numFmtId="0" fontId="30" fillId="29" borderId="0" applyNumberFormat="0" applyBorder="0" applyAlignment="0" applyProtection="0">
      <alignment vertical="center"/>
    </xf>
    <xf numFmtId="0" fontId="24" fillId="17" borderId="0" applyNumberFormat="0" applyBorder="0" applyAlignment="0" applyProtection="0">
      <alignment vertical="center"/>
    </xf>
    <xf numFmtId="0" fontId="16" fillId="12" borderId="0" applyNumberFormat="0" applyBorder="0" applyAlignment="0" applyProtection="0">
      <alignment vertical="center"/>
    </xf>
    <xf numFmtId="0" fontId="17" fillId="14" borderId="0" applyNumberFormat="0" applyBorder="0" applyAlignment="0" applyProtection="0">
      <alignment vertical="center"/>
    </xf>
    <xf numFmtId="0" fontId="16" fillId="4" borderId="0" applyNumberFormat="0" applyBorder="0" applyAlignment="0" applyProtection="0">
      <alignment vertical="center"/>
    </xf>
    <xf numFmtId="0" fontId="16" fillId="21" borderId="0" applyNumberFormat="0" applyBorder="0" applyAlignment="0" applyProtection="0">
      <alignment vertical="center"/>
    </xf>
    <xf numFmtId="0" fontId="17" fillId="7" borderId="0" applyNumberFormat="0" applyBorder="0" applyAlignment="0" applyProtection="0">
      <alignment vertical="center"/>
    </xf>
    <xf numFmtId="0" fontId="17" fillId="23"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7" fillId="20" borderId="0" applyNumberFormat="0" applyBorder="0" applyAlignment="0" applyProtection="0">
      <alignment vertical="center"/>
    </xf>
    <xf numFmtId="0" fontId="16" fillId="11" borderId="0" applyNumberFormat="0" applyBorder="0" applyAlignment="0" applyProtection="0">
      <alignment vertical="center"/>
    </xf>
    <xf numFmtId="0" fontId="17" fillId="3" borderId="0" applyNumberFormat="0" applyBorder="0" applyAlignment="0" applyProtection="0">
      <alignment vertical="center"/>
    </xf>
    <xf numFmtId="0" fontId="17" fillId="27" borderId="0" applyNumberFormat="0" applyBorder="0" applyAlignment="0" applyProtection="0">
      <alignment vertical="center"/>
    </xf>
    <xf numFmtId="0" fontId="16" fillId="10" borderId="0" applyNumberFormat="0" applyBorder="0" applyAlignment="0" applyProtection="0">
      <alignment vertical="center"/>
    </xf>
    <xf numFmtId="0" fontId="17" fillId="13" borderId="0" applyNumberFormat="0" applyBorder="0" applyAlignment="0" applyProtection="0">
      <alignment vertical="center"/>
    </xf>
    <xf numFmtId="0" fontId="16" fillId="6" borderId="0" applyNumberFormat="0" applyBorder="0" applyAlignment="0" applyProtection="0">
      <alignment vertical="center"/>
    </xf>
    <xf numFmtId="0" fontId="16" fillId="2" borderId="0" applyNumberFormat="0" applyBorder="0" applyAlignment="0" applyProtection="0">
      <alignment vertical="center"/>
    </xf>
    <xf numFmtId="0" fontId="17" fillId="31" borderId="0" applyNumberFormat="0" applyBorder="0" applyAlignment="0" applyProtection="0">
      <alignment vertical="center"/>
    </xf>
    <xf numFmtId="0" fontId="16" fillId="32" borderId="0" applyNumberFormat="0" applyBorder="0" applyAlignment="0" applyProtection="0">
      <alignment vertical="center"/>
    </xf>
  </cellStyleXfs>
  <cellXfs count="56">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22" xfId="0" applyFont="1" applyFill="1" applyBorder="1" applyAlignment="1" applyProtection="1">
      <alignment horizontal="left"/>
      <protection locked="0"/>
    </xf>
    <xf numFmtId="0" fontId="15"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54" sqref="B54"/>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17031113</v>
      </c>
    </row>
    <row r="6" spans="1:2">
      <c r="A6" s="1"/>
      <c r="B6" s="52"/>
    </row>
    <row r="7" spans="1:2">
      <c r="A7" s="1" t="s">
        <v>4</v>
      </c>
      <c r="B7" s="51" t="s">
        <v>5</v>
      </c>
    </row>
    <row r="8" spans="2:2">
      <c r="B8" s="52"/>
    </row>
    <row r="9" spans="1:2">
      <c r="A9" s="1" t="s">
        <v>6</v>
      </c>
      <c r="B9" s="51" t="s">
        <v>7</v>
      </c>
    </row>
    <row r="10" spans="2:2">
      <c r="B10" s="52"/>
    </row>
    <row r="11" spans="1:2">
      <c r="A11" s="1" t="s">
        <v>8</v>
      </c>
      <c r="B11" s="53" t="s">
        <v>9</v>
      </c>
    </row>
    <row r="14" hidden="1" spans="1:2">
      <c r="A14" s="1" t="s">
        <v>10</v>
      </c>
      <c r="B14" s="54" t="str">
        <f>'Proposal Sheet'!E2</f>
        <v>F3</v>
      </c>
    </row>
    <row r="15" hidden="1" spans="1:2">
      <c r="A15" s="1"/>
      <c r="B15" s="54"/>
    </row>
    <row r="16" spans="1:7">
      <c r="A16" s="1" t="s">
        <v>11</v>
      </c>
      <c r="B16" s="54" t="str">
        <f>'Interim Report Sheet'!E2</f>
        <v>C+</v>
      </c>
      <c r="G16" s="2" t="s">
        <v>12</v>
      </c>
    </row>
    <row r="17" spans="1:2">
      <c r="A17" s="1"/>
      <c r="B17" s="54"/>
    </row>
    <row r="18" hidden="1" spans="1:2">
      <c r="A18" s="1" t="s">
        <v>13</v>
      </c>
      <c r="B18" s="54" t="str">
        <f>'Artefact Sheet'!E2</f>
        <v>F3</v>
      </c>
    </row>
    <row r="19" hidden="1" spans="1:2">
      <c r="A19" s="1"/>
      <c r="B19" s="54"/>
    </row>
    <row r="20" hidden="1" spans="1:2">
      <c r="A20" s="1" t="s">
        <v>14</v>
      </c>
      <c r="B20" s="54" t="str">
        <f>'Logs Sheet'!E2</f>
        <v>F3</v>
      </c>
    </row>
    <row r="21" ht="15.75" hidden="1" customHeight="1" spans="2:2">
      <c r="B21" s="54"/>
    </row>
    <row r="22" ht="15.75" customHeight="1" spans="1:2">
      <c r="A22" s="1" t="s">
        <v>15</v>
      </c>
      <c r="B22" s="54" t="str">
        <f>'Final Report Sheet'!E2</f>
        <v>D+</v>
      </c>
    </row>
    <row r="23" ht="15.75" customHeight="1"/>
    <row r="24" ht="15.75" hidden="1" customHeight="1" spans="1:2">
      <c r="A24" s="1" t="s">
        <v>16</v>
      </c>
      <c r="B24" s="54" t="str">
        <f>'Viva Sheet'!E2</f>
        <v>F3</v>
      </c>
    </row>
    <row r="25" ht="15.75" customHeight="1"/>
    <row r="26" ht="15.75" customHeight="1" spans="1:2">
      <c r="A26" s="1" t="s">
        <v>17</v>
      </c>
      <c r="B26" s="55"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5" sqref="C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12</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14</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56</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5" sqref="C5"/>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3.5</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12</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16</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4</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47.5</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Structure and style is seen in the report is fairly good. Proper breakdown of chapters, abstract and table of contents is seen accompanied by numbering. Consistency observed along with coherency between the chapters is fairly good.</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C+</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 workbookViewId="0">
      <selection activeCell="A15" sqref="A15:E15"/>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Good structure and style is seen in the report. Proper breakdown of chapters, abstract and table of contents is seen accompanied by numbering. Good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Fairly 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Satisfactory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Satisfactory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D+</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12</v>
      </c>
      <c r="B2" s="2">
        <f>(A2/'Interim Report'!B5)*100</f>
        <v>60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Structure and style is seen in the report is fairly good. Proper breakdown of chapters, abstract and table of contents is seen accompanied by numbering. Consistency observed along with coherency between the chapters is fairly good.</v>
      </c>
      <c r="D2" s="2">
        <f>SUM(A:A)</f>
        <v>56</v>
      </c>
      <c r="E2" s="2" t="str">
        <f>IF(D2&gt;93,"A+",IF(D2&gt;82,"A",IF(D2&gt;69,"A-",IF(D2&gt;65,"B+",IF(D2&gt;59,"B",IF(D2&gt;55,"C+",IF(D2&gt;49,"C",IF(D2&gt;45,"D+",IF(D2&gt;39,"D",IF(D2&gt;35,"F1",IF(D2&gt;20,"F2","F3")))))))))))</f>
        <v>C+</v>
      </c>
    </row>
    <row r="3" spans="1:3">
      <c r="A3" s="2">
        <f>'Interim Report'!C6</f>
        <v>14</v>
      </c>
      <c r="B3" s="2">
        <f>(A3/'Interim Report'!B6)*100</f>
        <v>70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3.5</v>
      </c>
      <c r="B2" s="2">
        <f>(A2/'Final Report'!B5)*100</f>
        <v>70</v>
      </c>
      <c r="C2" s="2" t="str">
        <f>IF(B2&gt;=100,'Final Report'!D5,IF(B2&gt;=90,'Final Report'!E5,IF(B2&gt;=80,'Final Report'!F5,IF(B2&gt;=70,'Final Report'!G5,IF(B2&gt;=60,'Final Report'!H5,IF(B2&gt;=50,'Final Report'!I5,IF(B2&gt;=40,'Final Report'!J5,IF(B2&gt;=30,'Final Report'!K5,IF(B2&gt;=20,'Final Report'!L5,IF(B2&gt;=10,'Final Report'!M5,'Final Report'!N5))))))))))</f>
        <v>Good structure and style is seen in the report. Proper breakdown of chapters, abstract and table of contents is seen accompanied by numbering. Good consistency is observed along with coherency between the chapters</v>
      </c>
      <c r="D2" s="2">
        <f>SUM(A:A)</f>
        <v>47.5</v>
      </c>
      <c r="E2" s="2" t="str">
        <f>IF(D2&gt;93,"A+",IF(D2&gt;82,"A",IF(D2&gt;69,"A-",IF(D2&gt;65,"B+",IF(D2&gt;59,"B",IF(D2&gt;55,"C+",IF(D2&gt;49,"C",IF(D2&gt;45,"D+",IF(D2&gt;39,"D",IF(D2&gt;35,"F1",IF(D2&gt;20,"F2","F3")))))))))))</f>
        <v>D+</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12</v>
      </c>
      <c r="B4" s="2">
        <f>(A4/'Final Report'!B7)*100</f>
        <v>60</v>
      </c>
      <c r="C4" s="2" t="str">
        <f>IF(B4&gt;=100,'Final Report'!D7,IF(B4&gt;=90,'Final Report'!E7,IF(B4&gt;=80,'Final Report'!F7,IF(B4&gt;=70,'Final Report'!G7,IF(B4&gt;=60,'Final Report'!H7,IF(B4&gt;=50,'Final Report'!I7,IF(B4&gt;=40,'Final Report'!J7,IF(B4&gt;=30,'Final Report'!K7,IF(B4&gt;=20,'Final Report'!L7,IF(B4&gt;=10,'Final Report'!M7,'Final Report'!N7))))))))))</f>
        <v>Fairly good evidences of designs have been showcased which is related to the implemented methodology and workflow (e.g. mind maps, flowcharts, use cases, DFDs etc).</v>
      </c>
    </row>
    <row r="5" spans="1:3">
      <c r="A5" s="2">
        <f>'Final Report'!C8</f>
        <v>16</v>
      </c>
      <c r="B5" s="2">
        <f>(A5/'Final Report'!B8)*100</f>
        <v>40</v>
      </c>
      <c r="C5" s="2" t="str">
        <f>IF(B5&gt;=100,'Final Report'!D8,IF(B5&gt;=90,'Final Report'!E8,IF(B5&gt;=80,'Final Report'!F8,IF(B5&gt;=70,'Final Report'!G8,IF(B5&gt;=60,'Final Report'!H8,IF(B5&gt;=50,'Final Report'!I8,IF(B5&gt;=40,'Final Report'!J8,IF(B5&gt;=30,'Final Report'!K8,IF(B5&gt;=20,'Final Report'!L8,IF(B5&gt;=10,'Final Report'!M8,'Final Report'!N8))))))))))</f>
        <v>Satisfactory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4</v>
      </c>
      <c r="B7" s="2">
        <f>(A7/'Final Report'!B10)*100</f>
        <v>40</v>
      </c>
      <c r="C7" s="2" t="str">
        <f>IF(B7&gt;=100,'Final Report'!D10,IF(B7&gt;=90,'Final Report'!E10,IF(B7&gt;=80,'Final Report'!F10,IF(B7&gt;=70,'Final Report'!G10,IF(B7&gt;=60,'Final Report'!H10,IF(B7&gt;=50,'Final Report'!I10,IF(B7&gt;=40,'Final Report'!J10,IF(B7&gt;=30,'Final Report'!K10,IF(B7&gt;=20,'Final Report'!L10,IF(B7&gt;=10,'Final Report'!M10,'Final Report'!N10))))))))))</f>
        <v>Satisfactory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14</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35.625</v>
      </c>
    </row>
    <row r="7" spans="1:5">
      <c r="A7" s="2" t="s">
        <v>9</v>
      </c>
      <c r="C7" s="2" t="s">
        <v>16</v>
      </c>
      <c r="D7" s="3">
        <v>0</v>
      </c>
      <c r="E7" s="2">
        <f>'Viva Sheet'!D2*D7</f>
        <v>0</v>
      </c>
    </row>
    <row r="8" spans="4:6">
      <c r="D8" s="3">
        <f t="shared" ref="D8:E8" si="0">SUM(D2:D7)</f>
        <v>1</v>
      </c>
      <c r="E8" s="2">
        <f t="shared" si="0"/>
        <v>49.625</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2020-06-19T17:10:12Z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