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calcPr calcId="144525"/>
</workbook>
</file>

<file path=xl/sharedStrings.xml><?xml version="1.0" encoding="utf-8"?>
<sst xmlns="http://schemas.openxmlformats.org/spreadsheetml/2006/main" count="435" uniqueCount="334">
  <si>
    <t>Final Year Project Marks</t>
  </si>
  <si>
    <t>Student Name:</t>
  </si>
  <si>
    <t>Aditya Jung Karki</t>
  </si>
  <si>
    <t>ID Number:</t>
  </si>
  <si>
    <t>Title:</t>
  </si>
  <si>
    <t>Job Recommendation System</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</si>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</sst>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5">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sz val="11"/>
      <color rgb="FF000000"/>
      <name val="Arial"/>
      <charset val="134"/>
    </font>
    <font>
      <b/>
      <sz val="11"/>
      <color rgb="FF000000"/>
      <name val="Calibri"/>
      <charset val="134"/>
    </font>
    <font>
      <sz val="11"/>
      <color rgb="FFFF0000"/>
      <name val="Calibri"/>
      <charset val="134"/>
    </font>
    <font>
      <sz val="11"/>
      <color theme="1"/>
      <name val="Calibri"/>
      <charset val="0"/>
      <scheme val="minor"/>
    </font>
    <font>
      <sz val="11"/>
      <color theme="0"/>
      <name val="Calibri"/>
      <charset val="0"/>
      <scheme val="minor"/>
    </font>
    <font>
      <sz val="11"/>
      <color rgb="FF9C000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9" tint="0.599993896298105"/>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s>
  <borders count="29">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5" fillId="6" borderId="0" applyNumberFormat="0" applyBorder="0" applyAlignment="0" applyProtection="0">
      <alignment vertical="center"/>
    </xf>
    <xf numFmtId="177" fontId="19" fillId="0" borderId="0" applyFont="0" applyFill="0" applyBorder="0" applyAlignment="0" applyProtection="0">
      <alignment vertical="center"/>
    </xf>
    <xf numFmtId="176" fontId="19" fillId="0" borderId="0" applyFont="0" applyFill="0" applyBorder="0" applyAlignment="0" applyProtection="0">
      <alignment vertical="center"/>
    </xf>
    <xf numFmtId="42"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0" fontId="25" fillId="10" borderId="24" applyNumberFormat="0" applyAlignment="0" applyProtection="0">
      <alignment vertical="center"/>
    </xf>
    <xf numFmtId="0" fontId="20" fillId="0" borderId="21" applyNumberFormat="0" applyFill="0" applyAlignment="0" applyProtection="0">
      <alignment vertical="center"/>
    </xf>
    <xf numFmtId="0" fontId="19" fillId="18" borderId="26" applyNumberFormat="0" applyFont="0" applyAlignment="0" applyProtection="0">
      <alignment vertical="center"/>
    </xf>
    <xf numFmtId="0" fontId="24" fillId="0" borderId="0" applyNumberFormat="0" applyFill="0" applyBorder="0" applyAlignment="0" applyProtection="0">
      <alignment vertical="center"/>
    </xf>
    <xf numFmtId="0" fontId="16" fillId="9" borderId="0" applyNumberFormat="0" applyBorder="0" applyAlignment="0" applyProtection="0">
      <alignment vertical="center"/>
    </xf>
    <xf numFmtId="0" fontId="28" fillId="0" borderId="0" applyNumberFormat="0" applyFill="0" applyBorder="0" applyAlignment="0" applyProtection="0">
      <alignment vertical="center"/>
    </xf>
    <xf numFmtId="0" fontId="15" fillId="22" borderId="0" applyNumberFormat="0" applyBorder="0" applyAlignment="0" applyProtection="0">
      <alignment vertical="center"/>
    </xf>
    <xf numFmtId="0" fontId="18" fillId="0" borderId="0" applyNumberFormat="0" applyFill="0" applyBorder="0" applyAlignment="0" applyProtection="0">
      <alignment vertical="center"/>
    </xf>
    <xf numFmtId="0" fontId="15" fillId="17" borderId="0" applyNumberFormat="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21" applyNumberFormat="0" applyFill="0" applyAlignment="0" applyProtection="0">
      <alignment vertical="center"/>
    </xf>
    <xf numFmtId="0" fontId="22" fillId="0" borderId="23" applyNumberFormat="0" applyFill="0" applyAlignment="0" applyProtection="0">
      <alignment vertical="center"/>
    </xf>
    <xf numFmtId="0" fontId="22" fillId="0" borderId="0" applyNumberFormat="0" applyFill="0" applyBorder="0" applyAlignment="0" applyProtection="0">
      <alignment vertical="center"/>
    </xf>
    <xf numFmtId="0" fontId="32" fillId="21" borderId="25" applyNumberFormat="0" applyAlignment="0" applyProtection="0">
      <alignment vertical="center"/>
    </xf>
    <xf numFmtId="0" fontId="16" fillId="5" borderId="0" applyNumberFormat="0" applyBorder="0" applyAlignment="0" applyProtection="0">
      <alignment vertical="center"/>
    </xf>
    <xf numFmtId="0" fontId="29" fillId="16" borderId="0" applyNumberFormat="0" applyBorder="0" applyAlignment="0" applyProtection="0">
      <alignment vertical="center"/>
    </xf>
    <xf numFmtId="0" fontId="31" fillId="13" borderId="27" applyNumberFormat="0" applyAlignment="0" applyProtection="0">
      <alignment vertical="center"/>
    </xf>
    <xf numFmtId="0" fontId="15" fillId="25" borderId="0" applyNumberFormat="0" applyBorder="0" applyAlignment="0" applyProtection="0">
      <alignment vertical="center"/>
    </xf>
    <xf numFmtId="0" fontId="26" fillId="13" borderId="25" applyNumberFormat="0" applyAlignment="0" applyProtection="0">
      <alignment vertical="center"/>
    </xf>
    <xf numFmtId="0" fontId="33" fillId="0" borderId="28" applyNumberFormat="0" applyFill="0" applyAlignment="0" applyProtection="0">
      <alignment vertical="center"/>
    </xf>
    <xf numFmtId="0" fontId="21" fillId="0" borderId="22" applyNumberFormat="0" applyFill="0" applyAlignment="0" applyProtection="0">
      <alignment vertical="center"/>
    </xf>
    <xf numFmtId="0" fontId="17" fillId="4" borderId="0" applyNumberFormat="0" applyBorder="0" applyAlignment="0" applyProtection="0">
      <alignment vertical="center"/>
    </xf>
    <xf numFmtId="0" fontId="34" fillId="29" borderId="0" applyNumberFormat="0" applyBorder="0" applyAlignment="0" applyProtection="0">
      <alignment vertical="center"/>
    </xf>
    <xf numFmtId="0" fontId="16" fillId="32" borderId="0" applyNumberFormat="0" applyBorder="0" applyAlignment="0" applyProtection="0">
      <alignment vertical="center"/>
    </xf>
    <xf numFmtId="0" fontId="15" fillId="24" borderId="0" applyNumberFormat="0" applyBorder="0" applyAlignment="0" applyProtection="0">
      <alignment vertical="center"/>
    </xf>
    <xf numFmtId="0" fontId="16" fillId="3" borderId="0" applyNumberFormat="0" applyBorder="0" applyAlignment="0" applyProtection="0">
      <alignment vertical="center"/>
    </xf>
    <xf numFmtId="0" fontId="16" fillId="15" borderId="0" applyNumberFormat="0" applyBorder="0" applyAlignment="0" applyProtection="0">
      <alignment vertical="center"/>
    </xf>
    <xf numFmtId="0" fontId="15" fillId="20" borderId="0" applyNumberFormat="0" applyBorder="0" applyAlignment="0" applyProtection="0">
      <alignment vertical="center"/>
    </xf>
    <xf numFmtId="0" fontId="15" fillId="28" borderId="0" applyNumberFormat="0" applyBorder="0" applyAlignment="0" applyProtection="0">
      <alignment vertical="center"/>
    </xf>
    <xf numFmtId="0" fontId="16" fillId="31" borderId="0" applyNumberFormat="0" applyBorder="0" applyAlignment="0" applyProtection="0">
      <alignment vertical="center"/>
    </xf>
    <xf numFmtId="0" fontId="16" fillId="12" borderId="0" applyNumberFormat="0" applyBorder="0" applyAlignment="0" applyProtection="0">
      <alignment vertical="center"/>
    </xf>
    <xf numFmtId="0" fontId="15" fillId="2" borderId="0" applyNumberFormat="0" applyBorder="0" applyAlignment="0" applyProtection="0">
      <alignment vertical="center"/>
    </xf>
    <xf numFmtId="0" fontId="16" fillId="19" borderId="0" applyNumberFormat="0" applyBorder="0" applyAlignment="0" applyProtection="0">
      <alignment vertical="center"/>
    </xf>
    <xf numFmtId="0" fontId="15" fillId="30" borderId="0" applyNumberFormat="0" applyBorder="0" applyAlignment="0" applyProtection="0">
      <alignment vertical="center"/>
    </xf>
    <xf numFmtId="0" fontId="15" fillId="27" borderId="0" applyNumberFormat="0" applyBorder="0" applyAlignment="0" applyProtection="0">
      <alignment vertical="center"/>
    </xf>
    <xf numFmtId="0" fontId="16" fillId="11" borderId="0" applyNumberFormat="0" applyBorder="0" applyAlignment="0" applyProtection="0">
      <alignment vertical="center"/>
    </xf>
    <xf numFmtId="0" fontId="15" fillId="23"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5" fillId="14" borderId="0" applyNumberFormat="0" applyBorder="0" applyAlignment="0" applyProtection="0">
      <alignment vertical="center"/>
    </xf>
    <xf numFmtId="0" fontId="16" fillId="26" borderId="0" applyNumberFormat="0" applyBorder="0" applyAlignment="0" applyProtection="0">
      <alignment vertical="center"/>
    </xf>
  </cellStyleXfs>
  <cellXfs count="55">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2" fillId="0" borderId="0" xfId="0" applyFont="1" applyAlignment="1">
      <alignment horizontal="left" vertical="top" wrapText="1"/>
    </xf>
    <xf numFmtId="0" fontId="10" fillId="0" borderId="0" xfId="0" applyFont="1"/>
    <xf numFmtId="0" fontId="0" fillId="0" borderId="15" xfId="0" applyFont="1" applyBorder="1" applyAlignment="1">
      <alignment horizontal="left"/>
    </xf>
    <xf numFmtId="0" fontId="12" fillId="0" borderId="15" xfId="0" applyFont="1" applyBorder="1" applyAlignment="1">
      <alignment horizontal="left"/>
    </xf>
    <xf numFmtId="0" fontId="13" fillId="0" borderId="15" xfId="0" applyFont="1" applyBorder="1" applyAlignment="1">
      <alignment horizontal="left"/>
    </xf>
    <xf numFmtId="0" fontId="14"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33" sqref="B33"/>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49" t="s">
        <v>0</v>
      </c>
      <c r="B1" s="1"/>
      <c r="C1" s="1"/>
      <c r="D1" s="1"/>
      <c r="E1" s="1"/>
      <c r="F1" s="1"/>
    </row>
    <row r="3" spans="1:2">
      <c r="A3" s="1" t="s">
        <v>1</v>
      </c>
      <c r="B3" s="50" t="s">
        <v>2</v>
      </c>
    </row>
    <row r="4" spans="2:2">
      <c r="B4" s="32"/>
    </row>
    <row r="5" spans="1:2">
      <c r="A5" s="1" t="s">
        <v>3</v>
      </c>
      <c r="B5" s="51">
        <v>17031128</v>
      </c>
    </row>
    <row r="6" spans="1:2">
      <c r="A6" s="1"/>
      <c r="B6" s="32"/>
    </row>
    <row r="7" spans="1:2">
      <c r="A7" s="1" t="s">
        <v>4</v>
      </c>
      <c r="B7" s="51" t="s">
        <v>5</v>
      </c>
    </row>
    <row r="8" spans="2:2">
      <c r="B8" s="32"/>
    </row>
    <row r="9" spans="1:2">
      <c r="A9" s="1" t="s">
        <v>6</v>
      </c>
      <c r="B9" s="51" t="s">
        <v>7</v>
      </c>
    </row>
    <row r="10" spans="2:2">
      <c r="B10" s="32"/>
    </row>
    <row r="11" spans="1:2">
      <c r="A11" s="1" t="s">
        <v>8</v>
      </c>
      <c r="B11" s="52" t="s">
        <v>9</v>
      </c>
    </row>
    <row r="14" hidden="1" spans="1:2">
      <c r="A14" s="1" t="s">
        <v>10</v>
      </c>
      <c r="B14" s="53" t="str">
        <f>'Proposal Sheet'!E2</f>
        <v>F3</v>
      </c>
    </row>
    <row r="15" hidden="1" spans="1:2">
      <c r="A15" s="1"/>
      <c r="B15" s="53"/>
    </row>
    <row r="16" spans="1:7">
      <c r="A16" s="1" t="s">
        <v>11</v>
      </c>
      <c r="B16" s="53" t="str">
        <f>'Interim Report Sheet'!E2</f>
        <v>C</v>
      </c>
      <c r="G16" s="2" t="s">
        <v>12</v>
      </c>
    </row>
    <row r="17" spans="1:2">
      <c r="A17" s="1"/>
      <c r="B17" s="53"/>
    </row>
    <row r="18" hidden="1" spans="1:2">
      <c r="A18" s="1" t="s">
        <v>13</v>
      </c>
      <c r="B18" s="53" t="str">
        <f>'Artefact Sheet'!E2</f>
        <v>F3</v>
      </c>
    </row>
    <row r="19" hidden="1" spans="1:2">
      <c r="A19" s="1"/>
      <c r="B19" s="53"/>
    </row>
    <row r="20" hidden="1" spans="1:2">
      <c r="A20" s="1" t="s">
        <v>14</v>
      </c>
      <c r="B20" s="53" t="str">
        <f>'Logs Sheet'!E2</f>
        <v>F3</v>
      </c>
    </row>
    <row r="21" ht="15.75" hidden="1" customHeight="1" spans="2:2">
      <c r="B21" s="53"/>
    </row>
    <row r="22" ht="15.75" customHeight="1" spans="1:2">
      <c r="A22" s="1" t="s">
        <v>15</v>
      </c>
      <c r="B22" s="53" t="str">
        <f>'Final Report Sheet'!E2</f>
        <v>D</v>
      </c>
    </row>
    <row r="23" ht="15.75" customHeight="1"/>
    <row r="24" ht="15.75" hidden="1" customHeight="1" spans="1:2">
      <c r="A24" s="1" t="s">
        <v>16</v>
      </c>
      <c r="B24" s="53" t="str">
        <f>'Viva Sheet'!E2</f>
        <v>F3</v>
      </c>
    </row>
    <row r="25" ht="15.75" customHeight="1"/>
    <row r="26" ht="15.75" customHeight="1" spans="1:2">
      <c r="A26" s="1" t="s">
        <v>17</v>
      </c>
      <c r="B26" s="54" t="str">
        <f>'Final Marks'!F8</f>
        <v>D</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ErrorMessage="1" sqref="B11">
      <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8"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B38" sqref="B38"/>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39">
        <v>10</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39">
        <v>12</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39">
        <v>15</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39">
        <v>15</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52</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J5" sqref="J5"/>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2</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3</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10</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12</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5</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4</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4</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40</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Reasonable structure and style is seen in the report. Proper breakdown of chapters, abstract and table of contents is seen accompanied by numbering. Reasonable consistency is observed along with coherency between the chapters	</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reasonably along with reflection of dropped plans.
Reasonable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C</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Satisfactory structure and style is seen in the report. Proper breakdown of chapters, abstract and table of contents is seen accompanied by numbering. Satisfactory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Fairly good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Reasonable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Weak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Reasonable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Satisfactory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Satisfactory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D</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10</v>
      </c>
      <c r="B2" s="2">
        <f>(A2/'Interim Report'!B5)*100</f>
        <v>50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Reasonable structure and style is seen in the report. Proper breakdown of chapters, abstract and table of contents is seen accompanied by numbering. Reasonable consistency is observed along with coherency between the chapters	</v>
      </c>
      <c r="D2" s="2">
        <f>SUM(A:A)</f>
        <v>52</v>
      </c>
      <c r="E2" s="2" t="str">
        <f>IF(D2&gt;93,"A+",IF(D2&gt;82,"A",IF(D2&gt;69,"A-",IF(D2&gt;65,"B+",IF(D2&gt;59,"B",IF(D2&gt;55,"C+",IF(D2&gt;49,"C",IF(D2&gt;45,"D+",IF(D2&gt;39,"D",IF(D2&gt;35,"F1",IF(D2&gt;20,"F2","F3")))))))))))</f>
        <v>C</v>
      </c>
    </row>
    <row r="3" spans="1:3">
      <c r="A3" s="2">
        <f>'Interim Report'!C6</f>
        <v>12</v>
      </c>
      <c r="B3" s="2">
        <f>(A3/'Interim Report'!B6)*100</f>
        <v>60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row>
    <row r="4" spans="1:3">
      <c r="A4" s="2">
        <f>'Interim Report'!C7</f>
        <v>15</v>
      </c>
      <c r="B4" s="2">
        <f>(A4/'Interim Report'!B7)*100</f>
        <v>50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spans="1:3">
      <c r="A5" s="2">
        <f>'Interim Report'!C8</f>
        <v>15</v>
      </c>
      <c r="B5" s="2">
        <f>(A5/'Interim Report'!B8)*100</f>
        <v>50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2</v>
      </c>
      <c r="B2" s="2">
        <f>(A2/'Final Report'!B5)*100</f>
        <v>40</v>
      </c>
      <c r="C2" s="2" t="str">
        <f>IF(B2&gt;=100,'Final Report'!D5,IF(B2&gt;=90,'Final Report'!E5,IF(B2&gt;=80,'Final Report'!F5,IF(B2&gt;=70,'Final Report'!G5,IF(B2&gt;=60,'Final Report'!H5,IF(B2&gt;=50,'Final Report'!I5,IF(B2&gt;=40,'Final Report'!J5,IF(B2&gt;=30,'Final Report'!K5,IF(B2&gt;=20,'Final Report'!L5,IF(B2&gt;=10,'Final Report'!M5,'Final Report'!N5))))))))))</f>
        <v>Satisfactory structure and style is seen in the report. Proper breakdown of chapters, abstract and table of contents is seen accompanied by numbering. Satisfactory consistency is observed along with coherency between the chapters</v>
      </c>
      <c r="D2" s="2">
        <f>SUM(A:A)</f>
        <v>40</v>
      </c>
      <c r="E2" s="2" t="str">
        <f>IF(D2&gt;93,"A+",IF(D2&gt;82,"A",IF(D2&gt;69,"A-",IF(D2&gt;65,"B+",IF(D2&gt;59,"B",IF(D2&gt;55,"C+",IF(D2&gt;49,"C",IF(D2&gt;45,"D+",IF(D2&gt;39,"D",IF(D2&gt;35,"F1",IF(D2&gt;20,"F2","F3")))))))))))</f>
        <v>D</v>
      </c>
    </row>
    <row r="3" spans="1:3">
      <c r="A3" s="2">
        <f>'Final Report'!C6</f>
        <v>3</v>
      </c>
      <c r="B3" s="2">
        <f>(A3/'Final Report'!B6)*100</f>
        <v>60</v>
      </c>
      <c r="C3" s="2" t="str">
        <f>IF(B3&gt;=100,'Final Report'!D6,IF(B3&gt;=90,'Final Report'!E6,IF(B3&gt;=80,'Final Report'!F6,IF(B3&gt;=70,'Final Report'!G6,IF(B3&gt;=60,'Final Report'!H6,IF(B3&gt;=50,'Final Report'!I6,IF(B3&gt;=40,'Final Report'!J6,IF(B3&gt;=30,'Final Report'!K6,IF(B3&gt;=20,'Final Report'!L6,IF(B3&gt;=10,'Final Report'!M6,'Final Report'!N6))))))))))</f>
        <v>Fairly good introduction and background has been explained in context of the proposed topic with proper sub-chapters and variety of credible references</v>
      </c>
    </row>
    <row r="4" spans="1:3">
      <c r="A4" s="2">
        <f>'Final Report'!C7</f>
        <v>10</v>
      </c>
      <c r="B4" s="2">
        <f>(A4/'Final Report'!B7)*100</f>
        <v>50</v>
      </c>
      <c r="C4" s="2" t="str">
        <f>IF(B4&gt;=100,'Final Report'!D7,IF(B4&gt;=90,'Final Report'!E7,IF(B4&gt;=80,'Final Report'!F7,IF(B4&gt;=70,'Final Report'!G7,IF(B4&gt;=60,'Final Report'!H7,IF(B4&gt;=50,'Final Report'!I7,IF(B4&gt;=40,'Final Report'!J7,IF(B4&gt;=30,'Final Report'!K7,IF(B4&gt;=20,'Final Report'!L7,IF(B4&gt;=10,'Final Report'!M7,'Final Report'!N7))))))))))</f>
        <v>Reasonable evidences of designs have been showcased which is related to the implemented methodology and workflow (e.g. mind maps, flowcharts, use cases, DFDs etc).</v>
      </c>
    </row>
    <row r="5" spans="1:3">
      <c r="A5" s="2">
        <f>'Final Report'!C8</f>
        <v>12</v>
      </c>
      <c r="B5" s="2">
        <f>(A5/'Final Report'!B8)*100</f>
        <v>30</v>
      </c>
      <c r="C5" s="2" t="str">
        <f>IF(B5&gt;=100,'Final Report'!D8,IF(B5&gt;=90,'Final Report'!E8,IF(B5&gt;=80,'Final Report'!F8,IF(B5&gt;=70,'Final Report'!G8,IF(B5&gt;=60,'Final Report'!H8,IF(B5&gt;=50,'Final Report'!I8,IF(B5&gt;=40,'Final Report'!J8,IF(B5&gt;=30,'Final Report'!K8,IF(B5&gt;=20,'Final Report'!L8,IF(B5&gt;=10,'Final Report'!M8,'Final Report'!N8))))))))))</f>
        <v>Weak evidences of considerations and critical analysis of different option before inception of system design is found.</v>
      </c>
    </row>
    <row r="6" spans="1:3">
      <c r="A6" s="2">
        <f>'Final Report'!C9</f>
        <v>5</v>
      </c>
      <c r="B6" s="2">
        <f>(A6/'Final Report'!B9)*100</f>
        <v>50</v>
      </c>
      <c r="C6" s="2" t="str">
        <f>IF(B6&gt;=100,'Final Report'!D9,IF(B6&gt;=90,'Final Report'!E9,IF(B6&gt;=80,'Final Report'!F9,IF(B6&gt;=70,'Final Report'!G9,IF(B6&gt;=60,'Final Report'!H9,IF(B6&gt;=50,'Final Report'!I9,IF(B6&gt;=40,'Final Report'!J9,IF(B6&gt;=30,'Final Report'!K9,IF(B6&gt;=20,'Final Report'!L9,IF(B6&gt;=10,'Final Report'!M9,'Final Report'!N9))))))))))</f>
        <v>Reasonable representation of testing is showcased in relation to adequate scenarios related to the system.</v>
      </c>
    </row>
    <row r="7" spans="1:3">
      <c r="A7" s="2">
        <f>'Final Report'!C10</f>
        <v>4</v>
      </c>
      <c r="B7" s="2">
        <f>(A7/'Final Report'!B10)*100</f>
        <v>40</v>
      </c>
      <c r="C7" s="2" t="str">
        <f>IF(B7&gt;=100,'Final Report'!D10,IF(B7&gt;=90,'Final Report'!E10,IF(B7&gt;=80,'Final Report'!F10,IF(B7&gt;=70,'Final Report'!G10,IF(B7&gt;=60,'Final Report'!H10,IF(B7&gt;=50,'Final Report'!I10,IF(B7&gt;=40,'Final Report'!J10,IF(B7&gt;=30,'Final Report'!K10,IF(B7&gt;=20,'Final Report'!L10,IF(B7&gt;=10,'Final Report'!M10,'Final Report'!N10))))))))))</f>
        <v>Satisfactory critical analysis is done of the whole system as well as project journey.</v>
      </c>
    </row>
    <row r="8" spans="1:3">
      <c r="A8" s="2">
        <f>'Final Report'!C11</f>
        <v>4</v>
      </c>
      <c r="B8" s="2">
        <f>(A8/'Final Report'!B11)*100</f>
        <v>40</v>
      </c>
      <c r="C8" s="2" t="str">
        <f>IF(B8&gt;=100,'Final Report'!D11,IF(B8&gt;=90,'Final Report'!E11,IF(B8&gt;=80,'Final Report'!F11,IF(B8&gt;=70,'Final Report'!G11,IF(B8&gt;=60,'Final Report'!H11,IF(B8&gt;=50,'Final Report'!I11,IF(B8&gt;=40,'Final Report'!J11,IF(B8&gt;=30,'Final Report'!K11,IF(B8&gt;=20,'Final Report'!L11,IF(B8&gt;=10,'Final Report'!M11,'Final Report'!N11))))))))))</f>
        <v>Satisfactory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13</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30</v>
      </c>
    </row>
    <row r="7" spans="1:5">
      <c r="A7" s="2" t="s">
        <v>9</v>
      </c>
      <c r="C7" s="2" t="s">
        <v>16</v>
      </c>
      <c r="D7" s="3">
        <v>0</v>
      </c>
      <c r="E7" s="2">
        <f>'Viva Sheet'!D2*D7</f>
        <v>0</v>
      </c>
    </row>
    <row r="8" spans="4:6">
      <c r="D8" s="3">
        <f t="shared" ref="D8:E8" si="0">SUM(D2:D7)</f>
        <v>1</v>
      </c>
      <c r="E8" s="2">
        <f t="shared" si="0"/>
        <v>43</v>
      </c>
      <c r="F8" s="2" t="str">
        <f>IF(E8&gt;93,"A+",IF(E8&gt;82,"A",IF(E8&gt;70,"A-",IF(E8&gt;65,"B+",IF(E8&gt;60,"B",IF(E8&gt;55,"C+",IF(E8&gt;50,"C",IF(E8&gt;45,"D+",IF(E8&gt;40,"D",IF(E8&gt;35,"F1",IF(E8&gt;20,"F2","F3")))))))))))</f>
        <v>D</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2020-06-22T16:52:21Z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