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<sst xmlns="http://schemas.openxmlformats.org/spreadsheetml/2006/main" count="435" uniqueCount="334">
  <si>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</si>
  <si>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</si>
  <si>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Aadil Ratna Kansakar</t>
  </si>
  <si>
    <t>ID Number:</t>
  </si>
  <si>
    <t>Title:</t>
  </si>
  <si>
    <t>Futsal Booking Mobile Application</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</si>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</sst>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0"/>
      <name val="Calibri"/>
      <charset val="0"/>
      <scheme val="minor"/>
    </font>
    <font>
      <sz val="11"/>
      <color rgb="FF9C0006"/>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theme="1"/>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24" fillId="18"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3" fillId="10" borderId="25" applyNumberFormat="0" applyAlignment="0" applyProtection="0">
      <alignment vertical="center"/>
    </xf>
    <xf numFmtId="0" fontId="21" fillId="0" borderId="23" applyNumberFormat="0" applyFill="0" applyAlignment="0" applyProtection="0">
      <alignment vertical="center"/>
    </xf>
    <xf numFmtId="0" fontId="13" fillId="22" borderId="28" applyNumberFormat="0" applyFont="0" applyAlignment="0" applyProtection="0">
      <alignment vertical="center"/>
    </xf>
    <xf numFmtId="0" fontId="35" fillId="0" borderId="0" applyNumberFormat="0" applyFill="0" applyBorder="0" applyAlignment="0" applyProtection="0">
      <alignment vertical="center"/>
    </xf>
    <xf numFmtId="0" fontId="17" fillId="32" borderId="0" applyNumberFormat="0" applyBorder="0" applyAlignment="0" applyProtection="0">
      <alignment vertical="center"/>
    </xf>
    <xf numFmtId="0" fontId="31" fillId="0" borderId="0" applyNumberFormat="0" applyFill="0" applyBorder="0" applyAlignment="0" applyProtection="0">
      <alignment vertical="center"/>
    </xf>
    <xf numFmtId="0" fontId="24" fillId="17" borderId="0" applyNumberFormat="0" applyBorder="0" applyAlignment="0" applyProtection="0">
      <alignment vertical="center"/>
    </xf>
    <xf numFmtId="0" fontId="20" fillId="0" borderId="0" applyNumberFormat="0" applyFill="0" applyBorder="0" applyAlignment="0" applyProtection="0">
      <alignment vertical="center"/>
    </xf>
    <xf numFmtId="0" fontId="24" fillId="21" borderId="0" applyNumberFormat="0" applyBorder="0" applyAlignment="0" applyProtection="0">
      <alignment vertical="center"/>
    </xf>
    <xf numFmtId="0" fontId="3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0" borderId="23" applyNumberFormat="0" applyFill="0" applyAlignment="0" applyProtection="0">
      <alignment vertical="center"/>
    </xf>
    <xf numFmtId="0" fontId="29" fillId="0" borderId="30" applyNumberFormat="0" applyFill="0" applyAlignment="0" applyProtection="0">
      <alignment vertical="center"/>
    </xf>
    <xf numFmtId="0" fontId="29" fillId="0" borderId="0" applyNumberFormat="0" applyFill="0" applyBorder="0" applyAlignment="0" applyProtection="0">
      <alignment vertical="center"/>
    </xf>
    <xf numFmtId="0" fontId="26" fillId="14" borderId="26" applyNumberFormat="0" applyAlignment="0" applyProtection="0">
      <alignment vertical="center"/>
    </xf>
    <xf numFmtId="0" fontId="17" fillId="20" borderId="0" applyNumberFormat="0" applyBorder="0" applyAlignment="0" applyProtection="0">
      <alignment vertical="center"/>
    </xf>
    <xf numFmtId="0" fontId="19" fillId="6" borderId="0" applyNumberFormat="0" applyBorder="0" applyAlignment="0" applyProtection="0">
      <alignment vertical="center"/>
    </xf>
    <xf numFmtId="0" fontId="22" fillId="9" borderId="24" applyNumberFormat="0" applyAlignment="0" applyProtection="0">
      <alignment vertical="center"/>
    </xf>
    <xf numFmtId="0" fontId="24" fillId="29" borderId="0" applyNumberFormat="0" applyBorder="0" applyAlignment="0" applyProtection="0">
      <alignment vertical="center"/>
    </xf>
    <xf numFmtId="0" fontId="25" fillId="9" borderId="26" applyNumberFormat="0" applyAlignment="0" applyProtection="0">
      <alignment vertical="center"/>
    </xf>
    <xf numFmtId="0" fontId="27" fillId="0" borderId="27" applyNumberFormat="0" applyFill="0" applyAlignment="0" applyProtection="0">
      <alignment vertical="center"/>
    </xf>
    <xf numFmtId="0" fontId="33" fillId="0" borderId="29" applyNumberFormat="0" applyFill="0" applyAlignment="0" applyProtection="0">
      <alignment vertical="center"/>
    </xf>
    <xf numFmtId="0" fontId="18" fillId="5" borderId="0" applyNumberFormat="0" applyBorder="0" applyAlignment="0" applyProtection="0">
      <alignment vertical="center"/>
    </xf>
    <xf numFmtId="0" fontId="32" fillId="31" borderId="0" applyNumberFormat="0" applyBorder="0" applyAlignment="0" applyProtection="0">
      <alignment vertical="center"/>
    </xf>
    <xf numFmtId="0" fontId="17" fillId="26" borderId="0" applyNumberFormat="0" applyBorder="0" applyAlignment="0" applyProtection="0">
      <alignment vertical="center"/>
    </xf>
    <xf numFmtId="0" fontId="24" fillId="25" borderId="0" applyNumberFormat="0" applyBorder="0" applyAlignment="0" applyProtection="0">
      <alignment vertical="center"/>
    </xf>
    <xf numFmtId="0" fontId="17" fillId="13" borderId="0" applyNumberFormat="0" applyBorder="0" applyAlignment="0" applyProtection="0">
      <alignment vertical="center"/>
    </xf>
    <xf numFmtId="0" fontId="17" fillId="4"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17" fillId="3" borderId="0" applyNumberFormat="0" applyBorder="0" applyAlignment="0" applyProtection="0">
      <alignment vertical="center"/>
    </xf>
    <xf numFmtId="0" fontId="17" fillId="16" borderId="0" applyNumberFormat="0" applyBorder="0" applyAlignment="0" applyProtection="0">
      <alignment vertical="center"/>
    </xf>
    <xf numFmtId="0" fontId="24" fillId="12" borderId="0" applyNumberFormat="0" applyBorder="0" applyAlignment="0" applyProtection="0">
      <alignment vertical="center"/>
    </xf>
    <xf numFmtId="0" fontId="17" fillId="8" borderId="0" applyNumberFormat="0" applyBorder="0" applyAlignment="0" applyProtection="0">
      <alignment vertical="center"/>
    </xf>
    <xf numFmtId="0" fontId="24" fillId="19" borderId="0" applyNumberFormat="0" applyBorder="0" applyAlignment="0" applyProtection="0">
      <alignment vertical="center"/>
    </xf>
    <xf numFmtId="0" fontId="24" fillId="30" borderId="0" applyNumberFormat="0" applyBorder="0" applyAlignment="0" applyProtection="0">
      <alignment vertical="center"/>
    </xf>
    <xf numFmtId="0" fontId="17" fillId="7" borderId="0" applyNumberFormat="0" applyBorder="0" applyAlignment="0" applyProtection="0">
      <alignment vertical="center"/>
    </xf>
    <xf numFmtId="0" fontId="24" fillId="28" borderId="0" applyNumberFormat="0" applyBorder="0" applyAlignment="0" applyProtection="0">
      <alignment vertical="center"/>
    </xf>
    <xf numFmtId="0" fontId="17" fillId="11" borderId="0" applyNumberFormat="0" applyBorder="0" applyAlignment="0" applyProtection="0">
      <alignment vertical="center"/>
    </xf>
    <xf numFmtId="0" fontId="17" fillId="2" borderId="0" applyNumberFormat="0" applyBorder="0" applyAlignment="0" applyProtection="0">
      <alignment vertical="center"/>
    </xf>
    <xf numFmtId="0" fontId="24" fillId="27" borderId="0" applyNumberFormat="0" applyBorder="0" applyAlignment="0" applyProtection="0">
      <alignment vertical="center"/>
    </xf>
    <xf numFmtId="0" fontId="17" fillId="15"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232%20Aadil%20Ratna%20Kansaka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17" sqref="B17"/>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17031232</v>
      </c>
    </row>
    <row r="6" spans="1:2">
      <c r="A6" s="1"/>
      <c r="B6" s="52"/>
    </row>
    <row r="7"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B+</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C+</v>
      </c>
    </row>
    <row r="23" ht="15.75" customHeight="1"/>
    <row r="24" ht="15.75" hidden="1" customHeight="1" spans="1:2">
      <c r="A24" s="1" t="s">
        <v>16</v>
      </c>
      <c r="B24" s="55" t="str">
        <f>'Viva Sheet'!E2</f>
        <v>F3</v>
      </c>
    </row>
    <row r="25" ht="15.75" customHeight="1"/>
    <row r="26" ht="15.75" customHeight="1" spans="1:2">
      <c r="A26" s="1" t="s">
        <v>17</v>
      </c>
      <c r="B26" s="56" t="str">
        <f>'Final Marks'!F8</f>
        <v>B</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6" activePane="bottomRight" state="frozen"/>
      <selection/>
      <selection pane="topRight"/>
      <selection pane="bottomLeft"/>
      <selection pane="bottomRight" activeCell="D43" sqref="D43"/>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14</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18</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18</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66</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10" sqref="C10"/>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14</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24</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7</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3</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59</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fairly good explanation of remedial plans have been explained along with reflection of dropped plans. Fairly good explanation of work that has to be completed with context to the proposed Gantt chart.	</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B+</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Fairly good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Good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Weak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C+</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66</v>
      </c>
      <c r="E2" s="2" t="str">
        <f>IF(D2&gt;93,"A+",IF(D2&gt;82,"A",IF(D2&gt;69,"A-",IF(D2&gt;65,"B+",IF(D2&gt;59,"B",IF(D2&gt;55,"C+",IF(D2&gt;49,"C",IF(D2&gt;45,"D+",IF(D2&gt;39,"D",IF(D2&gt;35,"F1",IF(D2&gt;20,"F2","F3")))))))))))</f>
        <v>B+</v>
      </c>
    </row>
    <row r="3" spans="1:3">
      <c r="A3" s="2">
        <f>'Interim Report'!C6</f>
        <v>14</v>
      </c>
      <c r="B3" s="2">
        <f>(A3/'Interim Report'!B6)*100</f>
        <v>70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s="2">
        <f>'Interim Report'!C7</f>
        <v>18</v>
      </c>
      <c r="B4" s="2">
        <f>(A4/'Interim Report'!B7)*100</f>
        <v>60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row>
    <row r="5" spans="1:3">
      <c r="A5" s="2">
        <f>'Interim Report'!C8</f>
        <v>18</v>
      </c>
      <c r="B5" s="2">
        <f>(A5/'Interim Report'!B8)*100</f>
        <v>60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fairly good explanation of remedial plans have been explained along with reflection of dropped plans. Fairly good explanation of work that has to be completed with context to the proposed Gantt chart.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59</v>
      </c>
      <c r="E2" s="2" t="str">
        <f>IF(D2&gt;93,"A+",IF(D2&gt;82,"A",IF(D2&gt;69,"A-",IF(D2&gt;65,"B+",IF(D2&gt;59,"B",IF(D2&gt;55,"C+",IF(D2&gt;49,"C",IF(D2&gt;45,"D+",IF(D2&gt;39,"D",IF(D2&gt;35,"F1",IF(D2&gt;20,"F2","F3")))))))))))</f>
        <v>C+</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14</v>
      </c>
      <c r="B4" s="2">
        <f>(A4/'Final Report'!B7)*100</f>
        <v>70</v>
      </c>
      <c r="C4" s="2" t="str">
        <f>IF(B4&gt;=100,'Final Report'!D7,IF(B4&gt;=90,'Final Report'!E7,IF(B4&gt;=80,'Final Report'!F7,IF(B4&gt;=70,'Final Report'!G7,IF(B4&gt;=60,'Final Report'!H7,IF(B4&gt;=50,'Final Report'!I7,IF(B4&gt;=40,'Final Report'!J7,IF(B4&gt;=30,'Final Report'!K7,IF(B4&gt;=20,'Final Report'!L7,IF(B4&gt;=10,'Final Report'!M7,'Final Report'!N7))))))))))</f>
        <v>Good evidences of designs have been showcased which is related to the implemented methodology and workflow (e.g. mind maps, flowcharts, use cases, DFDs etc).</v>
      </c>
    </row>
    <row r="5" spans="1:3">
      <c r="A5" s="2">
        <f>'Final Report'!C8</f>
        <v>24</v>
      </c>
      <c r="B5" s="2">
        <f>(A5/'Final Report'!B8)*100</f>
        <v>60</v>
      </c>
      <c r="C5" s="2" t="str">
        <f>IF(B5&gt;=100,'Final Report'!D8,IF(B5&gt;=90,'Final Report'!E8,IF(B5&gt;=80,'Final Report'!F8,IF(B5&gt;=70,'Final Report'!G8,IF(B5&gt;=60,'Final Report'!H8,IF(B5&gt;=50,'Final Report'!I8,IF(B5&gt;=40,'Final Report'!J8,IF(B5&gt;=30,'Final Report'!K8,IF(B5&gt;=20,'Final Report'!L8,IF(B5&gt;=10,'Final Report'!M8,'Final Report'!N8))))))))))</f>
        <v>Fairly good evidences of considerations and critical analysis of different option before inception of system design is found.</v>
      </c>
    </row>
    <row r="6" spans="1:3">
      <c r="A6" s="2">
        <f>'Final Report'!C9</f>
        <v>7</v>
      </c>
      <c r="B6" s="2">
        <f>(A6/'Final Report'!B9)*100</f>
        <v>70</v>
      </c>
      <c r="C6" s="2" t="str">
        <f>IF(B6&gt;=100,'Final Report'!D9,IF(B6&gt;=90,'Final Report'!E9,IF(B6&gt;=80,'Final Report'!F9,IF(B6&gt;=70,'Final Report'!G9,IF(B6&gt;=60,'Final Report'!H9,IF(B6&gt;=50,'Final Report'!I9,IF(B6&gt;=40,'Final Report'!J9,IF(B6&gt;=30,'Final Report'!K9,IF(B6&gt;=20,'Final Report'!L9,IF(B6&gt;=10,'Final Report'!M9,'Final Report'!N9))))))))))</f>
        <v>Good representation of testing is showcased in relation to adequate scenarios related to the system.</v>
      </c>
    </row>
    <row r="7" spans="1:3">
      <c r="A7" s="2">
        <f>'Final Report'!C10</f>
        <v>3</v>
      </c>
      <c r="B7" s="2">
        <f>(A7/'Final Report'!B10)*100</f>
        <v>30</v>
      </c>
      <c r="C7" s="2" t="str">
        <f>IF(B7&gt;=100,'Final Report'!D10,IF(B7&gt;=90,'Final Report'!E10,IF(B7&gt;=80,'Final Report'!F10,IF(B7&gt;=70,'Final Report'!G10,IF(B7&gt;=60,'Final Report'!H10,IF(B7&gt;=50,'Final Report'!I10,IF(B7&gt;=40,'Final Report'!J10,IF(B7&gt;=30,'Final Report'!K10,IF(B7&gt;=20,'Final Report'!L10,IF(B7&gt;=10,'Final Report'!M10,'Final Report'!N10))))))))))</f>
        <v>Weak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16.5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44.25</v>
      </c>
    </row>
    <row r="7" spans="1:5">
      <c r="A7" s="2" t="s">
        <v>9</v>
      </c>
      <c r="C7" s="2" t="s">
        <v>16</v>
      </c>
      <c r="D7" s="3">
        <v>0</v>
      </c>
      <c r="E7" s="2">
        <f>'Viva Sheet'!D2*D7</f>
        <v>0</v>
      </c>
    </row>
    <row r="8" spans="4:6">
      <c r="D8" s="3">
        <f t="shared" ref="D8:E8" si="0">SUM(D2:D7)</f>
        <v>1</v>
      </c>
      <c r="E8" s="2">
        <f t="shared" si="0"/>
        <v>60.75</v>
      </c>
      <c r="F8" s="2" t="str">
        <f>IF(E8&gt;93,"A+",IF(E8&gt;82,"A",IF(E8&gt;70,"A-",IF(E8&gt;65,"B+",IF(E8&gt;60,"B",IF(E8&gt;55,"C+",IF(E8&gt;50,"C",IF(E8&gt;45,"D+",IF(E8&gt;40,"D",IF(E8&gt;35,"F1",IF(E8&gt;20,"F2","F3")))))))))))</f>
        <v>B</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2020-06-22T16:50:52Z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