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50" tabRatio="976" activeTab="2"/>
  </bookViews>
  <sheets>
    <sheet name="Overall Report" sheetId="1" r:id="rId1"/>
    <sheet name="Proposal" sheetId="2" state="hidden" r:id="rId2"/>
    <sheet name="Interim Report" sheetId="3" r:id="rId3"/>
    <sheet name="Artefact" sheetId="4" state="hidden" r:id="rId4"/>
    <sheet name="Logs" sheetId="5" state="hidden" r:id="rId5"/>
    <sheet name="Final Report" sheetId="6" r:id="rId6"/>
    <sheet name="Viva" sheetId="7" state="hidden" r:id="rId7"/>
    <sheet name="Proposal Result" sheetId="8" state="hidden" r:id="rId8"/>
    <sheet name="Interim Report Result" sheetId="9" r:id="rId9"/>
    <sheet name="Artefact Result" sheetId="10" state="hidden" r:id="rId10"/>
    <sheet name="Logs Result" sheetId="11" state="hidden" r:id="rId11"/>
    <sheet name="Final Report Result" sheetId="12" r:id="rId12"/>
    <sheet name="Viva Result" sheetId="13" state="hidden" r:id="rId13"/>
    <sheet name="Proposal Sheet" sheetId="14" state="hidden" r:id="rId14"/>
    <sheet name="Interim Report Sheet" sheetId="15" state="hidden" r:id="rId15"/>
    <sheet name="Artefact Sheet" sheetId="16" state="hidden" r:id="rId16"/>
    <sheet name="Logs Sheet" sheetId="17" state="hidden" r:id="rId17"/>
    <sheet name="Final Report Sheet" sheetId="18" state="hidden" r:id="rId18"/>
    <sheet name="Viva Sheet" sheetId="19" state="hidden" r:id="rId19"/>
    <sheet name="Final Marks" sheetId="20" state="hidden" r:id="rId20"/>
  </sheets>
  <externalReferences>
    <externalReference r:id="rId21"/>
  </externalReferences>
  <calcPr calcId="144525"/>
</workbook>
</file>

<file path=xl/sharedStrings.xml><?xml version="1.0" encoding="utf-8"?>
<sst xmlns="http://schemas.openxmlformats.org/spreadsheetml/2006/main" count="435" uniqueCount="334">
  <si>
    <t>Final Year Project Marks</t>
  </si>
  <si>
    <t>Student Name:</t>
  </si>
  <si>
    <t>Rishav Dahal</t>
  </si>
  <si>
    <t>ID Number:</t>
  </si>
  <si>
    <t>Title:</t>
  </si>
  <si>
    <t>E-Checkup</t>
  </si>
  <si>
    <t>Marker:</t>
  </si>
  <si>
    <t>Ishwor Shrestha</t>
  </si>
  <si>
    <t>Role:</t>
  </si>
  <si>
    <t>External Supervisor</t>
  </si>
  <si>
    <t>Proposal:</t>
  </si>
  <si>
    <t>Interim Report:</t>
  </si>
  <si>
    <t xml:space="preserve"> </t>
  </si>
  <si>
    <t>Artefact:</t>
  </si>
  <si>
    <t>Logs:</t>
  </si>
  <si>
    <t>Final Report:</t>
  </si>
  <si>
    <t>Viva</t>
  </si>
  <si>
    <t>Final Mark</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</si>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</sst>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4">
    <font>
      <sz val="11"/>
      <color theme="1"/>
      <name val="Arial"/>
      <charset val="134"/>
    </font>
    <font>
      <b/>
      <sz val="11"/>
      <color theme="1"/>
      <name val="Calibri"/>
      <charset val="134"/>
    </font>
    <font>
      <sz val="11"/>
      <color theme="1"/>
      <name val="Calibri"/>
      <charset val="134"/>
    </font>
    <font>
      <b/>
      <sz val="14"/>
      <color theme="1"/>
      <name val="Arial"/>
      <charset val="134"/>
    </font>
    <font>
      <sz val="1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font>
    <font>
      <b/>
      <sz val="11"/>
      <color rgb="FFFF0000"/>
      <name val="Calibri"/>
      <charset val="134"/>
    </font>
    <font>
      <sz val="11"/>
      <color theme="1"/>
      <name val="Calibri"/>
      <charset val="134"/>
      <scheme val="minor"/>
    </font>
    <font>
      <b/>
      <sz val="11"/>
      <color theme="1"/>
      <name val="Calibri"/>
      <charset val="134"/>
      <scheme val="minor"/>
    </font>
    <font>
      <sz val="11"/>
      <color rgb="FFFF0000"/>
      <name val="Calibri"/>
      <charset val="134"/>
    </font>
    <font>
      <sz val="11"/>
      <color theme="0"/>
      <name val="Calibri"/>
      <charset val="0"/>
      <scheme val="minor"/>
    </font>
    <font>
      <b/>
      <sz val="11"/>
      <color theme="1"/>
      <name val="Calibri"/>
      <charset val="0"/>
      <scheme val="minor"/>
    </font>
    <font>
      <sz val="11"/>
      <color theme="1"/>
      <name val="Calibri"/>
      <charset val="0"/>
      <scheme val="minor"/>
    </font>
    <font>
      <b/>
      <sz val="13"/>
      <color theme="3"/>
      <name val="Calibri"/>
      <charset val="134"/>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sz val="11"/>
      <color rgb="FF9C6500"/>
      <name val="Calibri"/>
      <charset val="0"/>
      <scheme val="minor"/>
    </font>
    <font>
      <b/>
      <sz val="11"/>
      <color rgb="FF3F3F3F"/>
      <name val="Calibri"/>
      <charset val="0"/>
      <scheme val="minor"/>
    </font>
    <font>
      <sz val="11"/>
      <color rgb="FFFF0000"/>
      <name val="Calibri"/>
      <charset val="0"/>
      <scheme val="minor"/>
    </font>
    <font>
      <sz val="11"/>
      <color rgb="FF9C0006"/>
      <name val="Calibri"/>
      <charset val="0"/>
      <scheme val="minor"/>
    </font>
    <font>
      <sz val="11"/>
      <color rgb="FF3F3F76"/>
      <name val="Calibri"/>
      <charset val="0"/>
      <scheme val="minor"/>
    </font>
    <font>
      <b/>
      <sz val="18"/>
      <color theme="3"/>
      <name val="Calibri"/>
      <charset val="134"/>
      <scheme val="minor"/>
    </font>
    <font>
      <b/>
      <sz val="11"/>
      <color rgb="FFFA7D00"/>
      <name val="Calibri"/>
      <charset val="0"/>
      <scheme val="minor"/>
    </font>
    <font>
      <sz val="11"/>
      <color rgb="FF006100"/>
      <name val="Calibri"/>
      <charset val="0"/>
      <scheme val="minor"/>
    </font>
    <font>
      <i/>
      <sz val="11"/>
      <color rgb="FF7F7F7F"/>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s>
  <borders count="30">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7" fillId="3" borderId="0" applyNumberFormat="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21" fillId="6" borderId="25" applyNumberFormat="0" applyAlignment="0" applyProtection="0">
      <alignment vertical="center"/>
    </xf>
    <xf numFmtId="0" fontId="18" fillId="0" borderId="23" applyNumberFormat="0" applyFill="0" applyAlignment="0" applyProtection="0">
      <alignment vertical="center"/>
    </xf>
    <xf numFmtId="0" fontId="12" fillId="10" borderId="27" applyNumberFormat="0" applyFont="0" applyAlignment="0" applyProtection="0">
      <alignment vertical="center"/>
    </xf>
    <xf numFmtId="0" fontId="24" fillId="0" borderId="0" applyNumberFormat="0" applyFill="0" applyBorder="0" applyAlignment="0" applyProtection="0">
      <alignment vertical="center"/>
    </xf>
    <xf numFmtId="0" fontId="15" fillId="16" borderId="0" applyNumberFormat="0" applyBorder="0" applyAlignment="0" applyProtection="0">
      <alignment vertical="center"/>
    </xf>
    <xf numFmtId="0" fontId="20" fillId="0" borderId="0" applyNumberFormat="0" applyFill="0" applyBorder="0" applyAlignment="0" applyProtection="0">
      <alignment vertical="center"/>
    </xf>
    <xf numFmtId="0" fontId="17" fillId="18" borderId="0" applyNumberFormat="0" applyBorder="0" applyAlignment="0" applyProtection="0">
      <alignment vertical="center"/>
    </xf>
    <xf numFmtId="0" fontId="27" fillId="0" borderId="0" applyNumberFormat="0" applyFill="0" applyBorder="0" applyAlignment="0" applyProtection="0">
      <alignment vertical="center"/>
    </xf>
    <xf numFmtId="0" fontId="17" fillId="21" borderId="0" applyNumberFormat="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3" fillId="0" borderId="23"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29" fillId="20" borderId="29" applyNumberFormat="0" applyAlignment="0" applyProtection="0">
      <alignment vertical="center"/>
    </xf>
    <xf numFmtId="0" fontId="15" fillId="17" borderId="0" applyNumberFormat="0" applyBorder="0" applyAlignment="0" applyProtection="0">
      <alignment vertical="center"/>
    </xf>
    <xf numFmtId="0" fontId="32" fillId="24" borderId="0" applyNumberFormat="0" applyBorder="0" applyAlignment="0" applyProtection="0">
      <alignment vertical="center"/>
    </xf>
    <xf numFmtId="0" fontId="26" fillId="15" borderId="28" applyNumberFormat="0" applyAlignment="0" applyProtection="0">
      <alignment vertical="center"/>
    </xf>
    <xf numFmtId="0" fontId="17" fillId="13" borderId="0" applyNumberFormat="0" applyBorder="0" applyAlignment="0" applyProtection="0">
      <alignment vertical="center"/>
    </xf>
    <xf numFmtId="0" fontId="31" fillId="15" borderId="29" applyNumberFormat="0" applyAlignment="0" applyProtection="0">
      <alignment vertical="center"/>
    </xf>
    <xf numFmtId="0" fontId="19" fillId="0" borderId="24" applyNumberFormat="0" applyFill="0" applyAlignment="0" applyProtection="0">
      <alignment vertical="center"/>
    </xf>
    <xf numFmtId="0" fontId="16" fillId="0" borderId="22" applyNumberFormat="0" applyFill="0" applyAlignment="0" applyProtection="0">
      <alignment vertical="center"/>
    </xf>
    <xf numFmtId="0" fontId="28" fillId="19" borderId="0" applyNumberFormat="0" applyBorder="0" applyAlignment="0" applyProtection="0">
      <alignment vertical="center"/>
    </xf>
    <xf numFmtId="0" fontId="25" fillId="14" borderId="0" applyNumberFormat="0" applyBorder="0" applyAlignment="0" applyProtection="0">
      <alignment vertical="center"/>
    </xf>
    <xf numFmtId="0" fontId="15" fillId="8" borderId="0" applyNumberFormat="0" applyBorder="0" applyAlignment="0" applyProtection="0">
      <alignment vertical="center"/>
    </xf>
    <xf numFmtId="0" fontId="17" fillId="5" borderId="0" applyNumberFormat="0" applyBorder="0" applyAlignment="0" applyProtection="0">
      <alignment vertical="center"/>
    </xf>
    <xf numFmtId="0" fontId="15" fillId="4" borderId="0" applyNumberFormat="0" applyBorder="0" applyAlignment="0" applyProtection="0">
      <alignment vertical="center"/>
    </xf>
    <xf numFmtId="0" fontId="15" fillId="25" borderId="0" applyNumberFormat="0" applyBorder="0" applyAlignment="0" applyProtection="0">
      <alignment vertical="center"/>
    </xf>
    <xf numFmtId="0" fontId="17" fillId="7" borderId="0" applyNumberFormat="0" applyBorder="0" applyAlignment="0" applyProtection="0">
      <alignment vertical="center"/>
    </xf>
    <xf numFmtId="0" fontId="17" fillId="26"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7" fillId="11" borderId="0" applyNumberFormat="0" applyBorder="0" applyAlignment="0" applyProtection="0">
      <alignment vertical="center"/>
    </xf>
    <xf numFmtId="0" fontId="15"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5" fillId="23" borderId="0" applyNumberFormat="0" applyBorder="0" applyAlignment="0" applyProtection="0">
      <alignment vertical="center"/>
    </xf>
    <xf numFmtId="0" fontId="17" fillId="31" borderId="0" applyNumberFormat="0" applyBorder="0" applyAlignment="0" applyProtection="0">
      <alignment vertical="center"/>
    </xf>
    <xf numFmtId="0" fontId="15" fillId="2" borderId="0" applyNumberFormat="0" applyBorder="0" applyAlignment="0" applyProtection="0">
      <alignment vertical="center"/>
    </xf>
    <xf numFmtId="0" fontId="15" fillId="32" borderId="0" applyNumberFormat="0" applyBorder="0" applyAlignment="0" applyProtection="0">
      <alignment vertical="center"/>
    </xf>
    <xf numFmtId="0" fontId="17" fillId="27" borderId="0" applyNumberFormat="0" applyBorder="0" applyAlignment="0" applyProtection="0">
      <alignment vertical="center"/>
    </xf>
    <xf numFmtId="0" fontId="15" fillId="22" borderId="0" applyNumberFormat="0" applyBorder="0" applyAlignment="0" applyProtection="0">
      <alignment vertical="center"/>
    </xf>
  </cellStyleXfs>
  <cellXfs count="55">
    <xf numFmtId="0" fontId="0" fillId="0" borderId="0" xfId="0" applyFont="1" applyAlignment="1"/>
    <xf numFmtId="0" fontId="1" fillId="0" borderId="0" xfId="0" applyFont="1"/>
    <xf numFmtId="0" fontId="2" fillId="0" borderId="0" xfId="0" applyFont="1"/>
    <xf numFmtId="9" fontId="2" fillId="0" borderId="0" xfId="0" applyNumberFormat="1" applyFont="1"/>
    <xf numFmtId="0" fontId="3" fillId="0" borderId="1" xfId="0" applyFont="1" applyBorder="1" applyAlignment="1">
      <alignment horizontal="center"/>
    </xf>
    <xf numFmtId="0" fontId="4" fillId="0" borderId="2" xfId="0" applyFont="1" applyBorder="1"/>
    <xf numFmtId="0" fontId="4" fillId="0" borderId="3" xfId="0" applyFont="1" applyBorder="1"/>
    <xf numFmtId="0" fontId="5" fillId="0" borderId="4" xfId="0" applyFont="1" applyBorder="1" applyAlignment="1">
      <alignment horizontal="center" wrapText="1"/>
    </xf>
    <xf numFmtId="0" fontId="4" fillId="0" borderId="5" xfId="0" applyFont="1" applyBorder="1"/>
    <xf numFmtId="0" fontId="4" fillId="0" borderId="6" xfId="0" applyFont="1" applyBorder="1"/>
    <xf numFmtId="0" fontId="5" fillId="0" borderId="7" xfId="0" applyFont="1" applyBorder="1" applyAlignment="1">
      <alignment horizontal="center" wrapText="1"/>
    </xf>
    <xf numFmtId="0" fontId="4" fillId="0" borderId="8" xfId="0" applyFont="1" applyBorder="1"/>
    <xf numFmtId="0" fontId="4" fillId="0" borderId="9" xfId="0" applyFont="1" applyBorder="1"/>
    <xf numFmtId="0" fontId="5" fillId="0" borderId="10" xfId="0" applyFont="1" applyBorder="1" applyAlignment="1">
      <alignment horizontal="center" wrapText="1"/>
    </xf>
    <xf numFmtId="0" fontId="4" fillId="0" borderId="11" xfId="0" applyFont="1" applyBorder="1"/>
    <xf numFmtId="9" fontId="5" fillId="0" borderId="7" xfId="0" applyNumberFormat="1" applyFont="1" applyBorder="1" applyAlignment="1">
      <alignment horizontal="center" vertical="center" wrapText="1"/>
    </xf>
    <xf numFmtId="0" fontId="6" fillId="0" borderId="10" xfId="0" applyFont="1" applyBorder="1" applyAlignment="1">
      <alignment horizontal="center" vertical="center" wrapText="1"/>
    </xf>
    <xf numFmtId="0" fontId="7" fillId="0" borderId="12" xfId="0" applyFont="1" applyBorder="1" applyAlignment="1">
      <alignment horizontal="center"/>
    </xf>
    <xf numFmtId="0" fontId="4" fillId="0" borderId="13" xfId="0" applyFont="1" applyBorder="1"/>
    <xf numFmtId="0" fontId="5" fillId="0" borderId="12" xfId="0" applyFont="1" applyBorder="1" applyAlignment="1">
      <alignment horizontal="left" wrapText="1"/>
    </xf>
    <xf numFmtId="0" fontId="8" fillId="0" borderId="0" xfId="0" applyFont="1" applyAlignment="1">
      <alignment horizontal="left"/>
    </xf>
    <xf numFmtId="0" fontId="9" fillId="0" borderId="13" xfId="0" applyFont="1" applyBorder="1" applyAlignment="1">
      <alignment horizontal="left"/>
    </xf>
    <xf numFmtId="0" fontId="5" fillId="0" borderId="14" xfId="0" applyFont="1" applyBorder="1" applyAlignment="1">
      <alignment horizontal="left" wrapText="1"/>
    </xf>
    <xf numFmtId="0" fontId="4" fillId="0" borderId="15" xfId="0" applyFont="1" applyBorder="1"/>
    <xf numFmtId="0" fontId="4" fillId="0" borderId="16" xfId="0" applyFont="1" applyBorder="1"/>
    <xf numFmtId="0" fontId="6" fillId="0" borderId="17" xfId="0" applyFont="1" applyBorder="1" applyAlignment="1">
      <alignment horizontal="left" vertical="top" wrapText="1"/>
    </xf>
    <xf numFmtId="0" fontId="4" fillId="0" borderId="18" xfId="0" applyFont="1" applyBorder="1"/>
    <xf numFmtId="0" fontId="4" fillId="0" borderId="19" xfId="0" applyFont="1" applyBorder="1"/>
    <xf numFmtId="0" fontId="6" fillId="0" borderId="0" xfId="0" applyFont="1" applyAlignment="1">
      <alignment vertical="top" wrapText="1"/>
    </xf>
    <xf numFmtId="0" fontId="10"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1" fillId="0" borderId="10" xfId="0" applyFont="1" applyBorder="1" applyAlignment="1">
      <alignment horizontal="center" vertical="top" wrapText="1"/>
    </xf>
    <xf numFmtId="0" fontId="1" fillId="0" borderId="8" xfId="0" applyFont="1" applyBorder="1" applyAlignment="1">
      <alignment horizontal="center" vertical="top" wrapText="1"/>
    </xf>
    <xf numFmtId="9" fontId="1" fillId="0" borderId="9" xfId="0" applyNumberFormat="1" applyFont="1" applyBorder="1" applyAlignment="1">
      <alignment horizontal="left" vertical="top" wrapText="1"/>
    </xf>
    <xf numFmtId="9" fontId="1" fillId="0" borderId="10"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2" fillId="0" borderId="9" xfId="0" applyFont="1" applyBorder="1" applyAlignment="1">
      <alignment vertical="top" wrapText="1"/>
    </xf>
    <xf numFmtId="0" fontId="1" fillId="0" borderId="20" xfId="0" applyFont="1" applyBorder="1" applyAlignment="1">
      <alignment horizontal="center" vertical="top" wrapText="1"/>
    </xf>
    <xf numFmtId="9" fontId="1" fillId="0" borderId="20" xfId="0" applyNumberFormat="1" applyFont="1" applyBorder="1" applyAlignment="1">
      <alignment horizontal="left" vertical="top" wrapText="1"/>
    </xf>
    <xf numFmtId="9"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1" fillId="0" borderId="20" xfId="0" applyFont="1" applyBorder="1" applyAlignment="1">
      <alignment horizontal="center" vertical="center" wrapText="1"/>
    </xf>
    <xf numFmtId="0" fontId="2" fillId="0" borderId="20" xfId="0" applyFont="1" applyBorder="1" applyAlignment="1">
      <alignment vertical="top" wrapText="1"/>
    </xf>
    <xf numFmtId="0" fontId="2" fillId="0" borderId="20" xfId="0" applyFont="1" applyBorder="1" applyAlignment="1">
      <alignment horizontal="left" vertical="top" wrapText="1"/>
    </xf>
    <xf numFmtId="0" fontId="2" fillId="0" borderId="0" xfId="0" applyFont="1" applyAlignment="1">
      <alignment horizontal="left" vertical="top" wrapText="1"/>
    </xf>
    <xf numFmtId="0" fontId="10" fillId="0" borderId="0" xfId="0" applyFont="1"/>
    <xf numFmtId="0" fontId="12" fillId="0" borderId="21" xfId="0" applyFont="1" applyFill="1" applyBorder="1" applyAlignment="1" applyProtection="1">
      <alignment horizontal="left"/>
      <protection locked="0"/>
    </xf>
    <xf numFmtId="0" fontId="12" fillId="0" borderId="0" xfId="0" applyFont="1" applyFill="1" applyAlignment="1">
      <alignment horizontal="left"/>
    </xf>
    <xf numFmtId="0" fontId="13" fillId="0" borderId="21" xfId="0" applyFont="1" applyFill="1" applyBorder="1" applyAlignment="1" applyProtection="1">
      <alignment horizontal="left"/>
      <protection locked="0"/>
    </xf>
    <xf numFmtId="0" fontId="14" fillId="0" borderId="0" xfId="0" applyFont="1"/>
    <xf numFmtId="0" fontId="11"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ternal]%2017031113%20Rishav%20Dah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all Report"/>
      <sheetName val="Proposal"/>
      <sheetName val="Interim Report"/>
      <sheetName val="Artefact"/>
      <sheetName val="Logs"/>
      <sheetName val="Final Report"/>
      <sheetName val="Viva"/>
      <sheetName val="Proposal Result"/>
      <sheetName val="Interim Report Result"/>
      <sheetName val="Artefact Result"/>
      <sheetName val="Logs Result"/>
      <sheetName val="Final Report Result"/>
      <sheetName val="Viva Result"/>
      <sheetName val="Proposal Sheet"/>
      <sheetName val="Interim Report Sheet"/>
      <sheetName val="Artefact Sheet"/>
      <sheetName val="Logs Sheet"/>
      <sheetName val="Final Report Sheet"/>
      <sheetName val="Viva Sheet"/>
      <sheetName val="Final 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6"/>
  <sheetViews>
    <sheetView workbookViewId="0">
      <selection activeCell="B17" sqref="B17"/>
    </sheetView>
  </sheetViews>
  <sheetFormatPr defaultColWidth="12.625" defaultRowHeight="15" customHeight="1" outlineLevelCol="6"/>
  <cols>
    <col min="1" max="1" width="13.75" customWidth="1"/>
    <col min="2" max="2" width="39.5" customWidth="1"/>
    <col min="3" max="4" width="7.75" customWidth="1"/>
    <col min="5" max="26" width="7.625" customWidth="1"/>
  </cols>
  <sheetData>
    <row r="1" ht="18.75" spans="1:6">
      <c r="A1" s="49" t="s">
        <v>0</v>
      </c>
      <c r="B1" s="1"/>
      <c r="C1" s="1"/>
      <c r="D1" s="1"/>
      <c r="E1" s="1"/>
      <c r="F1" s="1"/>
    </row>
    <row r="3" spans="1:2">
      <c r="A3" s="1" t="s">
        <v>1</v>
      </c>
      <c r="B3" s="50" t="s">
        <v>2</v>
      </c>
    </row>
    <row r="4" spans="2:2">
      <c r="B4" s="51"/>
    </row>
    <row r="5" spans="1:2">
      <c r="A5" s="1" t="s">
        <v>3</v>
      </c>
      <c r="B5" s="50">
        <v>17031113</v>
      </c>
    </row>
    <row r="6" spans="1:2">
      <c r="A6" s="1"/>
      <c r="B6" s="51"/>
    </row>
    <row r="7" spans="1:2">
      <c r="A7" s="1" t="s">
        <v>4</v>
      </c>
      <c r="B7" s="50" t="s">
        <v>5</v>
      </c>
    </row>
    <row r="8" spans="2:2">
      <c r="B8" s="51"/>
    </row>
    <row r="9" spans="1:2">
      <c r="A9" s="1" t="s">
        <v>6</v>
      </c>
      <c r="B9" s="50" t="s">
        <v>7</v>
      </c>
    </row>
    <row r="10" spans="2:2">
      <c r="B10" s="51"/>
    </row>
    <row r="11" spans="1:2">
      <c r="A11" s="1" t="s">
        <v>8</v>
      </c>
      <c r="B11" s="52" t="s">
        <v>9</v>
      </c>
    </row>
    <row r="14" hidden="1" spans="1:2">
      <c r="A14" s="1" t="s">
        <v>10</v>
      </c>
      <c r="B14" s="53" t="str">
        <f>'Proposal Sheet'!E2</f>
        <v>F3</v>
      </c>
    </row>
    <row r="15" hidden="1" spans="1:2">
      <c r="A15" s="1"/>
      <c r="B15" s="53"/>
    </row>
    <row r="16" spans="1:7">
      <c r="A16" s="1" t="s">
        <v>11</v>
      </c>
      <c r="B16" s="53" t="str">
        <f>'Interim Report Sheet'!E2</f>
        <v>F3</v>
      </c>
      <c r="G16" s="2" t="s">
        <v>12</v>
      </c>
    </row>
    <row r="17" spans="1:2">
      <c r="A17" s="1"/>
      <c r="B17" s="53"/>
    </row>
    <row r="18" hidden="1" spans="1:2">
      <c r="A18" s="1" t="s">
        <v>13</v>
      </c>
      <c r="B18" s="53" t="str">
        <f>'Artefact Sheet'!E2</f>
        <v>F3</v>
      </c>
    </row>
    <row r="19" hidden="1" spans="1:2">
      <c r="A19" s="1"/>
      <c r="B19" s="53"/>
    </row>
    <row r="20" hidden="1" spans="1:2">
      <c r="A20" s="1" t="s">
        <v>14</v>
      </c>
      <c r="B20" s="53" t="str">
        <f>'Logs Sheet'!E2</f>
        <v>F3</v>
      </c>
    </row>
    <row r="21" ht="15.75" hidden="1" customHeight="1" spans="2:2">
      <c r="B21" s="53"/>
    </row>
    <row r="22" ht="15.75" customHeight="1" spans="1:2">
      <c r="A22" s="1" t="s">
        <v>15</v>
      </c>
      <c r="B22" s="53" t="str">
        <f>'Final Report Sheet'!E2</f>
        <v>F3</v>
      </c>
    </row>
    <row r="23" ht="15.75" customHeight="1"/>
    <row r="24" ht="15.75" hidden="1" customHeight="1" spans="1:2">
      <c r="A24" s="1" t="s">
        <v>16</v>
      </c>
      <c r="B24" s="53" t="str">
        <f>'Viva Sheet'!E2</f>
        <v>F3</v>
      </c>
    </row>
    <row r="25" ht="15.75" customHeight="1"/>
    <row r="26" ht="15.75" customHeight="1" spans="1:2">
      <c r="A26" s="1" t="s">
        <v>17</v>
      </c>
      <c r="B26" s="54" t="str">
        <f>'Final Marks'!F8</f>
        <v>F3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ataValidations count="1">
    <dataValidation type="list" allowBlank="1" showInputMessage="1" showErrorMessage="1" sqref="B11">
      <formula1>'[1]Final Marks'!#REF!</formula1>
    </dataValidation>
  </dataValidations>
  <pageMargins left="0.7" right="0.7" top="0.75" bottom="0.75" header="0" footer="0"/>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Artefact!A1:E1</f>
        <v>Artefact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Artefact!A5</f>
        <v>Management and quality of project undertaken</v>
      </c>
      <c r="B4" s="11"/>
      <c r="C4" s="12"/>
      <c r="D4" s="16" t="str">
        <f>'Artefact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Artefact!A6</f>
        <v>Achievement of project aims and objectives</v>
      </c>
      <c r="B5" s="11"/>
      <c r="C5" s="12"/>
      <c r="D5" s="16" t="str">
        <f>'Artefact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'Artefact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Logs!A1:E1</f>
        <v>Logs</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Logs!A5</f>
        <v>Quantity of Logs</v>
      </c>
      <c r="B4" s="11"/>
      <c r="C4" s="12"/>
      <c r="D4" s="16" t="str">
        <f>'Logs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Logs!A6</f>
        <v>Integrity of Logs</v>
      </c>
      <c r="B5" s="11"/>
      <c r="C5" s="12"/>
      <c r="D5" s="16" t="str">
        <f>'Logs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'Logs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'Final Report'!A1:E1</f>
        <v>Final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'Final Report'!A5</f>
        <v>Structure and Style</v>
      </c>
      <c r="B4" s="11"/>
      <c r="C4" s="12"/>
      <c r="D4" s="16" t="str">
        <f>'Final Report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'Final Report'!A6</f>
        <v>Introduction, Background and Referencing</v>
      </c>
      <c r="B5" s="11"/>
      <c r="C5" s="12"/>
      <c r="D5" s="16" t="str">
        <f>'Final Report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90" customHeight="1" spans="1:26">
      <c r="A6" s="15" t="str">
        <f>'Final Report'!A7</f>
        <v>Design</v>
      </c>
      <c r="B6" s="11"/>
      <c r="C6" s="12"/>
      <c r="D6" s="16" t="str">
        <f>'Final Report Sheet'!C4</f>
        <v>Fail (non-submission or submission of work which cannot be given any credit (e.g., blank submission, incorrect assignment)</v>
      </c>
      <c r="E6" s="14"/>
      <c r="F6" s="2"/>
      <c r="G6" s="2"/>
      <c r="H6" s="2"/>
      <c r="I6" s="2"/>
      <c r="J6" s="2"/>
      <c r="K6" s="2"/>
      <c r="L6" s="2"/>
      <c r="M6" s="2"/>
      <c r="N6" s="2"/>
      <c r="O6" s="2"/>
      <c r="P6" s="2"/>
      <c r="Q6" s="2"/>
      <c r="R6" s="2"/>
      <c r="S6" s="2"/>
      <c r="T6" s="2"/>
      <c r="U6" s="2"/>
      <c r="V6" s="2"/>
      <c r="W6" s="2"/>
      <c r="X6" s="2"/>
      <c r="Y6" s="2"/>
      <c r="Z6" s="2"/>
    </row>
    <row r="7" ht="90" customHeight="1" spans="1:26">
      <c r="A7" s="15" t="str">
        <f>'Final Report'!A8</f>
        <v>Implementation</v>
      </c>
      <c r="B7" s="11"/>
      <c r="C7" s="12"/>
      <c r="D7" s="16" t="str">
        <f>'Final Report Sheet'!C5</f>
        <v>Fail (non-submission or submission of work which cannot be given any credit (e.g., blank submission, incorrect assignment)</v>
      </c>
      <c r="E7" s="14"/>
      <c r="F7" s="2"/>
      <c r="G7" s="2"/>
      <c r="H7" s="2"/>
      <c r="I7" s="2"/>
      <c r="J7" s="2"/>
      <c r="K7" s="2"/>
      <c r="L7" s="2"/>
      <c r="M7" s="2"/>
      <c r="N7" s="2"/>
      <c r="O7" s="2"/>
      <c r="P7" s="2"/>
      <c r="Q7" s="2"/>
      <c r="R7" s="2"/>
      <c r="S7" s="2"/>
      <c r="T7" s="2"/>
      <c r="U7" s="2"/>
      <c r="V7" s="2"/>
      <c r="W7" s="2"/>
      <c r="X7" s="2"/>
      <c r="Y7" s="2"/>
      <c r="Z7" s="2"/>
    </row>
    <row r="8" ht="90" customHeight="1" spans="1:26">
      <c r="A8" s="15" t="str">
        <f>'Final Report'!A9</f>
        <v>Testing</v>
      </c>
      <c r="B8" s="11"/>
      <c r="C8" s="12"/>
      <c r="D8" s="16" t="str">
        <f>'Final Report Sheet'!C6</f>
        <v>Fail (non-submission or submission of work which cannot be given any credit (e.g., blank submission, incorrect assignment)</v>
      </c>
      <c r="E8" s="14"/>
      <c r="F8" s="2"/>
      <c r="G8" s="2"/>
      <c r="H8" s="2"/>
      <c r="I8" s="2"/>
      <c r="J8" s="2"/>
      <c r="K8" s="2"/>
      <c r="L8" s="2"/>
      <c r="M8" s="2"/>
      <c r="N8" s="2"/>
      <c r="O8" s="2"/>
      <c r="P8" s="2"/>
      <c r="Q8" s="2"/>
      <c r="R8" s="2"/>
      <c r="S8" s="2"/>
      <c r="T8" s="2"/>
      <c r="U8" s="2"/>
      <c r="V8" s="2"/>
      <c r="W8" s="2"/>
      <c r="X8" s="2"/>
      <c r="Y8" s="2"/>
      <c r="Z8" s="2"/>
    </row>
    <row r="9" ht="90" customHeight="1" spans="1:26">
      <c r="A9" s="15" t="str">
        <f>'Final Report'!A10</f>
        <v>Analysis</v>
      </c>
      <c r="B9" s="11"/>
      <c r="C9" s="12"/>
      <c r="D9" s="16" t="str">
        <f>'Final Report Sheet'!C7</f>
        <v>Fail (non-submission or submission of work which cannot be given any credit (e.g., blank submission, incorrect assignment)</v>
      </c>
      <c r="E9" s="14"/>
      <c r="F9" s="2"/>
      <c r="G9" s="2"/>
      <c r="H9" s="2"/>
      <c r="I9" s="2"/>
      <c r="J9" s="2"/>
      <c r="K9" s="2"/>
      <c r="L9" s="2"/>
      <c r="M9" s="2"/>
      <c r="N9" s="2"/>
      <c r="O9" s="2"/>
      <c r="P9" s="2"/>
      <c r="Q9" s="2"/>
      <c r="R9" s="2"/>
      <c r="S9" s="2"/>
      <c r="T9" s="2"/>
      <c r="U9" s="2"/>
      <c r="V9" s="2"/>
      <c r="W9" s="2"/>
      <c r="X9" s="2"/>
      <c r="Y9" s="2"/>
      <c r="Z9" s="2"/>
    </row>
    <row r="10" ht="90" customHeight="1" spans="1:26">
      <c r="A10" s="15" t="str">
        <f>'Final Report'!A11</f>
        <v>Conclusion</v>
      </c>
      <c r="B10" s="11"/>
      <c r="C10" s="12"/>
      <c r="D10" s="16" t="str">
        <f>'Final Report Sheet'!C8</f>
        <v>Fail (non-submission or submission of work which cannot be given any credit (e.g., blank submission, incorrect assignment)</v>
      </c>
      <c r="E10" s="14"/>
      <c r="F10" s="2"/>
      <c r="G10" s="2"/>
      <c r="H10" s="2"/>
      <c r="I10" s="2"/>
      <c r="J10" s="2"/>
      <c r="K10" s="2"/>
      <c r="L10" s="2"/>
      <c r="M10" s="2"/>
      <c r="N10" s="2"/>
      <c r="O10" s="2"/>
      <c r="P10" s="2"/>
      <c r="Q10" s="2"/>
      <c r="R10" s="2"/>
      <c r="S10" s="2"/>
      <c r="T10" s="2"/>
      <c r="U10" s="2"/>
      <c r="V10" s="2"/>
      <c r="W10" s="2"/>
      <c r="X10" s="2"/>
      <c r="Y10" s="2"/>
      <c r="Z10" s="2"/>
    </row>
    <row r="11" ht="15.75" customHeight="1" spans="1:26">
      <c r="A11" s="17"/>
      <c r="E11" s="18"/>
      <c r="F11" s="2"/>
      <c r="G11" s="2"/>
      <c r="H11" s="2"/>
      <c r="I11" s="2"/>
      <c r="J11" s="2"/>
      <c r="K11" s="2"/>
      <c r="L11" s="2"/>
      <c r="M11" s="2"/>
      <c r="N11" s="2"/>
      <c r="O11" s="2"/>
      <c r="P11" s="2"/>
      <c r="Q11" s="2"/>
      <c r="R11" s="2"/>
      <c r="S11" s="2"/>
      <c r="T11" s="2"/>
      <c r="U11" s="2"/>
      <c r="V11" s="2"/>
      <c r="W11" s="2"/>
      <c r="X11" s="2"/>
      <c r="Y11" s="2"/>
      <c r="Z11" s="2"/>
    </row>
    <row r="12" ht="30" customHeight="1" spans="1:26">
      <c r="A12" s="19" t="s">
        <v>323</v>
      </c>
      <c r="C12" s="20" t="str">
        <f>'Final Report Sheet'!E2</f>
        <v>F3</v>
      </c>
      <c r="D12" s="2"/>
      <c r="E12" s="21"/>
      <c r="F12" s="2"/>
      <c r="G12" s="2"/>
      <c r="H12" s="2"/>
      <c r="I12" s="2"/>
      <c r="J12" s="2"/>
      <c r="K12" s="2"/>
      <c r="L12" s="2"/>
      <c r="M12" s="2"/>
      <c r="N12" s="2"/>
      <c r="O12" s="2"/>
      <c r="P12" s="2"/>
      <c r="Q12" s="2"/>
      <c r="R12" s="2"/>
      <c r="S12" s="2"/>
      <c r="T12" s="2"/>
      <c r="U12" s="2"/>
      <c r="V12" s="2"/>
      <c r="W12" s="2"/>
      <c r="X12" s="2"/>
      <c r="Y12" s="2"/>
      <c r="Z12" s="2"/>
    </row>
    <row r="13" customHeight="1" spans="1:26">
      <c r="A13" s="17"/>
      <c r="E13" s="18"/>
      <c r="F13" s="2"/>
      <c r="G13" s="2"/>
      <c r="H13" s="2"/>
      <c r="I13" s="2"/>
      <c r="J13" s="2"/>
      <c r="K13" s="2"/>
      <c r="L13" s="2"/>
      <c r="M13" s="2"/>
      <c r="N13" s="2"/>
      <c r="O13" s="2"/>
      <c r="P13" s="2"/>
      <c r="Q13" s="2"/>
      <c r="R13" s="2"/>
      <c r="S13" s="2"/>
      <c r="T13" s="2"/>
      <c r="U13" s="2"/>
      <c r="V13" s="2"/>
      <c r="W13" s="2"/>
      <c r="X13" s="2"/>
      <c r="Y13" s="2"/>
      <c r="Z13" s="2"/>
    </row>
    <row r="14" customHeight="1" spans="1:26">
      <c r="A14" s="22" t="s">
        <v>324</v>
      </c>
      <c r="B14" s="23"/>
      <c r="C14" s="23"/>
      <c r="D14" s="23"/>
      <c r="E14" s="24"/>
      <c r="F14" s="2"/>
      <c r="G14" s="2"/>
      <c r="H14" s="2"/>
      <c r="I14" s="2"/>
      <c r="J14" s="2"/>
      <c r="K14" s="2"/>
      <c r="L14" s="2"/>
      <c r="M14" s="2"/>
      <c r="N14" s="2"/>
      <c r="O14" s="2"/>
      <c r="P14" s="2"/>
      <c r="Q14" s="2"/>
      <c r="R14" s="2"/>
      <c r="S14" s="2"/>
      <c r="T14" s="2"/>
      <c r="U14" s="2"/>
      <c r="V14" s="2"/>
      <c r="W14" s="2"/>
      <c r="X14" s="2"/>
      <c r="Y14" s="2"/>
      <c r="Z14" s="2"/>
    </row>
    <row r="15" ht="121.5" customHeight="1" spans="1:26">
      <c r="A15" s="25" t="s">
        <v>325</v>
      </c>
      <c r="B15" s="26"/>
      <c r="C15" s="26"/>
      <c r="D15" s="26"/>
      <c r="E15" s="27"/>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 footer="0"/>
  <pageSetup paperSize="1" orientation="portrait"/>
  <headerFooter>
    <oddHeader>&amp;CMarking Scheme</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Viva!A1:E1</f>
        <v>Viva</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Viva!A5</f>
        <v>Outcome</v>
      </c>
      <c r="B4" s="11"/>
      <c r="C4" s="12"/>
      <c r="D4" s="16" t="str">
        <f>'Viva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15.75" customHeight="1" spans="1:26">
      <c r="A5" s="17"/>
      <c r="E5" s="18"/>
      <c r="F5" s="2"/>
      <c r="G5" s="2"/>
      <c r="H5" s="2"/>
      <c r="I5" s="2"/>
      <c r="J5" s="2"/>
      <c r="K5" s="2"/>
      <c r="L5" s="2"/>
      <c r="M5" s="2"/>
      <c r="N5" s="2"/>
      <c r="O5" s="2"/>
      <c r="P5" s="2"/>
      <c r="Q5" s="2"/>
      <c r="R5" s="2"/>
      <c r="S5" s="2"/>
      <c r="T5" s="2"/>
      <c r="U5" s="2"/>
      <c r="V5" s="2"/>
      <c r="W5" s="2"/>
      <c r="X5" s="2"/>
      <c r="Y5" s="2"/>
      <c r="Z5" s="2"/>
    </row>
    <row r="6" ht="30" customHeight="1" spans="1:26">
      <c r="A6" s="19" t="s">
        <v>323</v>
      </c>
      <c r="C6" s="20" t="str">
        <f>'Viva Sheet'!E2</f>
        <v>F3</v>
      </c>
      <c r="D6" s="2"/>
      <c r="E6" s="21"/>
      <c r="F6" s="2"/>
      <c r="G6" s="2"/>
      <c r="H6" s="2"/>
      <c r="I6" s="2"/>
      <c r="J6" s="2"/>
      <c r="K6" s="2"/>
      <c r="L6" s="2"/>
      <c r="M6" s="2"/>
      <c r="N6" s="2"/>
      <c r="O6" s="2"/>
      <c r="P6" s="2"/>
      <c r="Q6" s="2"/>
      <c r="R6" s="2"/>
      <c r="S6" s="2"/>
      <c r="T6" s="2"/>
      <c r="U6" s="2"/>
      <c r="V6" s="2"/>
      <c r="W6" s="2"/>
      <c r="X6" s="2"/>
      <c r="Y6" s="2"/>
      <c r="Z6" s="2"/>
    </row>
    <row r="7" customHeight="1" spans="1:26">
      <c r="A7" s="17"/>
      <c r="E7" s="18"/>
      <c r="F7" s="2"/>
      <c r="G7" s="2"/>
      <c r="H7" s="2"/>
      <c r="I7" s="2"/>
      <c r="J7" s="2"/>
      <c r="K7" s="2"/>
      <c r="L7" s="2"/>
      <c r="M7" s="2"/>
      <c r="N7" s="2"/>
      <c r="O7" s="2"/>
      <c r="P7" s="2"/>
      <c r="Q7" s="2"/>
      <c r="R7" s="2"/>
      <c r="S7" s="2"/>
      <c r="T7" s="2"/>
      <c r="U7" s="2"/>
      <c r="V7" s="2"/>
      <c r="W7" s="2"/>
      <c r="X7" s="2"/>
      <c r="Y7" s="2"/>
      <c r="Z7" s="2"/>
    </row>
    <row r="8" customHeight="1" spans="1:26">
      <c r="A8" s="22" t="s">
        <v>324</v>
      </c>
      <c r="B8" s="23"/>
      <c r="C8" s="23"/>
      <c r="D8" s="23"/>
      <c r="E8" s="24"/>
      <c r="F8" s="2"/>
      <c r="G8" s="2"/>
      <c r="H8" s="2"/>
      <c r="I8" s="2"/>
      <c r="J8" s="2"/>
      <c r="K8" s="2"/>
      <c r="L8" s="2"/>
      <c r="M8" s="2"/>
      <c r="N8" s="2"/>
      <c r="O8" s="2"/>
      <c r="P8" s="2"/>
      <c r="Q8" s="2"/>
      <c r="R8" s="2"/>
      <c r="S8" s="2"/>
      <c r="T8" s="2"/>
      <c r="U8" s="2"/>
      <c r="V8" s="2"/>
      <c r="W8" s="2"/>
      <c r="X8" s="2"/>
      <c r="Y8" s="2"/>
      <c r="Z8" s="2"/>
    </row>
    <row r="9" ht="121.5" customHeight="1" spans="1:26">
      <c r="A9" s="25" t="s">
        <v>325</v>
      </c>
      <c r="B9" s="26"/>
      <c r="C9" s="26"/>
      <c r="D9" s="26"/>
      <c r="E9" s="27"/>
      <c r="F9" s="2"/>
      <c r="G9" s="2"/>
      <c r="H9" s="2"/>
      <c r="I9" s="2"/>
      <c r="J9" s="2"/>
      <c r="K9" s="2"/>
      <c r="L9" s="2"/>
      <c r="M9" s="2"/>
      <c r="N9" s="2"/>
      <c r="O9" s="2"/>
      <c r="P9" s="2"/>
      <c r="Q9" s="2"/>
      <c r="R9" s="2"/>
      <c r="S9" s="2"/>
      <c r="T9" s="2"/>
      <c r="U9" s="2"/>
      <c r="V9" s="2"/>
      <c r="W9" s="2"/>
      <c r="X9" s="2"/>
      <c r="Y9" s="2"/>
      <c r="Z9" s="2"/>
    </row>
    <row r="10" ht="14.25"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8"/>
      <c r="C15" s="28"/>
      <c r="D15" s="28"/>
      <c r="E15" s="28"/>
      <c r="F15" s="2"/>
      <c r="G15" s="2"/>
      <c r="H15" s="2"/>
      <c r="I15" s="2"/>
      <c r="J15" s="2"/>
      <c r="K15" s="2"/>
      <c r="L15" s="2"/>
      <c r="M15" s="2"/>
      <c r="N15" s="2"/>
      <c r="O15" s="2"/>
      <c r="P15" s="2"/>
      <c r="Q15" s="2"/>
      <c r="R15" s="2"/>
      <c r="S15" s="2"/>
      <c r="T15" s="2"/>
      <c r="U15" s="2"/>
      <c r="V15" s="2"/>
      <c r="W15" s="2"/>
      <c r="X15" s="2"/>
      <c r="Y15" s="2"/>
      <c r="Z15" s="2"/>
    </row>
    <row r="16" ht="14.25"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5.7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 footer="0"/>
  <pageSetup paperSize="1" orientation="portrait"/>
  <headerFooter>
    <oddHeader>&amp;CMarking Scheme</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Proposal!C5</f>
        <v>0</v>
      </c>
      <c r="B2" s="2">
        <f>(A2/Proposal!B5)*100</f>
        <v>0</v>
      </c>
      <c r="C2" s="2" t="str">
        <f>IF(B2&gt;=100,Proposal!D5,IF(B2&gt;=90,Proposal!E5,IF(B2&gt;=80,Proposal!F5,IF(B2&gt;=70,Proposal!G5,IF(B2&gt;=60,Proposal!H5,IF(B2&gt;=50,Proposal!I5,IF(B2&gt;=40,Proposal!J5,IF(B2&gt;=30,Proposal!#REF!,IF(B2&gt;=20,Proposal!K5,IF(B2&gt;=10,Proposal!L5,Proposal!N5))))))))))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Proposal!C6</f>
        <v>0</v>
      </c>
      <c r="B3" s="2">
        <f>(A3/Proposal!B6)*100</f>
        <v>0</v>
      </c>
      <c r="C3" s="2" t="str">
        <f>IF(B3&gt;=100,Proposal!D6,IF(B3&gt;=90,Proposal!E6,IF(B3&gt;=80,Proposal!F6,IF(B3&gt;=70,Proposal!G6,IF(B3&gt;=60,Proposal!H6,IF(B3&gt;=50,Proposal!I6,IF(B3&gt;=40,Proposal!J6,IF(B3&gt;=30,Proposal!K6,IF(B3&gt;=20,Proposal!L6,IF(B3&gt;=10,Proposal!M6,Proposal!N6))))))))))</f>
        <v>Fail (non-submission or submission of work which cannot be given any credit (e.g., blank submission, incorrect assignment)</v>
      </c>
    </row>
    <row r="4" spans="1:3">
      <c r="A4" s="2">
        <f>Proposal!C7</f>
        <v>0</v>
      </c>
      <c r="B4" s="2">
        <f>(A4/Proposal!B7)*100</f>
        <v>0</v>
      </c>
      <c r="C4" s="2" t="str">
        <f>IF(B4&gt;=100,Proposal!D7,IF(B4&gt;=90,Proposal!E7,IF(B4&gt;=80,Proposal!F7,IF(B4&gt;=70,Proposal!G7,IF(B4&gt;=60,Proposal!H7,IF(B4&gt;=50,Proposal!I7,IF(B4&gt;=40,Proposal!J7,IF(B4&gt;=30,Proposal!#REF!,IF(B4&gt;=20,Proposal!L7,IF(B4&gt;=10,Proposal!M7,Proposal!N7))))))))))</f>
        <v>Fail (non-submission or submission of work which cannot be given any credit (e.g., blank submission, incorrect assignment)</v>
      </c>
    </row>
    <row r="5" spans="1:3">
      <c r="A5" s="2">
        <f>Proposal!C8</f>
        <v>0</v>
      </c>
      <c r="B5" s="2">
        <f>(A5/Proposal!B8)*100</f>
        <v>0</v>
      </c>
      <c r="C5" s="2" t="str">
        <f>IF(B5&gt;=100,Proposal!D8,IF(B5&gt;=90,Proposal!E8,IF(B5&gt;=80,Proposal!F8,IF(B5&gt;=70,Proposal!G8,IF(B5&gt;=60,Proposal!H8,IF(B5&gt;=50,Proposal!I8,IF(B5&gt;=40,Proposal!J8,IF(B5&gt;=30,Proposal!K8,IF(B5&gt;=20,Proposal!K7,IF(B5&gt;=10,Proposal!M8,Proposal!N8))))))))))</f>
        <v>Fail (non-submission or submission of work which cannot be given any credit (e.g., blank submission, incorrect assignment)</v>
      </c>
    </row>
    <row r="6" spans="1:3">
      <c r="A6" s="2">
        <f>Proposal!C9</f>
        <v>0</v>
      </c>
      <c r="B6" s="2">
        <f>(A6/Proposal!B9)*100</f>
        <v>0</v>
      </c>
      <c r="C6" s="2" t="str">
        <f>IF(B6&gt;=100,Proposal!D9,IF(B6&gt;=90,Proposal!E9,IF(B6&gt;=80,Proposal!F9,IF(B6&gt;=70,Proposal!G9,IF(B6&gt;=60,Proposal!H9,IF(B6&gt;=50,Proposal!I9,IF(B6&gt;=40,Proposal!J9,IF(B6&gt;=30,Proposal!K9,IF(B6&gt;=20,Proposal!L9,IF(B6&gt;=10,Proposal!M9,Proposal!N9))))))))))</f>
        <v>Fail (non-submission or submission of work which cannot be given any credit (e.g., blank submission, incorrect assignment)</v>
      </c>
    </row>
    <row r="7" spans="1:3">
      <c r="A7" s="2">
        <f>Proposal!C10</f>
        <v>0</v>
      </c>
      <c r="B7" s="2">
        <f>(A7/Proposal!B10)*100</f>
        <v>0</v>
      </c>
      <c r="C7" s="2" t="str">
        <f>IF(B7&gt;=100,Proposal!D10,IF(B7&gt;=90,Proposal!E10,IF(B7&gt;=80,Proposal!F10,IF(B7&gt;=70,Proposal!G10,IF(B7&gt;=60,Proposal!H10,IF(B7&gt;=50,Proposal!I10,IF(B7&gt;=40,Proposal!J10,IF(B7&gt;=30,Proposal!K10,IF(B7&gt;=20,Proposal!L10,IF(B7&gt;=10,Proposal!M10,Proposal!N10))))))))))</f>
        <v>Fail (non-submission or submission of work which cannot be given any credit (e.g., blank submission, incorrect assignment)</v>
      </c>
    </row>
    <row r="8" spans="1:3">
      <c r="A8" s="2">
        <f>Proposal!C11</f>
        <v>0</v>
      </c>
      <c r="B8" s="2">
        <f>(A8/Proposal!B11)*100</f>
        <v>0</v>
      </c>
      <c r="C8" s="2" t="str">
        <f>IF(B8&gt;=100,Proposal!D11,IF(B8&gt;=90,Proposal!E11,IF(B8&gt;=80,Proposal!F11,IF(B8&gt;=70,Proposal!G11,IF(B8&gt;=60,Proposal!H11,IF(B8&gt;=50,Proposal!I11,IF(B8&gt;=40,Proposal!J11,IF(B8&gt;=30,Proposal!K11,IF(B8&gt;=20,Proposal!L11,IF(B8&gt;=10,Proposal!M11,Proposal!N11))))))))))</f>
        <v>
Fail (non-submission or submission of work which cannot be given any credit (e.g., blank submission, incorrect assignment)</v>
      </c>
    </row>
    <row r="9" spans="1:3">
      <c r="A9" s="2">
        <f>Proposal!C12</f>
        <v>0</v>
      </c>
      <c r="B9" s="2">
        <f>(A9/Proposal!B12)*100</f>
        <v>0</v>
      </c>
      <c r="C9" s="2" t="str">
        <f>IF(B9&gt;=100,Proposal!D12,IF(B9&gt;=90,Proposal!E12,IF(B9&gt;=80,Proposal!F12,IF(B9&gt;=70,Proposal!G12,IF(B9&gt;=60,Proposal!H12,IF(B9&gt;=50,Proposal!I12,IF(B9&gt;=40,Proposal!J12,IF(B9&gt;=30,Proposal!K12,IF(B9&gt;=20,Proposal!L12,IF(B9&gt;=10,Proposal!M12,Proposal!N12))))))))))</f>
        <v>Fail (non-submission or submission of work which cannot be given any credit (e.g., blank submission, incorrect assignment)</v>
      </c>
    </row>
    <row r="10" spans="1:3">
      <c r="A10" s="2">
        <f>Proposal!C13</f>
        <v>0</v>
      </c>
      <c r="B10" s="2">
        <f>(A10/Proposal!B13)*100</f>
        <v>0</v>
      </c>
      <c r="C10" s="2" t="str">
        <f>IF(B10&gt;=100,Proposal!D13,IF(B10&gt;=90,Proposal!E13,IF(B10&gt;=80,Proposal!F13,IF(B10&gt;=70,Proposal!G13,IF(B10&gt;=60,Proposal!H13,IF(B10&gt;=50,Proposal!I13,IF(B10&gt;=40,Proposal!J13,IF(B10&gt;=30,Proposal!K13,IF(B10&gt;=20,Proposal!L13,IF(B10&gt;=10,Proposal!M13,Proposal!N13))))))))))</f>
        <v>Fail (non-submission or submission of work which cannot be given any credit (e.g., blank submission, incorrect assignment)</v>
      </c>
    </row>
    <row r="11" spans="1:3">
      <c r="A11" s="2">
        <f>Proposal!C14</f>
        <v>0</v>
      </c>
      <c r="B11" s="2">
        <f>(A11/Proposal!B14)*100</f>
        <v>0</v>
      </c>
      <c r="C11" s="2" t="str">
        <f>IF(B11&gt;=100,Proposal!D14,IF(B11&gt;=90,Proposal!E14,IF(B11&gt;=80,Proposal!F14,IF(B11&gt;=70,Proposal!G14,IF(B11&gt;=60,Proposal!H14,IF(B11&gt;=50,Proposal!I14,IF(B11&gt;=40,Proposal!J14,IF(B11&gt;=30,Proposal!K14,IF(B11&gt;=20,Proposal!L14,IF(B11&gt;=10,Proposal!M14,Proposal!N14))))))))))</f>
        <v>Fail (non-submission or submission of work which cannot be given any credit (e.g., blank submission, incorrect assignment)</v>
      </c>
    </row>
    <row r="12" spans="1:3">
      <c r="A12" s="2">
        <f>Proposal!C15</f>
        <v>0</v>
      </c>
      <c r="B12" s="2">
        <f>(A12/Proposal!B15)*100</f>
        <v>0</v>
      </c>
      <c r="C12" s="2" t="str">
        <f>IF(B12&gt;=100,Proposal!D15,IF(B12&gt;=90,Proposal!E15,IF(B12&gt;=80,Proposal!F15,IF(B12&gt;=70,Proposal!G15,IF(B12&gt;=60,Proposal!H15,IF(B12&gt;=50,Proposal!I15,IF(B12&gt;=40,Proposal!J15,IF(B12&gt;=30,Proposal!K15,IF(B12&gt;=20,Proposal!L15,IF(B12&gt;=10,Proposal!M15,Proposal!N15))))))))))</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'Interim Report'!C5</f>
        <v>0</v>
      </c>
      <c r="B2" s="2">
        <f>(A2/'Interim Report'!B5)*100</f>
        <v>0</v>
      </c>
      <c r="C2" s="2" t="str">
        <f>IF(B2&gt;=100,'Interim Report'!D5,IF(B2&gt;=90,'Interim Report'!E5,IF(B2&gt;=80,'Interim Report'!F5,IF(B2&gt;=70,'Interim Report'!G5,IF(B2&gt;=60,'Interim Report'!H5,IF(B2&gt;=50,'Interim Report'!I5,IF(B2&gt;=40,'Interim Report'!J5,IF(B2&gt;=30,'Interim Report'!K5,IF(B2&gt;=20,'Interim Report'!L5,IF(B2&gt;=10,'Interim Report'!M5,'Interim Report'!N5))))))))))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'Interim Report'!C6</f>
        <v>0</v>
      </c>
      <c r="B3" s="2">
        <f>(A3/'Interim Report'!B6)*100</f>
        <v>0</v>
      </c>
      <c r="C3" s="2" t="str">
        <f>IF(B3&gt;=100,'Interim Report'!D6,IF(B3&gt;=90,'Interim Report'!E6,IF(B3&gt;=80,'Interim Report'!F6,IF(B3&gt;=70,'Interim Report'!G6,IF(B3&gt;=60,'Interim Report'!H6,IF(B3&gt;=50,'Interim Report'!I6,IF(B3&gt;=40,'Interim Report'!#REF!,IF(B3&gt;=30,'Interim Report'!J6,IF(B3&gt;=20,'Interim Report'!K6,IF(B3&gt;=10,'Interim Report'!L6,'Interim Report'!N6))))))))))</f>
        <v>Fail (non-submission or submission of work which cannot be given any credit (e.g., blank submission, incorrect assignment)</v>
      </c>
    </row>
    <row r="4" spans="1:3">
      <c r="A4" s="2">
        <f>'Interim Report'!C7</f>
        <v>0</v>
      </c>
      <c r="B4" s="2">
        <f>(A4/'Interim Report'!B7)*100</f>
        <v>0</v>
      </c>
      <c r="C4" s="2" t="str">
        <f>IF(B4&gt;=100,'Interim Report'!D7,IF(B4&gt;=90,'Interim Report'!E7,IF(B4&gt;=80,'Interim Report'!F7,IF(B4&gt;=70,'Interim Report'!G7,IF(B4&gt;=60,'Interim Report'!H7,IF(B4&gt;=50,'Interim Report'!I7,IF(B4&gt;=40,'Interim Report'!J7,IF(B4&gt;=30,'Interim Report'!K7,IF(B4&gt;=20,'Interim Report'!L7,IF(B4&gt;=10,'Interim Report'!M7,'Interim Report'!N7))))))))))</f>
        <v>Fail (non-submission or submission of work which cannot be given any credit (e.g., blank submission, incorrect assignment)</v>
      </c>
    </row>
    <row r="5" spans="1:3">
      <c r="A5" s="2">
        <f>'Interim Report'!C8</f>
        <v>0</v>
      </c>
      <c r="B5" s="2">
        <f>(A5/'Interim Report'!B8)*100</f>
        <v>0</v>
      </c>
      <c r="C5" s="2" t="str">
        <f>IF(B5&gt;=100,'Interim Report'!D8,IF(B5&gt;=90,'Interim Report'!E8,IF(B5&gt;=80,'Interim Report'!F8,IF(B5&gt;=70,'Interim Report'!G8,IF(B5&gt;=60,'Interim Report'!H8,IF(B5&gt;=50,'Interim Report'!I8,IF(B5&gt;=40,'Interim Report'!J8,IF(B5&gt;=30,'Interim Report'!K8,IF(B5&gt;=20,'Interim Report'!L8,IF(B5&gt;=10,'Interim Report'!M8,'Interim Report'!N8))))))))))</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Artefact!C5</f>
        <v>0</v>
      </c>
      <c r="B2" s="2">
        <f>(A2/Artefact!B5)*100</f>
        <v>0</v>
      </c>
      <c r="C2" s="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Artefact!C6</f>
        <v>0</v>
      </c>
      <c r="B3" s="2">
        <f>(A3/Artefact!B6)*100</f>
        <v>0</v>
      </c>
      <c r="C3" s="2"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Logs!C5</f>
        <v>0</v>
      </c>
      <c r="B2" s="2">
        <f>(A2/Logs!B5)*100</f>
        <v>0</v>
      </c>
      <c r="C2" s="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Logs!C6</f>
        <v>0</v>
      </c>
      <c r="B3" s="2">
        <f>(A3/Logs!B6)*100</f>
        <v>0</v>
      </c>
      <c r="C3" s="2" t="str">
        <f>IF(B3&gt;=100,Logs!D6,IF(B3&gt;=90,Logs!E6,IF(B3&gt;=80,Logs!F6,IF(B3&gt;=70,Logs!G6,IF(B3&gt;=60,Logs!H6,IF(B3&gt;=50,Logs!I6,IF(B3&gt;=40,Logs!J6,IF(B3&gt;=30,Logs!K6,IF(B3&gt;=20,Logs!L6,IF(B3&gt;=10,Logs!M6,Logs!N6))))))))))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'Final Report'!C5</f>
        <v>0</v>
      </c>
      <c r="B2" s="2">
        <f>(A2/'Final Report'!B5)*100</f>
        <v>0</v>
      </c>
      <c r="C2" s="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'Final Report'!C6</f>
        <v>0</v>
      </c>
      <c r="B3" s="2">
        <f>(A3/'Final Report'!B6)*100</f>
        <v>0</v>
      </c>
      <c r="C3" s="2"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s="2">
        <f>'Final Report'!C7</f>
        <v>0</v>
      </c>
      <c r="B4" s="2">
        <f>(A4/'Final Report'!B7)*100</f>
        <v>0</v>
      </c>
      <c r="C4" s="2"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s="2">
        <f>'Final Report'!C8</f>
        <v>0</v>
      </c>
      <c r="B5" s="2">
        <f>(A5/'Final Report'!B8)*100</f>
        <v>0</v>
      </c>
      <c r="C5" s="2"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s="2">
        <f>'Final Report'!C9</f>
        <v>0</v>
      </c>
      <c r="B6" s="2">
        <f>(A6/'Final Report'!B9)*100</f>
        <v>0</v>
      </c>
      <c r="C6" s="2"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s="2">
        <f>'Final Report'!C10</f>
        <v>0</v>
      </c>
      <c r="B7" s="2">
        <f>(A7/'Final Report'!B10)*100</f>
        <v>0</v>
      </c>
      <c r="C7" s="2"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s="2">
        <f>'Final Report'!C11</f>
        <v>0</v>
      </c>
      <c r="B8" s="2">
        <f>(A8/'Final Report'!B11)*100</f>
        <v>0</v>
      </c>
      <c r="C8" s="2"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6" width="7.75" customWidth="1"/>
    <col min="7" max="7" width="14.625" customWidth="1"/>
    <col min="8" max="21" width="7.75" customWidth="1"/>
    <col min="22" max="26" width="7.625" customWidth="1"/>
  </cols>
  <sheetData>
    <row r="1" spans="1:21">
      <c r="A1" s="1" t="s">
        <v>326</v>
      </c>
      <c r="B1" s="1" t="s">
        <v>327</v>
      </c>
      <c r="C1" s="1" t="s">
        <v>328</v>
      </c>
      <c r="D1" s="1" t="s">
        <v>329</v>
      </c>
      <c r="E1" s="1" t="s">
        <v>330</v>
      </c>
      <c r="F1" s="1"/>
      <c r="I1" s="1"/>
      <c r="J1" s="1"/>
      <c r="K1" s="1"/>
      <c r="L1" s="1"/>
      <c r="M1" s="1"/>
      <c r="N1" s="1"/>
      <c r="O1" s="1"/>
      <c r="P1" s="1"/>
      <c r="Q1" s="1"/>
      <c r="R1" s="1"/>
      <c r="S1" s="1"/>
      <c r="T1" s="1"/>
      <c r="U1" s="1"/>
    </row>
    <row r="2" spans="1:5">
      <c r="A2" s="2">
        <f>Viva!C5</f>
        <v>0</v>
      </c>
      <c r="B2" s="2">
        <f>(A2/Viva!B5)*100</f>
        <v>0</v>
      </c>
      <c r="C2" s="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v>
      </c>
      <c r="B5" s="38">
        <v>5</v>
      </c>
      <c r="C5" s="39">
        <v>0</v>
      </c>
      <c r="D5" s="40" t="s">
        <v>22</v>
      </c>
      <c r="E5" s="40" t="s">
        <v>23</v>
      </c>
      <c r="F5" s="40" t="s">
        <v>24</v>
      </c>
      <c r="G5" s="40" t="s">
        <v>25</v>
      </c>
      <c r="H5" s="40" t="s">
        <v>26</v>
      </c>
      <c r="I5" s="40" t="s">
        <v>27</v>
      </c>
      <c r="J5" s="40" t="s">
        <v>28</v>
      </c>
      <c r="K5" s="40" t="s">
        <v>29</v>
      </c>
      <c r="L5" s="40" t="s">
        <v>30</v>
      </c>
      <c r="M5" s="48" t="s">
        <v>31</v>
      </c>
      <c r="N5" s="46" t="s">
        <v>32</v>
      </c>
      <c r="O5" s="30"/>
      <c r="P5" s="30"/>
      <c r="Q5" s="30"/>
      <c r="R5" s="30"/>
      <c r="S5" s="30"/>
      <c r="T5" s="30"/>
      <c r="U5" s="30"/>
      <c r="V5" s="30"/>
      <c r="W5" s="30"/>
      <c r="X5" s="30"/>
      <c r="Y5" s="30"/>
      <c r="Z5" s="30"/>
    </row>
    <row r="6" ht="86.25" customHeight="1" spans="1:26">
      <c r="A6" s="37" t="s">
        <v>33</v>
      </c>
      <c r="B6" s="38">
        <v>5</v>
      </c>
      <c r="C6" s="39">
        <v>0</v>
      </c>
      <c r="D6" s="40" t="s">
        <v>34</v>
      </c>
      <c r="E6" s="40" t="s">
        <v>35</v>
      </c>
      <c r="F6" s="40" t="s">
        <v>36</v>
      </c>
      <c r="G6" s="40" t="s">
        <v>37</v>
      </c>
      <c r="H6" s="40" t="s">
        <v>38</v>
      </c>
      <c r="I6" s="40" t="s">
        <v>39</v>
      </c>
      <c r="J6" s="40" t="s">
        <v>40</v>
      </c>
      <c r="K6" s="40" t="s">
        <v>41</v>
      </c>
      <c r="L6" s="40" t="s">
        <v>42</v>
      </c>
      <c r="M6" s="40" t="s">
        <v>43</v>
      </c>
      <c r="N6" s="40" t="s">
        <v>32</v>
      </c>
      <c r="O6" s="30"/>
      <c r="P6" s="30"/>
      <c r="Q6" s="30"/>
      <c r="R6" s="30"/>
      <c r="S6" s="30"/>
      <c r="T6" s="30"/>
      <c r="U6" s="30"/>
      <c r="V6" s="30"/>
      <c r="W6" s="30"/>
      <c r="X6" s="30"/>
      <c r="Y6" s="30"/>
      <c r="Z6" s="30"/>
    </row>
    <row r="7" ht="86.25" customHeight="1" spans="1:26">
      <c r="A7" s="37" t="s">
        <v>44</v>
      </c>
      <c r="B7" s="38">
        <v>15</v>
      </c>
      <c r="C7" s="39">
        <v>0</v>
      </c>
      <c r="D7" s="40" t="s">
        <v>45</v>
      </c>
      <c r="E7" s="40" t="s">
        <v>46</v>
      </c>
      <c r="F7" s="40" t="s">
        <v>47</v>
      </c>
      <c r="G7" s="40" t="s">
        <v>48</v>
      </c>
      <c r="H7" s="40" t="s">
        <v>49</v>
      </c>
      <c r="I7" s="40" t="s">
        <v>50</v>
      </c>
      <c r="J7" s="40" t="s">
        <v>51</v>
      </c>
      <c r="K7" s="40" t="s">
        <v>52</v>
      </c>
      <c r="L7" s="40" t="s">
        <v>53</v>
      </c>
      <c r="M7" s="40" t="s">
        <v>54</v>
      </c>
      <c r="N7" s="40" t="s">
        <v>32</v>
      </c>
      <c r="O7" s="30"/>
      <c r="P7" s="30"/>
      <c r="Q7" s="30"/>
      <c r="R7" s="30"/>
      <c r="S7" s="30"/>
      <c r="T7" s="30"/>
      <c r="U7" s="30"/>
      <c r="V7" s="30"/>
      <c r="W7" s="30"/>
      <c r="X7" s="30"/>
      <c r="Y7" s="30"/>
      <c r="Z7" s="30"/>
    </row>
    <row r="8" ht="86.25" customHeight="1" spans="1:26">
      <c r="A8" s="37" t="s">
        <v>55</v>
      </c>
      <c r="B8" s="38">
        <v>15</v>
      </c>
      <c r="C8" s="39">
        <v>0</v>
      </c>
      <c r="D8" s="40" t="s">
        <v>56</v>
      </c>
      <c r="E8" s="40" t="s">
        <v>57</v>
      </c>
      <c r="F8" s="40" t="s">
        <v>58</v>
      </c>
      <c r="G8" s="40" t="s">
        <v>59</v>
      </c>
      <c r="H8" s="40" t="s">
        <v>60</v>
      </c>
      <c r="I8" s="40" t="s">
        <v>61</v>
      </c>
      <c r="J8" s="40" t="s">
        <v>62</v>
      </c>
      <c r="K8" s="40" t="s">
        <v>63</v>
      </c>
      <c r="L8" s="30" t="s">
        <v>64</v>
      </c>
      <c r="M8" s="46" t="s">
        <v>65</v>
      </c>
      <c r="N8" s="40" t="s">
        <v>32</v>
      </c>
      <c r="O8" s="30"/>
      <c r="P8" s="30"/>
      <c r="Q8" s="30"/>
      <c r="R8" s="30"/>
      <c r="S8" s="30"/>
      <c r="T8" s="30"/>
      <c r="U8" s="30"/>
      <c r="V8" s="30"/>
      <c r="W8" s="30"/>
      <c r="X8" s="30"/>
      <c r="Y8" s="30"/>
      <c r="Z8" s="30"/>
    </row>
    <row r="9" ht="86.25" customHeight="1" spans="1:26">
      <c r="A9" s="37" t="s">
        <v>66</v>
      </c>
      <c r="B9" s="38">
        <v>15</v>
      </c>
      <c r="C9" s="39">
        <v>0</v>
      </c>
      <c r="D9" s="40" t="s">
        <v>67</v>
      </c>
      <c r="E9" s="40" t="s">
        <v>68</v>
      </c>
      <c r="F9" s="40" t="s">
        <v>69</v>
      </c>
      <c r="G9" s="40" t="s">
        <v>70</v>
      </c>
      <c r="H9" s="40" t="s">
        <v>71</v>
      </c>
      <c r="I9" s="40" t="s">
        <v>72</v>
      </c>
      <c r="J9" s="40" t="s">
        <v>73</v>
      </c>
      <c r="K9" s="40" t="s">
        <v>74</v>
      </c>
      <c r="L9" s="40" t="s">
        <v>75</v>
      </c>
      <c r="M9" s="40" t="s">
        <v>76</v>
      </c>
      <c r="N9" s="40" t="s">
        <v>32</v>
      </c>
      <c r="O9" s="30"/>
      <c r="P9" s="30"/>
      <c r="Q9" s="30"/>
      <c r="R9" s="30"/>
      <c r="S9" s="30"/>
      <c r="T9" s="30"/>
      <c r="U9" s="30"/>
      <c r="V9" s="30"/>
      <c r="W9" s="30"/>
      <c r="X9" s="30"/>
      <c r="Y9" s="30"/>
      <c r="Z9" s="30"/>
    </row>
    <row r="10" ht="86.25" customHeight="1" spans="1:26">
      <c r="A10" s="37" t="s">
        <v>77</v>
      </c>
      <c r="B10" s="38">
        <v>15</v>
      </c>
      <c r="C10" s="39">
        <v>0</v>
      </c>
      <c r="D10" s="40" t="s">
        <v>78</v>
      </c>
      <c r="E10" s="40" t="s">
        <v>79</v>
      </c>
      <c r="F10" s="40" t="s">
        <v>80</v>
      </c>
      <c r="G10" s="40" t="s">
        <v>81</v>
      </c>
      <c r="H10" s="40" t="s">
        <v>82</v>
      </c>
      <c r="I10" s="40" t="s">
        <v>83</v>
      </c>
      <c r="J10" s="40" t="s">
        <v>84</v>
      </c>
      <c r="K10" s="40" t="s">
        <v>85</v>
      </c>
      <c r="L10" s="40" t="s">
        <v>86</v>
      </c>
      <c r="M10" s="40" t="s">
        <v>87</v>
      </c>
      <c r="N10" s="40" t="s">
        <v>32</v>
      </c>
      <c r="O10" s="30"/>
      <c r="P10" s="30"/>
      <c r="Q10" s="30"/>
      <c r="R10" s="30"/>
      <c r="S10" s="30"/>
      <c r="T10" s="30"/>
      <c r="U10" s="30"/>
      <c r="V10" s="30"/>
      <c r="W10" s="30"/>
      <c r="X10" s="30"/>
      <c r="Y10" s="30"/>
      <c r="Z10" s="30"/>
    </row>
    <row r="11" ht="86.25" customHeight="1" spans="1:26">
      <c r="A11" s="37" t="s">
        <v>88</v>
      </c>
      <c r="B11" s="38">
        <v>10</v>
      </c>
      <c r="C11" s="39">
        <v>0</v>
      </c>
      <c r="D11" s="40" t="s">
        <v>89</v>
      </c>
      <c r="E11" s="40" t="s">
        <v>90</v>
      </c>
      <c r="F11" s="40" t="s">
        <v>91</v>
      </c>
      <c r="G11" s="40" t="s">
        <v>92</v>
      </c>
      <c r="H11" s="40" t="s">
        <v>93</v>
      </c>
      <c r="I11" s="40" t="s">
        <v>94</v>
      </c>
      <c r="J11" s="40" t="s">
        <v>95</v>
      </c>
      <c r="K11" s="40" t="s">
        <v>96</v>
      </c>
      <c r="L11" s="40" t="s">
        <v>97</v>
      </c>
      <c r="M11" s="40" t="s">
        <v>98</v>
      </c>
      <c r="N11" s="40" t="s">
        <v>99</v>
      </c>
      <c r="O11" s="30"/>
      <c r="P11" s="30"/>
      <c r="Q11" s="30"/>
      <c r="R11" s="30"/>
      <c r="S11" s="30"/>
      <c r="T11" s="30"/>
      <c r="U11" s="30"/>
      <c r="V11" s="30"/>
      <c r="W11" s="30"/>
      <c r="X11" s="30"/>
      <c r="Y11" s="30"/>
      <c r="Z11" s="30"/>
    </row>
    <row r="12" ht="86.25" customHeight="1" spans="1:26">
      <c r="A12" s="37" t="s">
        <v>100</v>
      </c>
      <c r="B12" s="38">
        <v>5</v>
      </c>
      <c r="C12" s="39">
        <v>0</v>
      </c>
      <c r="D12" s="40" t="s">
        <v>101</v>
      </c>
      <c r="E12" s="40" t="s">
        <v>102</v>
      </c>
      <c r="F12" s="40" t="s">
        <v>103</v>
      </c>
      <c r="G12" s="40" t="s">
        <v>104</v>
      </c>
      <c r="H12" s="40" t="s">
        <v>105</v>
      </c>
      <c r="I12" s="40" t="s">
        <v>106</v>
      </c>
      <c r="J12" s="40" t="s">
        <v>107</v>
      </c>
      <c r="K12" s="40" t="s">
        <v>108</v>
      </c>
      <c r="L12" s="40" t="s">
        <v>109</v>
      </c>
      <c r="M12" s="40" t="s">
        <v>110</v>
      </c>
      <c r="N12" s="40" t="s">
        <v>32</v>
      </c>
      <c r="O12" s="30"/>
      <c r="P12" s="30"/>
      <c r="Q12" s="30"/>
      <c r="R12" s="30"/>
      <c r="S12" s="30"/>
      <c r="T12" s="30"/>
      <c r="U12" s="30"/>
      <c r="V12" s="30"/>
      <c r="W12" s="30"/>
      <c r="X12" s="30"/>
      <c r="Y12" s="30"/>
      <c r="Z12" s="30"/>
    </row>
    <row r="13" ht="86.25" customHeight="1" spans="1:26">
      <c r="A13" s="37" t="s">
        <v>111</v>
      </c>
      <c r="B13" s="38">
        <v>5</v>
      </c>
      <c r="C13" s="39">
        <v>0</v>
      </c>
      <c r="D13" s="40" t="s">
        <v>112</v>
      </c>
      <c r="E13" s="40" t="s">
        <v>113</v>
      </c>
      <c r="F13" s="40" t="s">
        <v>114</v>
      </c>
      <c r="G13" s="40" t="s">
        <v>115</v>
      </c>
      <c r="H13" s="40" t="s">
        <v>116</v>
      </c>
      <c r="I13" s="40" t="s">
        <v>117</v>
      </c>
      <c r="J13" s="40" t="s">
        <v>118</v>
      </c>
      <c r="K13" s="40" t="s">
        <v>119</v>
      </c>
      <c r="L13" s="40" t="s">
        <v>120</v>
      </c>
      <c r="M13" s="40" t="s">
        <v>121</v>
      </c>
      <c r="N13" s="40" t="s">
        <v>32</v>
      </c>
      <c r="O13" s="30"/>
      <c r="P13" s="30"/>
      <c r="Q13" s="30"/>
      <c r="R13" s="30"/>
      <c r="S13" s="30"/>
      <c r="T13" s="30"/>
      <c r="U13" s="30"/>
      <c r="V13" s="30"/>
      <c r="W13" s="30"/>
      <c r="X13" s="30"/>
      <c r="Y13" s="30"/>
      <c r="Z13" s="30"/>
    </row>
    <row r="14" ht="86.25" customHeight="1" spans="1:26">
      <c r="A14" s="37" t="s">
        <v>122</v>
      </c>
      <c r="B14" s="38">
        <v>5</v>
      </c>
      <c r="C14" s="39">
        <v>0</v>
      </c>
      <c r="D14" s="40" t="s">
        <v>123</v>
      </c>
      <c r="E14" s="40" t="s">
        <v>124</v>
      </c>
      <c r="F14" s="40" t="s">
        <v>125</v>
      </c>
      <c r="G14" s="40" t="s">
        <v>126</v>
      </c>
      <c r="H14" s="40" t="s">
        <v>127</v>
      </c>
      <c r="I14" s="40" t="s">
        <v>128</v>
      </c>
      <c r="J14" s="40" t="s">
        <v>129</v>
      </c>
      <c r="K14" s="40" t="s">
        <v>119</v>
      </c>
      <c r="L14" s="40" t="s">
        <v>130</v>
      </c>
      <c r="M14" s="40" t="s">
        <v>131</v>
      </c>
      <c r="N14" s="40" t="s">
        <v>32</v>
      </c>
      <c r="O14" s="30"/>
      <c r="P14" s="30"/>
      <c r="Q14" s="30"/>
      <c r="R14" s="30"/>
      <c r="S14" s="30"/>
      <c r="T14" s="30"/>
      <c r="U14" s="30"/>
      <c r="V14" s="30"/>
      <c r="W14" s="30"/>
      <c r="X14" s="30"/>
      <c r="Y14" s="30"/>
      <c r="Z14" s="30"/>
    </row>
    <row r="15" ht="86.25" customHeight="1" spans="1:26">
      <c r="A15" s="37" t="s">
        <v>132</v>
      </c>
      <c r="B15" s="38">
        <v>5</v>
      </c>
      <c r="C15" s="39">
        <v>0</v>
      </c>
      <c r="D15" s="40" t="s">
        <v>133</v>
      </c>
      <c r="E15" s="40" t="s">
        <v>134</v>
      </c>
      <c r="F15" s="40" t="s">
        <v>135</v>
      </c>
      <c r="G15" s="40" t="s">
        <v>136</v>
      </c>
      <c r="H15" s="40" t="s">
        <v>137</v>
      </c>
      <c r="I15" s="40" t="s">
        <v>138</v>
      </c>
      <c r="J15" s="40" t="s">
        <v>139</v>
      </c>
      <c r="K15" s="40" t="s">
        <v>140</v>
      </c>
      <c r="L15" s="40" t="s">
        <v>141</v>
      </c>
      <c r="M15" s="40" t="s">
        <v>142</v>
      </c>
      <c r="N15" s="40" t="s">
        <v>32</v>
      </c>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1" t="s">
        <v>143</v>
      </c>
      <c r="B17" s="30">
        <f t="shared" ref="B17:C17" si="0">SUM(B5:B15)</f>
        <v>100</v>
      </c>
      <c r="C17" s="30">
        <f t="shared" si="0"/>
        <v>0</v>
      </c>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F12" sqref="F12"/>
    </sheetView>
  </sheetViews>
  <sheetFormatPr defaultColWidth="12.625" defaultRowHeight="15" customHeight="1" outlineLevelCol="5"/>
  <cols>
    <col min="1" max="2" width="7.625" customWidth="1"/>
    <col min="3" max="3" width="11.25" customWidth="1"/>
    <col min="4" max="26" width="7.625" customWidth="1"/>
  </cols>
  <sheetData>
    <row r="1" spans="1:3">
      <c r="A1" s="1"/>
      <c r="B1" s="1"/>
      <c r="C1" s="1" t="s">
        <v>331</v>
      </c>
    </row>
    <row r="2" spans="3:5">
      <c r="C2" s="2" t="s">
        <v>18</v>
      </c>
      <c r="D2" s="3">
        <v>0</v>
      </c>
      <c r="E2" s="2">
        <f>'Proposal Sheet'!D2*D2</f>
        <v>0</v>
      </c>
    </row>
    <row r="3" spans="3:5">
      <c r="C3" s="2" t="s">
        <v>144</v>
      </c>
      <c r="D3" s="3">
        <v>0.25</v>
      </c>
      <c r="E3" s="2">
        <f>'Interim Report Sheet'!D2*D3</f>
        <v>0</v>
      </c>
    </row>
    <row r="4" spans="3:5">
      <c r="C4" s="2" t="s">
        <v>189</v>
      </c>
      <c r="D4" s="3">
        <v>0</v>
      </c>
      <c r="E4" s="2">
        <f>'Artefact Sheet'!D2*D4</f>
        <v>0</v>
      </c>
    </row>
    <row r="5" spans="1:5">
      <c r="A5" s="1" t="s">
        <v>332</v>
      </c>
      <c r="C5" s="2" t="s">
        <v>212</v>
      </c>
      <c r="D5" s="3">
        <v>0</v>
      </c>
      <c r="E5" s="2">
        <f>'Logs Sheet'!D2*D5</f>
        <v>0</v>
      </c>
    </row>
    <row r="6" spans="1:5">
      <c r="A6" s="2" t="s">
        <v>333</v>
      </c>
      <c r="C6" s="2" t="s">
        <v>236</v>
      </c>
      <c r="D6" s="3">
        <v>0.75</v>
      </c>
      <c r="E6" s="2">
        <f>'Final Report Sheet'!D2*D6</f>
        <v>0</v>
      </c>
    </row>
    <row r="7" spans="1:5">
      <c r="A7" s="2" t="s">
        <v>9</v>
      </c>
      <c r="C7" s="2" t="s">
        <v>16</v>
      </c>
      <c r="D7" s="3">
        <v>0</v>
      </c>
      <c r="E7" s="2">
        <f>'Viva Sheet'!D2*D7</f>
        <v>0</v>
      </c>
    </row>
    <row r="8" spans="4:6">
      <c r="D8" s="3">
        <f t="shared" ref="D8:E8" si="0">SUM(D2:D7)</f>
        <v>1</v>
      </c>
      <c r="E8" s="2">
        <f t="shared" si="0"/>
        <v>0</v>
      </c>
      <c r="F8" s="2" t="str">
        <f>IF(E8&gt;93,"A+",IF(E8&gt;82,"A",IF(E8&gt;70,"A-",IF(E8&gt;65,"B+",IF(E8&gt;60,"B",IF(E8&gt;55,"C+",IF(E8&gt;50,"C",IF(E8&gt;45,"D+",IF(E8&gt;40,"D",IF(E8&gt;35,"F1",IF(E8&gt;20,"F2","F3")))))))))))</f>
        <v>F3</v>
      </c>
    </row>
    <row r="10" spans="5:5">
      <c r="E10" s="2" t="str">
        <f>IF((AND(E6&gt;=10,E8&gt;=40,E7&gt;=4)),"PASS","FAIL")</f>
        <v>FAIL</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pane xSplit="3" ySplit="4" topLeftCell="D5" activePane="bottomRight" state="frozen"/>
      <selection/>
      <selection pane="topRight"/>
      <selection pane="bottomLeft"/>
      <selection pane="bottomRight" activeCell="A1" sqref="A1:E1"/>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144</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145</v>
      </c>
      <c r="B5" s="38">
        <v>20</v>
      </c>
      <c r="C5" s="39">
        <v>0</v>
      </c>
      <c r="D5" s="40" t="s">
        <v>146</v>
      </c>
      <c r="E5" s="40" t="s">
        <v>147</v>
      </c>
      <c r="F5" s="40" t="s">
        <v>148</v>
      </c>
      <c r="G5" s="40" t="s">
        <v>149</v>
      </c>
      <c r="H5" s="40" t="s">
        <v>150</v>
      </c>
      <c r="I5" s="40" t="s">
        <v>151</v>
      </c>
      <c r="J5" s="40" t="s">
        <v>152</v>
      </c>
      <c r="K5" s="40" t="s">
        <v>153</v>
      </c>
      <c r="L5" s="40" t="s">
        <v>154</v>
      </c>
      <c r="M5" s="40" t="s">
        <v>155</v>
      </c>
      <c r="N5" s="40" t="s">
        <v>32</v>
      </c>
      <c r="O5" s="30"/>
      <c r="P5" s="30"/>
      <c r="Q5" s="30"/>
      <c r="R5" s="30"/>
      <c r="S5" s="30"/>
      <c r="T5" s="30"/>
      <c r="U5" s="30"/>
      <c r="V5" s="30"/>
      <c r="W5" s="30"/>
      <c r="X5" s="30"/>
      <c r="Y5" s="30"/>
      <c r="Z5" s="30"/>
    </row>
    <row r="6" ht="86.25" customHeight="1" spans="1:26">
      <c r="A6" s="37" t="s">
        <v>156</v>
      </c>
      <c r="B6" s="38">
        <v>20</v>
      </c>
      <c r="C6" s="39">
        <v>0</v>
      </c>
      <c r="D6" s="40" t="s">
        <v>157</v>
      </c>
      <c r="E6" s="40" t="s">
        <v>158</v>
      </c>
      <c r="F6" s="40" t="s">
        <v>159</v>
      </c>
      <c r="G6" s="40" t="s">
        <v>160</v>
      </c>
      <c r="H6" s="40" t="s">
        <v>161</v>
      </c>
      <c r="I6" s="40" t="s">
        <v>162</v>
      </c>
      <c r="J6" s="40" t="s">
        <v>163</v>
      </c>
      <c r="K6" s="40" t="s">
        <v>164</v>
      </c>
      <c r="L6" s="40" t="s">
        <v>165</v>
      </c>
      <c r="M6" s="30" t="s">
        <v>166</v>
      </c>
      <c r="N6" s="46" t="s">
        <v>32</v>
      </c>
      <c r="O6" s="30"/>
      <c r="P6" s="30"/>
      <c r="Q6" s="30"/>
      <c r="R6" s="30"/>
      <c r="S6" s="30"/>
      <c r="T6" s="30"/>
      <c r="U6" s="30"/>
      <c r="V6" s="30"/>
      <c r="W6" s="30"/>
      <c r="X6" s="30"/>
      <c r="Y6" s="30"/>
      <c r="Z6" s="30"/>
    </row>
    <row r="7" ht="86.25" customHeight="1" spans="1:26">
      <c r="A7" s="37" t="s">
        <v>167</v>
      </c>
      <c r="B7" s="38">
        <v>30</v>
      </c>
      <c r="C7" s="39">
        <v>0</v>
      </c>
      <c r="D7" s="40" t="s">
        <v>168</v>
      </c>
      <c r="E7" s="40" t="s">
        <v>169</v>
      </c>
      <c r="F7" s="40" t="s">
        <v>170</v>
      </c>
      <c r="G7" s="40" t="s">
        <v>171</v>
      </c>
      <c r="H7" s="40" t="s">
        <v>172</v>
      </c>
      <c r="I7" s="40" t="s">
        <v>173</v>
      </c>
      <c r="J7" s="40" t="s">
        <v>174</v>
      </c>
      <c r="K7" s="40" t="s">
        <v>175</v>
      </c>
      <c r="L7" s="40" t="s">
        <v>176</v>
      </c>
      <c r="M7" s="40" t="s">
        <v>177</v>
      </c>
      <c r="N7" s="40" t="s">
        <v>32</v>
      </c>
      <c r="O7" s="30"/>
      <c r="P7" s="30"/>
      <c r="Q7" s="30"/>
      <c r="R7" s="30"/>
      <c r="S7" s="30"/>
      <c r="T7" s="30"/>
      <c r="U7" s="30"/>
      <c r="V7" s="30"/>
      <c r="W7" s="30"/>
      <c r="X7" s="30"/>
      <c r="Y7" s="30"/>
      <c r="Z7" s="30"/>
    </row>
    <row r="8" ht="86.25" customHeight="1" spans="1:26">
      <c r="A8" s="37" t="s">
        <v>178</v>
      </c>
      <c r="B8" s="38">
        <v>30</v>
      </c>
      <c r="C8" s="39">
        <v>0</v>
      </c>
      <c r="D8" s="40" t="s">
        <v>179</v>
      </c>
      <c r="E8" s="40" t="s">
        <v>180</v>
      </c>
      <c r="F8" s="40" t="s">
        <v>181</v>
      </c>
      <c r="G8" s="40" t="s">
        <v>182</v>
      </c>
      <c r="H8" s="40" t="s">
        <v>183</v>
      </c>
      <c r="I8" s="40" t="s">
        <v>184</v>
      </c>
      <c r="J8" s="40" t="s">
        <v>185</v>
      </c>
      <c r="K8" s="40" t="s">
        <v>186</v>
      </c>
      <c r="L8" s="40" t="s">
        <v>187</v>
      </c>
      <c r="M8" s="40" t="s">
        <v>188</v>
      </c>
      <c r="N8" s="40" t="s">
        <v>32</v>
      </c>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1" t="s">
        <v>143</v>
      </c>
      <c r="B10" s="30">
        <f t="shared" ref="B10:C10" si="0">SUM(B5:B8)</f>
        <v>100</v>
      </c>
      <c r="C10" s="30">
        <f>SUM(C5:C9)</f>
        <v>0</v>
      </c>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189</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190</v>
      </c>
      <c r="B5" s="38">
        <v>60</v>
      </c>
      <c r="C5" s="39">
        <v>0</v>
      </c>
      <c r="D5" s="40" t="s">
        <v>191</v>
      </c>
      <c r="E5" s="40" t="s">
        <v>192</v>
      </c>
      <c r="F5" s="40" t="s">
        <v>193</v>
      </c>
      <c r="G5" s="40" t="s">
        <v>194</v>
      </c>
      <c r="H5" s="40" t="s">
        <v>195</v>
      </c>
      <c r="I5" s="40" t="s">
        <v>196</v>
      </c>
      <c r="J5" s="40" t="s">
        <v>197</v>
      </c>
      <c r="K5" s="40" t="s">
        <v>198</v>
      </c>
      <c r="L5" s="40" t="s">
        <v>199</v>
      </c>
      <c r="M5" s="40" t="s">
        <v>200</v>
      </c>
      <c r="N5" s="40" t="s">
        <v>32</v>
      </c>
      <c r="O5" s="30"/>
      <c r="P5" s="30"/>
      <c r="Q5" s="30"/>
      <c r="R5" s="30"/>
      <c r="S5" s="30"/>
      <c r="T5" s="30"/>
      <c r="U5" s="30"/>
      <c r="V5" s="30"/>
      <c r="W5" s="30"/>
      <c r="X5" s="30"/>
      <c r="Y5" s="30"/>
      <c r="Z5" s="30"/>
    </row>
    <row r="6" ht="86.25" customHeight="1" spans="1:26">
      <c r="A6" s="37" t="s">
        <v>201</v>
      </c>
      <c r="B6" s="38">
        <v>40</v>
      </c>
      <c r="C6" s="39">
        <v>0</v>
      </c>
      <c r="D6" s="40" t="s">
        <v>202</v>
      </c>
      <c r="E6" s="40" t="s">
        <v>203</v>
      </c>
      <c r="F6" s="40" t="s">
        <v>204</v>
      </c>
      <c r="G6" s="40" t="s">
        <v>205</v>
      </c>
      <c r="H6" s="40" t="s">
        <v>206</v>
      </c>
      <c r="I6" s="40" t="s">
        <v>207</v>
      </c>
      <c r="J6" s="40" t="s">
        <v>208</v>
      </c>
      <c r="K6" s="40" t="s">
        <v>209</v>
      </c>
      <c r="L6" s="40" t="s">
        <v>210</v>
      </c>
      <c r="M6" s="40" t="s">
        <v>211</v>
      </c>
      <c r="N6" s="40" t="s">
        <v>32</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212</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213</v>
      </c>
      <c r="B5" s="38">
        <v>40</v>
      </c>
      <c r="C5" s="39">
        <v>0</v>
      </c>
      <c r="D5" s="40" t="s">
        <v>214</v>
      </c>
      <c r="E5" s="40" t="s">
        <v>215</v>
      </c>
      <c r="F5" s="40" t="s">
        <v>216</v>
      </c>
      <c r="G5" s="40" t="s">
        <v>217</v>
      </c>
      <c r="H5" s="40" t="s">
        <v>218</v>
      </c>
      <c r="I5" s="40" t="s">
        <v>219</v>
      </c>
      <c r="J5" s="40" t="s">
        <v>220</v>
      </c>
      <c r="K5" s="40" t="s">
        <v>221</v>
      </c>
      <c r="L5" s="40" t="s">
        <v>222</v>
      </c>
      <c r="M5" s="40" t="s">
        <v>223</v>
      </c>
      <c r="N5" s="40" t="s">
        <v>224</v>
      </c>
      <c r="O5" s="30"/>
      <c r="P5" s="30"/>
      <c r="Q5" s="30"/>
      <c r="R5" s="30"/>
      <c r="S5" s="30"/>
      <c r="T5" s="30"/>
      <c r="U5" s="30"/>
      <c r="V5" s="30"/>
      <c r="W5" s="30"/>
      <c r="X5" s="30"/>
      <c r="Y5" s="30"/>
      <c r="Z5" s="30"/>
    </row>
    <row r="6" ht="86.25" customHeight="1" spans="1:26">
      <c r="A6" s="37" t="s">
        <v>225</v>
      </c>
      <c r="B6" s="38">
        <v>60</v>
      </c>
      <c r="C6" s="39">
        <v>0</v>
      </c>
      <c r="D6" s="40" t="s">
        <v>226</v>
      </c>
      <c r="E6" s="40" t="s">
        <v>227</v>
      </c>
      <c r="F6" s="40" t="s">
        <v>228</v>
      </c>
      <c r="G6" s="40" t="s">
        <v>229</v>
      </c>
      <c r="H6" s="40" t="s">
        <v>230</v>
      </c>
      <c r="I6" s="40" t="s">
        <v>231</v>
      </c>
      <c r="J6" s="40" t="s">
        <v>232</v>
      </c>
      <c r="K6" s="40" t="s">
        <v>233</v>
      </c>
      <c r="L6" s="40" t="s">
        <v>234</v>
      </c>
      <c r="M6" s="40" t="s">
        <v>235</v>
      </c>
      <c r="N6" s="40" t="s">
        <v>224</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9" activePane="bottomRight" state="frozen"/>
      <selection/>
      <selection pane="topRight"/>
      <selection pane="bottomLeft"/>
      <selection pane="bottomRight" activeCell="C12" sqref="C12"/>
    </sheetView>
  </sheetViews>
  <sheetFormatPr defaultColWidth="12.625" defaultRowHeight="15" customHeight="1"/>
  <cols>
    <col min="1" max="1" width="14.25" customWidth="1"/>
    <col min="2" max="2" width="7.25" customWidth="1"/>
    <col min="3" max="3" width="13.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236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41" t="s">
        <v>20</v>
      </c>
      <c r="D4" s="42">
        <v>1</v>
      </c>
      <c r="E4" s="42">
        <v>0.9</v>
      </c>
      <c r="F4" s="42">
        <v>0.8</v>
      </c>
      <c r="G4" s="42">
        <v>0.7</v>
      </c>
      <c r="H4" s="42">
        <v>0.6</v>
      </c>
      <c r="I4" s="42">
        <v>0.5</v>
      </c>
      <c r="J4" s="42">
        <v>0.4</v>
      </c>
      <c r="K4" s="42">
        <v>0.3</v>
      </c>
      <c r="L4" s="42">
        <v>0.2</v>
      </c>
      <c r="M4" s="42">
        <v>0.1</v>
      </c>
      <c r="N4" s="42">
        <v>0</v>
      </c>
      <c r="O4" s="30"/>
      <c r="P4" s="30"/>
      <c r="Q4" s="30"/>
      <c r="R4" s="30"/>
      <c r="S4" s="30"/>
      <c r="T4" s="30"/>
      <c r="U4" s="30"/>
      <c r="V4" s="30"/>
      <c r="W4" s="30"/>
      <c r="X4" s="30"/>
      <c r="Y4" s="30"/>
      <c r="Z4" s="30"/>
    </row>
    <row r="5" ht="86.25" customHeight="1" spans="1:26">
      <c r="A5" s="43" t="s">
        <v>145</v>
      </c>
      <c r="B5" s="44">
        <v>5</v>
      </c>
      <c r="C5" s="45">
        <v>0</v>
      </c>
      <c r="D5" s="46" t="s">
        <v>146</v>
      </c>
      <c r="E5" s="46" t="s">
        <v>147</v>
      </c>
      <c r="F5" s="46" t="s">
        <v>237</v>
      </c>
      <c r="G5" s="46" t="s">
        <v>238</v>
      </c>
      <c r="H5" s="46" t="s">
        <v>239</v>
      </c>
      <c r="I5" s="46" t="s">
        <v>240</v>
      </c>
      <c r="J5" s="46" t="s">
        <v>152</v>
      </c>
      <c r="K5" s="46" t="s">
        <v>241</v>
      </c>
      <c r="L5" s="46" t="s">
        <v>242</v>
      </c>
      <c r="M5" s="46" t="s">
        <v>243</v>
      </c>
      <c r="N5" s="46" t="s">
        <v>32</v>
      </c>
      <c r="O5" s="30"/>
      <c r="P5" s="30"/>
      <c r="Q5" s="30"/>
      <c r="R5" s="30"/>
      <c r="S5" s="30"/>
      <c r="T5" s="30"/>
      <c r="U5" s="30"/>
      <c r="V5" s="30"/>
      <c r="W5" s="30"/>
      <c r="X5" s="30"/>
      <c r="Y5" s="30"/>
      <c r="Z5" s="30"/>
    </row>
    <row r="6" ht="86.25" customHeight="1" spans="1:26">
      <c r="A6" s="43" t="s">
        <v>156</v>
      </c>
      <c r="B6" s="44">
        <v>5</v>
      </c>
      <c r="C6" s="45">
        <v>0</v>
      </c>
      <c r="D6" s="46" t="s">
        <v>244</v>
      </c>
      <c r="E6" s="46" t="s">
        <v>245</v>
      </c>
      <c r="F6" s="46" t="s">
        <v>246</v>
      </c>
      <c r="G6" s="46" t="s">
        <v>247</v>
      </c>
      <c r="H6" s="46" t="s">
        <v>248</v>
      </c>
      <c r="I6" s="46" t="s">
        <v>249</v>
      </c>
      <c r="J6" s="46" t="s">
        <v>250</v>
      </c>
      <c r="K6" s="47" t="s">
        <v>251</v>
      </c>
      <c r="L6" s="46" t="s">
        <v>252</v>
      </c>
      <c r="M6" s="46" t="s">
        <v>253</v>
      </c>
      <c r="N6" s="46" t="s">
        <v>32</v>
      </c>
      <c r="O6" s="30"/>
      <c r="P6" s="30"/>
      <c r="Q6" s="30"/>
      <c r="R6" s="30"/>
      <c r="S6" s="30"/>
      <c r="T6" s="30"/>
      <c r="U6" s="30"/>
      <c r="V6" s="30"/>
      <c r="W6" s="30"/>
      <c r="X6" s="30"/>
      <c r="Y6" s="30"/>
      <c r="Z6" s="30"/>
    </row>
    <row r="7" ht="86.25" customHeight="1" spans="1:26">
      <c r="A7" s="43" t="s">
        <v>254</v>
      </c>
      <c r="B7" s="44">
        <v>20</v>
      </c>
      <c r="C7" s="45">
        <v>0</v>
      </c>
      <c r="D7" s="46" t="s">
        <v>255</v>
      </c>
      <c r="E7" s="46" t="s">
        <v>256</v>
      </c>
      <c r="F7" s="46" t="s">
        <v>257</v>
      </c>
      <c r="G7" s="46" t="s">
        <v>258</v>
      </c>
      <c r="H7" s="46" t="s">
        <v>259</v>
      </c>
      <c r="I7" s="46" t="s">
        <v>260</v>
      </c>
      <c r="J7" s="47" t="s">
        <v>261</v>
      </c>
      <c r="K7" s="47" t="s">
        <v>262</v>
      </c>
      <c r="L7" s="47" t="s">
        <v>263</v>
      </c>
      <c r="M7" s="47" t="s">
        <v>264</v>
      </c>
      <c r="N7" s="47" t="s">
        <v>32</v>
      </c>
      <c r="O7" s="30"/>
      <c r="P7" s="30"/>
      <c r="Q7" s="30"/>
      <c r="R7" s="30"/>
      <c r="S7" s="30"/>
      <c r="T7" s="30"/>
      <c r="U7" s="30"/>
      <c r="V7" s="30"/>
      <c r="W7" s="30"/>
      <c r="X7" s="30"/>
      <c r="Y7" s="30"/>
      <c r="Z7" s="30"/>
    </row>
    <row r="8" ht="86.25" customHeight="1" spans="1:26">
      <c r="A8" s="43" t="s">
        <v>265</v>
      </c>
      <c r="B8" s="44">
        <v>40</v>
      </c>
      <c r="C8" s="45">
        <v>0</v>
      </c>
      <c r="D8" s="46" t="s">
        <v>266</v>
      </c>
      <c r="E8" s="46" t="s">
        <v>267</v>
      </c>
      <c r="F8" s="46" t="s">
        <v>268</v>
      </c>
      <c r="G8" s="46" t="s">
        <v>269</v>
      </c>
      <c r="H8" s="46" t="s">
        <v>270</v>
      </c>
      <c r="I8" s="46" t="s">
        <v>271</v>
      </c>
      <c r="J8" s="47" t="s">
        <v>272</v>
      </c>
      <c r="K8" s="47" t="s">
        <v>273</v>
      </c>
      <c r="L8" s="47" t="s">
        <v>274</v>
      </c>
      <c r="M8" s="47" t="s">
        <v>275</v>
      </c>
      <c r="N8" s="47" t="s">
        <v>32</v>
      </c>
      <c r="O8" s="30"/>
      <c r="P8" s="30"/>
      <c r="Q8" s="30"/>
      <c r="R8" s="30"/>
      <c r="S8" s="30"/>
      <c r="T8" s="30"/>
      <c r="U8" s="30"/>
      <c r="V8" s="30"/>
      <c r="W8" s="30"/>
      <c r="X8" s="30"/>
      <c r="Y8" s="30"/>
      <c r="Z8" s="30"/>
    </row>
    <row r="9" ht="86.25" customHeight="1" spans="1:26">
      <c r="A9" s="43" t="s">
        <v>276</v>
      </c>
      <c r="B9" s="44">
        <v>10</v>
      </c>
      <c r="C9" s="45">
        <v>0</v>
      </c>
      <c r="D9" s="46" t="s">
        <v>277</v>
      </c>
      <c r="E9" s="46" t="s">
        <v>278</v>
      </c>
      <c r="F9" s="46" t="s">
        <v>279</v>
      </c>
      <c r="G9" s="46" t="s">
        <v>280</v>
      </c>
      <c r="H9" s="46" t="s">
        <v>281</v>
      </c>
      <c r="I9" s="46" t="s">
        <v>282</v>
      </c>
      <c r="J9" s="47" t="s">
        <v>283</v>
      </c>
      <c r="K9" s="47" t="s">
        <v>284</v>
      </c>
      <c r="L9" s="47" t="s">
        <v>285</v>
      </c>
      <c r="M9" s="47" t="s">
        <v>286</v>
      </c>
      <c r="N9" s="47" t="s">
        <v>32</v>
      </c>
      <c r="O9" s="30"/>
      <c r="P9" s="30"/>
      <c r="Q9" s="30"/>
      <c r="R9" s="30"/>
      <c r="S9" s="30"/>
      <c r="T9" s="30"/>
      <c r="U9" s="30"/>
      <c r="V9" s="30"/>
      <c r="W9" s="30"/>
      <c r="X9" s="30"/>
      <c r="Y9" s="30"/>
      <c r="Z9" s="30"/>
    </row>
    <row r="10" ht="86.25" customHeight="1" spans="1:26">
      <c r="A10" s="43" t="s">
        <v>287</v>
      </c>
      <c r="B10" s="44">
        <v>10</v>
      </c>
      <c r="C10" s="45">
        <v>0</v>
      </c>
      <c r="D10" s="46" t="s">
        <v>288</v>
      </c>
      <c r="E10" s="46" t="s">
        <v>289</v>
      </c>
      <c r="F10" s="46" t="s">
        <v>290</v>
      </c>
      <c r="G10" s="46" t="s">
        <v>291</v>
      </c>
      <c r="H10" s="46" t="s">
        <v>292</v>
      </c>
      <c r="I10" s="46" t="s">
        <v>293</v>
      </c>
      <c r="J10" s="47" t="s">
        <v>294</v>
      </c>
      <c r="K10" s="47" t="s">
        <v>295</v>
      </c>
      <c r="L10" s="47" t="s">
        <v>296</v>
      </c>
      <c r="M10" s="47" t="s">
        <v>297</v>
      </c>
      <c r="N10" s="47" t="s">
        <v>32</v>
      </c>
      <c r="O10" s="30"/>
      <c r="P10" s="30"/>
      <c r="Q10" s="30"/>
      <c r="R10" s="30"/>
      <c r="S10" s="30"/>
      <c r="T10" s="30" t="s">
        <v>298</v>
      </c>
      <c r="U10" s="30"/>
      <c r="V10" s="30"/>
      <c r="W10" s="30"/>
      <c r="X10" s="30"/>
      <c r="Y10" s="30"/>
      <c r="Z10" s="30"/>
    </row>
    <row r="11" ht="86.25" customHeight="1" spans="1:26">
      <c r="A11" s="43" t="s">
        <v>299</v>
      </c>
      <c r="B11" s="44">
        <v>10</v>
      </c>
      <c r="C11" s="45">
        <v>0</v>
      </c>
      <c r="D11" s="46" t="s">
        <v>300</v>
      </c>
      <c r="E11" s="46" t="s">
        <v>301</v>
      </c>
      <c r="F11" s="46" t="s">
        <v>302</v>
      </c>
      <c r="G11" s="46" t="s">
        <v>303</v>
      </c>
      <c r="H11" s="46" t="s">
        <v>304</v>
      </c>
      <c r="I11" s="46" t="s">
        <v>305</v>
      </c>
      <c r="J11" s="47" t="s">
        <v>306</v>
      </c>
      <c r="K11" s="47" t="s">
        <v>307</v>
      </c>
      <c r="L11" s="47" t="s">
        <v>308</v>
      </c>
      <c r="M11" s="47" t="s">
        <v>309</v>
      </c>
      <c r="N11" s="47" t="s">
        <v>32</v>
      </c>
      <c r="O11" s="30"/>
      <c r="P11" s="30"/>
      <c r="Q11" s="30"/>
      <c r="R11" s="30"/>
      <c r="S11" s="30"/>
      <c r="T11" s="30" t="s">
        <v>310</v>
      </c>
      <c r="U11" s="30"/>
      <c r="V11" s="30" t="s">
        <v>311</v>
      </c>
      <c r="W11" s="30"/>
      <c r="X11" s="30" t="s">
        <v>309</v>
      </c>
      <c r="Y11" s="30"/>
      <c r="Z11" s="30" t="s">
        <v>32</v>
      </c>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1" t="s">
        <v>143</v>
      </c>
      <c r="B13" s="30">
        <f t="shared" ref="B13:C13" si="0">SUM(B5:B11)</f>
        <v>100</v>
      </c>
      <c r="C13" s="30">
        <f t="shared" si="0"/>
        <v>0</v>
      </c>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312</v>
      </c>
      <c r="B5" s="38">
        <v>100</v>
      </c>
      <c r="C5" s="39">
        <v>0</v>
      </c>
      <c r="D5" s="40" t="s">
        <v>313</v>
      </c>
      <c r="E5" s="40" t="s">
        <v>314</v>
      </c>
      <c r="F5" s="40" t="s">
        <v>314</v>
      </c>
      <c r="G5" s="40" t="s">
        <v>315</v>
      </c>
      <c r="H5" s="40" t="s">
        <v>316</v>
      </c>
      <c r="I5" s="40" t="s">
        <v>317</v>
      </c>
      <c r="J5" s="40" t="s">
        <v>318</v>
      </c>
      <c r="K5" s="40" t="s">
        <v>319</v>
      </c>
      <c r="L5" s="40" t="s">
        <v>320</v>
      </c>
      <c r="M5" s="40" t="s">
        <v>321</v>
      </c>
      <c r="N5" s="40" t="s">
        <v>32</v>
      </c>
      <c r="O5" s="30"/>
      <c r="P5" s="30"/>
      <c r="Q5" s="30"/>
      <c r="R5" s="30"/>
      <c r="S5" s="30"/>
      <c r="T5" s="30"/>
      <c r="U5" s="30"/>
      <c r="V5" s="30"/>
      <c r="W5" s="30"/>
      <c r="X5" s="30"/>
      <c r="Y5" s="30"/>
      <c r="Z5" s="30"/>
    </row>
    <row r="6" spans="1:26">
      <c r="A6" s="30"/>
      <c r="B6" s="30"/>
      <c r="C6" s="30"/>
      <c r="D6" s="30"/>
      <c r="E6" s="30"/>
      <c r="F6" s="30"/>
      <c r="G6" s="30"/>
      <c r="H6" s="30"/>
      <c r="I6" s="30"/>
      <c r="J6" s="30"/>
      <c r="K6" s="30"/>
      <c r="L6" s="30"/>
      <c r="M6" s="30"/>
      <c r="N6" s="30"/>
      <c r="O6" s="30"/>
      <c r="P6" s="30"/>
      <c r="Q6" s="30"/>
      <c r="R6" s="30"/>
      <c r="S6" s="30"/>
      <c r="T6" s="30"/>
      <c r="U6" s="30"/>
      <c r="V6" s="30"/>
      <c r="W6" s="30"/>
      <c r="X6" s="30"/>
      <c r="Y6" s="30"/>
      <c r="Z6" s="30"/>
    </row>
    <row r="7" spans="1:26">
      <c r="A7" s="31" t="s">
        <v>143</v>
      </c>
      <c r="B7" s="30">
        <f t="shared" ref="B7:C7" si="0">SUM(B5)</f>
        <v>100</v>
      </c>
      <c r="C7" s="30">
        <f t="shared" si="0"/>
        <v>0</v>
      </c>
      <c r="D7" s="30"/>
      <c r="E7" s="30"/>
      <c r="F7" s="30"/>
      <c r="G7" s="30"/>
      <c r="H7" s="30"/>
      <c r="I7" s="30"/>
      <c r="J7" s="30"/>
      <c r="K7" s="30"/>
      <c r="L7" s="30"/>
      <c r="M7" s="30"/>
      <c r="N7" s="30"/>
      <c r="O7" s="30"/>
      <c r="P7" s="30"/>
      <c r="Q7" s="30"/>
      <c r="R7" s="30"/>
      <c r="S7" s="30"/>
      <c r="T7" s="30"/>
      <c r="U7" s="30"/>
      <c r="V7" s="30"/>
      <c r="W7" s="30"/>
      <c r="X7" s="30"/>
      <c r="Y7" s="30"/>
      <c r="Z7" s="30"/>
    </row>
    <row r="8" spans="1:26">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Proposal!A1:E1</f>
        <v>Proposal</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Proposal!A5</f>
        <v>Topic Suitability</v>
      </c>
      <c r="B4" s="11"/>
      <c r="C4" s="12"/>
      <c r="D4" s="16" t="str">
        <f>'Proposal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Proposal!A6</f>
        <v>Title Clarity and Conciseness</v>
      </c>
      <c r="B5" s="11"/>
      <c r="C5" s="12"/>
      <c r="D5" s="16" t="str">
        <f>'Proposal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90" customHeight="1" spans="1:26">
      <c r="A6" s="15" t="str">
        <f>Proposal!A7</f>
        <v>Introduction</v>
      </c>
      <c r="B6" s="11"/>
      <c r="C6" s="12"/>
      <c r="D6" s="16" t="str">
        <f>'Proposal Sheet'!C4</f>
        <v>Fail (non-submission or submission of work which cannot be given any credit (e.g., blank submission, incorrect assignment)</v>
      </c>
      <c r="E6" s="14"/>
      <c r="F6" s="2"/>
      <c r="G6" s="2"/>
      <c r="H6" s="2"/>
      <c r="I6" s="2"/>
      <c r="J6" s="2"/>
      <c r="K6" s="2"/>
      <c r="L6" s="2"/>
      <c r="M6" s="2"/>
      <c r="N6" s="2"/>
      <c r="O6" s="2"/>
      <c r="P6" s="2"/>
      <c r="Q6" s="2"/>
      <c r="R6" s="2"/>
      <c r="S6" s="2"/>
      <c r="T6" s="2"/>
      <c r="U6" s="2"/>
      <c r="V6" s="2"/>
      <c r="W6" s="2"/>
      <c r="X6" s="2"/>
      <c r="Y6" s="2"/>
      <c r="Z6" s="2"/>
    </row>
    <row r="7" ht="90" customHeight="1" spans="1:26">
      <c r="A7" s="15" t="str">
        <f>Proposal!A8</f>
        <v>Aims and Objectives</v>
      </c>
      <c r="B7" s="11"/>
      <c r="C7" s="12"/>
      <c r="D7" s="16" t="str">
        <f>'Proposal Sheet'!C5</f>
        <v>Fail (non-submission or submission of work which cannot be given any credit (e.g., blank submission, incorrect assignment)</v>
      </c>
      <c r="E7" s="14"/>
      <c r="F7" s="2"/>
      <c r="G7" s="2"/>
      <c r="H7" s="2"/>
      <c r="I7" s="2"/>
      <c r="J7" s="2"/>
      <c r="K7" s="2"/>
      <c r="L7" s="2"/>
      <c r="M7" s="2"/>
      <c r="N7" s="2"/>
      <c r="O7" s="2"/>
      <c r="P7" s="2"/>
      <c r="Q7" s="2"/>
      <c r="R7" s="2"/>
      <c r="S7" s="2"/>
      <c r="T7" s="2"/>
      <c r="U7" s="2"/>
      <c r="V7" s="2"/>
      <c r="W7" s="2"/>
      <c r="X7" s="2"/>
      <c r="Y7" s="2"/>
      <c r="Z7" s="2"/>
    </row>
    <row r="8" ht="90" customHeight="1" spans="1:26">
      <c r="A8" s="15" t="str">
        <f>Proposal!A9</f>
        <v>Expected Outcomes and Deliverables</v>
      </c>
      <c r="B8" s="11"/>
      <c r="C8" s="12"/>
      <c r="D8" s="16" t="str">
        <f>'Proposal Sheet'!C6</f>
        <v>Fail (non-submission or submission of work which cannot be given any credit (e.g., blank submission, incorrect assignment)</v>
      </c>
      <c r="E8" s="14"/>
      <c r="F8" s="2"/>
      <c r="G8" s="2"/>
      <c r="H8" s="2"/>
      <c r="I8" s="2"/>
      <c r="J8" s="2"/>
      <c r="K8" s="2"/>
      <c r="L8" s="2"/>
      <c r="M8" s="2"/>
      <c r="N8" s="2"/>
      <c r="O8" s="2"/>
      <c r="P8" s="2"/>
      <c r="Q8" s="2"/>
      <c r="R8" s="2"/>
      <c r="S8" s="2"/>
      <c r="T8" s="2"/>
      <c r="U8" s="2"/>
      <c r="V8" s="2"/>
      <c r="W8" s="2"/>
      <c r="X8" s="2"/>
      <c r="Y8" s="2"/>
      <c r="Z8" s="2"/>
    </row>
    <row r="9" ht="90" customHeight="1" spans="1:26">
      <c r="A9" s="15" t="str">
        <f>Proposal!A10</f>
        <v>Methodology (Project Approach)</v>
      </c>
      <c r="B9" s="11"/>
      <c r="C9" s="12"/>
      <c r="D9" s="16" t="str">
        <f>'Proposal Sheet'!C7</f>
        <v>Fail (non-submission or submission of work which cannot be given any credit (e.g., blank submission, incorrect assignment)</v>
      </c>
      <c r="E9" s="14"/>
      <c r="F9" s="2"/>
      <c r="G9" s="2"/>
      <c r="H9" s="2"/>
      <c r="I9" s="2"/>
      <c r="J9" s="2"/>
      <c r="K9" s="2"/>
      <c r="L9" s="2"/>
      <c r="M9" s="2"/>
      <c r="N9" s="2"/>
      <c r="O9" s="2"/>
      <c r="P9" s="2"/>
      <c r="Q9" s="2"/>
      <c r="R9" s="2"/>
      <c r="S9" s="2"/>
      <c r="T9" s="2"/>
      <c r="U9" s="2"/>
      <c r="V9" s="2"/>
      <c r="W9" s="2"/>
      <c r="X9" s="2"/>
      <c r="Y9" s="2"/>
      <c r="Z9" s="2"/>
    </row>
    <row r="10" ht="90" customHeight="1" spans="1:26">
      <c r="A10" s="15" t="str">
        <f>Proposal!A11</f>
        <v>Resource Requirements</v>
      </c>
      <c r="B10" s="11"/>
      <c r="C10" s="12"/>
      <c r="D10" s="16" t="str">
        <f>'Proposal Sheet'!C8</f>
        <v>
Fail (non-submission or submission of work which cannot be given any credit (e.g., blank submission, incorrect assignment)</v>
      </c>
      <c r="E10" s="14"/>
      <c r="F10" s="2"/>
      <c r="G10" s="2"/>
      <c r="H10" s="2"/>
      <c r="I10" s="2"/>
      <c r="J10" s="2"/>
      <c r="K10" s="2"/>
      <c r="L10" s="2"/>
      <c r="M10" s="2"/>
      <c r="N10" s="2"/>
      <c r="O10" s="2"/>
      <c r="P10" s="2"/>
      <c r="Q10" s="2"/>
      <c r="R10" s="2"/>
      <c r="S10" s="2"/>
      <c r="T10" s="2"/>
      <c r="U10" s="2"/>
      <c r="V10" s="2"/>
      <c r="W10" s="2"/>
      <c r="X10" s="2"/>
      <c r="Y10" s="2"/>
      <c r="Z10" s="2"/>
    </row>
    <row r="11" ht="90" customHeight="1" spans="1:26">
      <c r="A11" s="15" t="str">
        <f>Proposal!A12</f>
        <v>Work Breakdown Structure</v>
      </c>
      <c r="B11" s="11"/>
      <c r="C11" s="12"/>
      <c r="D11" s="16" t="str">
        <f>'Proposal Sheet'!C9</f>
        <v>Fail (non-submission or submission of work which cannot be given any credit (e.g., blank submission, incorrect assignment)</v>
      </c>
      <c r="E11" s="14"/>
      <c r="F11" s="2"/>
      <c r="G11" s="2"/>
      <c r="H11" s="2"/>
      <c r="I11" s="2"/>
      <c r="J11" s="2"/>
      <c r="K11" s="2"/>
      <c r="L11" s="2"/>
      <c r="M11" s="2"/>
      <c r="N11" s="2"/>
      <c r="O11" s="2"/>
      <c r="P11" s="2"/>
      <c r="Q11" s="2"/>
      <c r="R11" s="2"/>
      <c r="S11" s="2"/>
      <c r="T11" s="2"/>
      <c r="U11" s="2"/>
      <c r="V11" s="2"/>
      <c r="W11" s="2"/>
      <c r="X11" s="2"/>
      <c r="Y11" s="2"/>
      <c r="Z11" s="2"/>
    </row>
    <row r="12" ht="90" customHeight="1" spans="1:26">
      <c r="A12" s="15" t="str">
        <f>Proposal!A13</f>
        <v>Milestones Listing</v>
      </c>
      <c r="B12" s="11"/>
      <c r="C12" s="12"/>
      <c r="D12" s="16" t="str">
        <f>'Proposal Sheet'!C10</f>
        <v>Fail (non-submission or submission of work which cannot be given any credit (e.g., blank submission, incorrect assignment)</v>
      </c>
      <c r="E12" s="14"/>
      <c r="F12" s="2"/>
      <c r="G12" s="2"/>
      <c r="H12" s="2"/>
      <c r="I12" s="2"/>
      <c r="J12" s="2"/>
      <c r="K12" s="2"/>
      <c r="L12" s="2"/>
      <c r="M12" s="2"/>
      <c r="N12" s="2"/>
      <c r="O12" s="2"/>
      <c r="P12" s="2"/>
      <c r="Q12" s="2"/>
      <c r="R12" s="2"/>
      <c r="S12" s="2"/>
      <c r="T12" s="2"/>
      <c r="U12" s="2"/>
      <c r="V12" s="2"/>
      <c r="W12" s="2"/>
      <c r="X12" s="2"/>
      <c r="Y12" s="2"/>
      <c r="Z12" s="2"/>
    </row>
    <row r="13" ht="90" customHeight="1" spans="1:26">
      <c r="A13" s="15" t="str">
        <f>Proposal!A14</f>
        <v>Project Gantt Chart</v>
      </c>
      <c r="B13" s="11"/>
      <c r="C13" s="12"/>
      <c r="D13" s="16" t="str">
        <f>'Proposal Sheet'!C11</f>
        <v>Fail (non-submission or submission of work which cannot be given any credit (e.g., blank submission, incorrect assignment)</v>
      </c>
      <c r="E13" s="14"/>
      <c r="F13" s="2"/>
      <c r="G13" s="2"/>
      <c r="H13" s="2"/>
      <c r="I13" s="2"/>
      <c r="J13" s="2"/>
      <c r="K13" s="2"/>
      <c r="L13" s="2"/>
      <c r="M13" s="2"/>
      <c r="N13" s="2"/>
      <c r="O13" s="2"/>
      <c r="P13" s="2"/>
      <c r="Q13" s="2"/>
      <c r="R13" s="2"/>
      <c r="S13" s="2"/>
      <c r="T13" s="2"/>
      <c r="U13" s="2"/>
      <c r="V13" s="2"/>
      <c r="W13" s="2"/>
      <c r="X13" s="2"/>
      <c r="Y13" s="2"/>
      <c r="Z13" s="2"/>
    </row>
    <row r="14" ht="90" customHeight="1" spans="1:26">
      <c r="A14" s="15" t="str">
        <f>Proposal!A15</f>
        <v>Bibliography and References</v>
      </c>
      <c r="B14" s="11"/>
      <c r="C14" s="12"/>
      <c r="D14" s="16" t="str">
        <f>'Proposal Sheet'!C12</f>
        <v>Fail (non-submission or submission of work which cannot be given any credit (e.g., blank submission, incorrect assignment)</v>
      </c>
      <c r="E14" s="14"/>
      <c r="F14" s="2"/>
      <c r="G14" s="2"/>
      <c r="H14" s="2"/>
      <c r="I14" s="2"/>
      <c r="J14" s="2"/>
      <c r="K14" s="2"/>
      <c r="L14" s="2"/>
      <c r="M14" s="2"/>
      <c r="N14" s="2"/>
      <c r="O14" s="2"/>
      <c r="P14" s="2"/>
      <c r="Q14" s="2"/>
      <c r="R14" s="2"/>
      <c r="S14" s="2"/>
      <c r="T14" s="2"/>
      <c r="U14" s="2"/>
      <c r="V14" s="2"/>
      <c r="W14" s="2"/>
      <c r="X14" s="2"/>
      <c r="Y14" s="2"/>
      <c r="Z14" s="2"/>
    </row>
    <row r="15" ht="15.75" customHeight="1" spans="1:26">
      <c r="A15" s="17"/>
      <c r="E15" s="18"/>
      <c r="F15" s="2"/>
      <c r="G15" s="2"/>
      <c r="H15" s="2"/>
      <c r="I15" s="2"/>
      <c r="J15" s="2"/>
      <c r="K15" s="2"/>
      <c r="L15" s="2"/>
      <c r="M15" s="2"/>
      <c r="N15" s="2"/>
      <c r="O15" s="2"/>
      <c r="P15" s="2"/>
      <c r="Q15" s="2"/>
      <c r="R15" s="2"/>
      <c r="S15" s="2"/>
      <c r="T15" s="2"/>
      <c r="U15" s="2"/>
      <c r="V15" s="2"/>
      <c r="W15" s="2"/>
      <c r="X15" s="2"/>
      <c r="Y15" s="2"/>
      <c r="Z15" s="2"/>
    </row>
    <row r="16" ht="30" customHeight="1" spans="1:26">
      <c r="A16" s="19" t="s">
        <v>323</v>
      </c>
      <c r="C16" s="20" t="str">
        <f>'Proposal Sheet'!E2</f>
        <v>F3</v>
      </c>
      <c r="D16" s="2"/>
      <c r="E16" s="21"/>
      <c r="F16" s="2"/>
      <c r="G16" s="2"/>
      <c r="H16" s="2"/>
      <c r="I16" s="2"/>
      <c r="J16" s="2"/>
      <c r="K16" s="2"/>
      <c r="L16" s="2"/>
      <c r="M16" s="2"/>
      <c r="N16" s="2"/>
      <c r="O16" s="2"/>
      <c r="P16" s="2"/>
      <c r="Q16" s="2"/>
      <c r="R16" s="2"/>
      <c r="S16" s="2"/>
      <c r="T16" s="2"/>
      <c r="U16" s="2"/>
      <c r="V16" s="2"/>
      <c r="W16" s="2"/>
      <c r="X16" s="2"/>
      <c r="Y16" s="2"/>
      <c r="Z16" s="2"/>
    </row>
    <row r="17" customHeight="1" spans="1:26">
      <c r="A17" s="17"/>
      <c r="E17" s="18"/>
      <c r="F17" s="2"/>
      <c r="G17" s="2"/>
      <c r="H17" s="2"/>
      <c r="I17" s="2"/>
      <c r="J17" s="2"/>
      <c r="K17" s="2"/>
      <c r="L17" s="2"/>
      <c r="M17" s="2"/>
      <c r="N17" s="2"/>
      <c r="O17" s="2"/>
      <c r="P17" s="2"/>
      <c r="Q17" s="2"/>
      <c r="R17" s="2"/>
      <c r="S17" s="2"/>
      <c r="T17" s="2"/>
      <c r="U17" s="2"/>
      <c r="V17" s="2"/>
      <c r="W17" s="2"/>
      <c r="X17" s="2"/>
      <c r="Y17" s="2"/>
      <c r="Z17" s="2"/>
    </row>
    <row r="18" customHeight="1" spans="1:26">
      <c r="A18" s="22" t="s">
        <v>324</v>
      </c>
      <c r="B18" s="23"/>
      <c r="C18" s="23"/>
      <c r="D18" s="23"/>
      <c r="E18" s="24"/>
      <c r="F18" s="2"/>
      <c r="G18" s="2"/>
      <c r="H18" s="2"/>
      <c r="I18" s="2"/>
      <c r="J18" s="2"/>
      <c r="K18" s="2"/>
      <c r="L18" s="2"/>
      <c r="M18" s="2"/>
      <c r="N18" s="2"/>
      <c r="O18" s="2"/>
      <c r="P18" s="2"/>
      <c r="Q18" s="2"/>
      <c r="R18" s="2"/>
      <c r="S18" s="2"/>
      <c r="T18" s="2"/>
      <c r="U18" s="2"/>
      <c r="V18" s="2"/>
      <c r="W18" s="2"/>
      <c r="X18" s="2"/>
      <c r="Y18" s="2"/>
      <c r="Z18" s="2"/>
    </row>
    <row r="19" ht="121.5" customHeight="1" spans="1:26">
      <c r="A19" s="25" t="s">
        <v>325</v>
      </c>
      <c r="B19" s="26"/>
      <c r="C19" s="26"/>
      <c r="D19" s="26"/>
      <c r="E19" s="27"/>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ht="14.25"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4.25" customHeight="1" spans="1:26">
      <c r="A31" s="2"/>
      <c r="B31" s="28"/>
      <c r="C31" s="28"/>
      <c r="D31" s="28"/>
      <c r="E31" s="28"/>
      <c r="F31" s="2"/>
      <c r="G31" s="2"/>
      <c r="H31" s="2"/>
      <c r="I31" s="2"/>
      <c r="J31" s="2"/>
      <c r="K31" s="2"/>
      <c r="L31" s="2"/>
      <c r="M31" s="2"/>
      <c r="N31" s="2"/>
      <c r="O31" s="2"/>
      <c r="P31" s="2"/>
      <c r="Q31" s="2"/>
      <c r="R31" s="2"/>
      <c r="S31" s="2"/>
      <c r="T31" s="2"/>
      <c r="U31" s="2"/>
      <c r="V31" s="2"/>
      <c r="W31" s="2"/>
      <c r="X31" s="2"/>
      <c r="Y31" s="2"/>
      <c r="Z31" s="2"/>
    </row>
    <row r="32" ht="14.25" customHeight="1" spans="1:26">
      <c r="A32" s="2"/>
      <c r="B32" s="28"/>
      <c r="C32" s="28"/>
      <c r="D32" s="28"/>
      <c r="E32" s="28"/>
      <c r="F32" s="2"/>
      <c r="G32" s="2"/>
      <c r="H32" s="2"/>
      <c r="I32" s="2"/>
      <c r="J32" s="2"/>
      <c r="K32" s="2"/>
      <c r="L32" s="2"/>
      <c r="M32" s="2"/>
      <c r="N32" s="2"/>
      <c r="O32" s="2"/>
      <c r="P32" s="2"/>
      <c r="Q32" s="2"/>
      <c r="R32" s="2"/>
      <c r="S32" s="2"/>
      <c r="T32" s="2"/>
      <c r="U32" s="2"/>
      <c r="V32" s="2"/>
      <c r="W32" s="2"/>
      <c r="X32" s="2"/>
      <c r="Y32" s="2"/>
      <c r="Z32" s="2"/>
    </row>
    <row r="33" ht="14.25" customHeight="1" spans="1:26">
      <c r="A33" s="2"/>
      <c r="B33" s="28"/>
      <c r="C33" s="28"/>
      <c r="D33" s="28"/>
      <c r="E33" s="28"/>
      <c r="F33" s="2"/>
      <c r="G33" s="2"/>
      <c r="H33" s="2"/>
      <c r="I33" s="2"/>
      <c r="J33" s="2"/>
      <c r="K33" s="2"/>
      <c r="L33" s="2"/>
      <c r="M33" s="2"/>
      <c r="N33" s="2"/>
      <c r="O33" s="2"/>
      <c r="P33" s="2"/>
      <c r="Q33" s="2"/>
      <c r="R33" s="2"/>
      <c r="S33" s="2"/>
      <c r="T33" s="2"/>
      <c r="U33" s="2"/>
      <c r="V33" s="2"/>
      <c r="W33" s="2"/>
      <c r="X33" s="2"/>
      <c r="Y33" s="2"/>
      <c r="Z33" s="2"/>
    </row>
    <row r="34" customHeight="1" spans="1:26">
      <c r="A34" s="2"/>
      <c r="B34" s="28"/>
      <c r="C34" s="28"/>
      <c r="D34" s="28"/>
      <c r="E34" s="28"/>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 footer="0"/>
  <pageSetup paperSize="1" orientation="portrait"/>
  <headerFooter>
    <oddHeader>&amp;CMarking Scheme</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8"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'Interim Report'!A1:E1</f>
        <v>Interim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'Interim Report'!A5</f>
        <v>Structure and Style</v>
      </c>
      <c r="B4" s="11"/>
      <c r="C4" s="12"/>
      <c r="D4" s="16" t="str">
        <f>'Interim Report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'Interim Report'!A6</f>
        <v>Introduction, Background and Referencing</v>
      </c>
      <c r="B5" s="11"/>
      <c r="C5" s="12"/>
      <c r="D5" s="16" t="str">
        <f>'Interim Report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90" customHeight="1" spans="1:26">
      <c r="A6" s="15" t="str">
        <f>'Interim Report'!A7</f>
        <v>Work to date</v>
      </c>
      <c r="B6" s="11"/>
      <c r="C6" s="12"/>
      <c r="D6" s="16" t="str">
        <f>'Interim Report Sheet'!C4</f>
        <v>Fail (non-submission or submission of work which cannot be given any credit (e.g., blank submission, incorrect assignment)</v>
      </c>
      <c r="E6" s="14"/>
      <c r="F6" s="2"/>
      <c r="G6" s="2"/>
      <c r="H6" s="2"/>
      <c r="I6" s="2"/>
      <c r="J6" s="2"/>
      <c r="K6" s="2"/>
      <c r="L6" s="2"/>
      <c r="M6" s="2"/>
      <c r="N6" s="2"/>
      <c r="O6" s="2"/>
      <c r="P6" s="2"/>
      <c r="Q6" s="2"/>
      <c r="R6" s="2"/>
      <c r="S6" s="2"/>
      <c r="T6" s="2"/>
      <c r="U6" s="2"/>
      <c r="V6" s="2"/>
      <c r="W6" s="2"/>
      <c r="X6" s="2"/>
      <c r="Y6" s="2"/>
      <c r="Z6" s="2"/>
    </row>
    <row r="7" ht="90" customHeight="1" spans="1:26">
      <c r="A7" s="15" t="str">
        <f>'Interim Report'!A8</f>
        <v>Further Work</v>
      </c>
      <c r="B7" s="11"/>
      <c r="C7" s="12"/>
      <c r="D7" s="16" t="str">
        <f>'Interim Report Sheet'!C5</f>
        <v>Fail (non-submission or submission of work which cannot be given any credit (e.g., blank submission, incorrect assignment)</v>
      </c>
      <c r="E7" s="14"/>
      <c r="F7" s="2"/>
      <c r="G7" s="2"/>
      <c r="H7" s="2"/>
      <c r="I7" s="2"/>
      <c r="J7" s="2"/>
      <c r="K7" s="2"/>
      <c r="L7" s="2"/>
      <c r="M7" s="2"/>
      <c r="N7" s="2"/>
      <c r="O7" s="2"/>
      <c r="P7" s="2"/>
      <c r="Q7" s="2"/>
      <c r="R7" s="2"/>
      <c r="S7" s="2"/>
      <c r="T7" s="2"/>
      <c r="U7" s="2"/>
      <c r="V7" s="2"/>
      <c r="W7" s="2"/>
      <c r="X7" s="2"/>
      <c r="Y7" s="2"/>
      <c r="Z7" s="2"/>
    </row>
    <row r="8" ht="15.75" customHeight="1" spans="1:26">
      <c r="A8" s="17"/>
      <c r="E8" s="18"/>
      <c r="F8" s="2"/>
      <c r="G8" s="2"/>
      <c r="H8" s="2"/>
      <c r="I8" s="2"/>
      <c r="J8" s="2"/>
      <c r="K8" s="2"/>
      <c r="L8" s="2"/>
      <c r="M8" s="2"/>
      <c r="N8" s="2"/>
      <c r="O8" s="2"/>
      <c r="P8" s="2"/>
      <c r="Q8" s="2"/>
      <c r="R8" s="2"/>
      <c r="S8" s="2"/>
      <c r="T8" s="2"/>
      <c r="U8" s="2"/>
      <c r="V8" s="2"/>
      <c r="W8" s="2"/>
      <c r="X8" s="2"/>
      <c r="Y8" s="2"/>
      <c r="Z8" s="2"/>
    </row>
    <row r="9" ht="30" customHeight="1" spans="1:26">
      <c r="A9" s="19" t="s">
        <v>323</v>
      </c>
      <c r="C9" s="20" t="str">
        <f>'Interim Report Sheet'!E2</f>
        <v>F3</v>
      </c>
      <c r="D9" s="2"/>
      <c r="E9" s="21"/>
      <c r="F9" s="2"/>
      <c r="G9" s="2"/>
      <c r="H9" s="2"/>
      <c r="I9" s="2"/>
      <c r="J9" s="2"/>
      <c r="K9" s="2"/>
      <c r="L9" s="2"/>
      <c r="M9" s="2"/>
      <c r="N9" s="2"/>
      <c r="O9" s="2"/>
      <c r="P9" s="2"/>
      <c r="Q9" s="2"/>
      <c r="R9" s="2"/>
      <c r="S9" s="2"/>
      <c r="T9" s="2"/>
      <c r="U9" s="2"/>
      <c r="V9" s="2"/>
      <c r="W9" s="2"/>
      <c r="X9" s="2"/>
      <c r="Y9" s="2"/>
      <c r="Z9" s="2"/>
    </row>
    <row r="10" customHeight="1" spans="1:26">
      <c r="A10" s="17"/>
      <c r="E10" s="18"/>
      <c r="F10" s="2"/>
      <c r="G10" s="2"/>
      <c r="H10" s="2"/>
      <c r="I10" s="2"/>
      <c r="J10" s="2"/>
      <c r="K10" s="2"/>
      <c r="L10" s="2"/>
      <c r="M10" s="2"/>
      <c r="N10" s="2"/>
      <c r="O10" s="2"/>
      <c r="P10" s="2"/>
      <c r="Q10" s="2"/>
      <c r="R10" s="2"/>
      <c r="S10" s="2"/>
      <c r="T10" s="2"/>
      <c r="U10" s="2"/>
      <c r="V10" s="2"/>
      <c r="W10" s="2"/>
      <c r="X10" s="2"/>
      <c r="Y10" s="2"/>
      <c r="Z10" s="2"/>
    </row>
    <row r="11" customHeight="1" spans="1:26">
      <c r="A11" s="22" t="s">
        <v>324</v>
      </c>
      <c r="B11" s="23"/>
      <c r="C11" s="23"/>
      <c r="D11" s="23"/>
      <c r="E11" s="24"/>
      <c r="F11" s="2"/>
      <c r="G11" s="2"/>
      <c r="H11" s="2"/>
      <c r="I11" s="2"/>
      <c r="J11" s="2"/>
      <c r="K11" s="2"/>
      <c r="L11" s="2"/>
      <c r="M11" s="2"/>
      <c r="N11" s="2"/>
      <c r="O11" s="2"/>
      <c r="P11" s="2"/>
      <c r="Q11" s="2"/>
      <c r="R11" s="2"/>
      <c r="S11" s="2"/>
      <c r="T11" s="2"/>
      <c r="U11" s="2"/>
      <c r="V11" s="2"/>
      <c r="W11" s="2"/>
      <c r="X11" s="2"/>
      <c r="Y11" s="2"/>
      <c r="Z11" s="2"/>
    </row>
    <row r="12" ht="121.5" customHeight="1" spans="1:26">
      <c r="A12" s="25" t="s">
        <v>325</v>
      </c>
      <c r="B12" s="26"/>
      <c r="C12" s="26"/>
      <c r="D12" s="26"/>
      <c r="E12" s="27"/>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 footer="0"/>
  <pageSetup paperSize="1" orientation="portrait"/>
  <headerFooter>
    <oddHeader>&amp;CMarking Scheme</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2020-06-18T13:28:33Z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