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1000" windowHeight="17025" tabRatio="948" activeTab="1"/>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<sst xmlns="http://schemas.openxmlformats.org/spreadsheetml/2006/main" count="437" uniqueCount="336">
  <si>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</si>
  <si>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</si>
  <si>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Rojin Kalu</t>
  </si>
  <si>
    <t>ID Number:</t>
  </si>
  <si>
    <t>Title:</t>
  </si>
  <si>
    <t>...</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</si>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</sst>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1">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FF0000"/>
      <name val="Calibri"/>
      <charset val="134"/>
      <scheme val="minor"/>
    </font>
    <font>
      <sz val="12"/>
      <color theme="1"/>
      <name val="Calibri"/>
      <charset val="134"/>
      <scheme val="minor"/>
    </font>
    <font>
      <sz val="11"/>
      <color theme="0"/>
      <name val="Calibri"/>
      <charset val="0"/>
      <scheme val="minor"/>
    </font>
    <font>
      <sz val="11"/>
      <color rgb="FF006100"/>
      <name val="Calibri"/>
      <charset val="0"/>
      <scheme val="minor"/>
    </font>
    <font>
      <b/>
      <sz val="13"/>
      <color theme="3"/>
      <name val="Calibri"/>
      <charset val="134"/>
      <scheme val="minor"/>
    </font>
    <font>
      <sz val="11"/>
      <color rgb="FFFF000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
      <sz val="11"/>
      <color theme="1"/>
      <name val="Calibri"/>
      <charset val="0"/>
      <scheme val="minor"/>
    </font>
    <font>
      <b/>
      <sz val="15"/>
      <color theme="3"/>
      <name val="Calibri"/>
      <charset val="134"/>
      <scheme val="minor"/>
    </font>
    <font>
      <b/>
      <sz val="11"/>
      <color theme="1"/>
      <name val="Calibri"/>
      <charset val="0"/>
      <scheme val="minor"/>
    </font>
    <font>
      <b/>
      <sz val="18"/>
      <color theme="3"/>
      <name val="Calibri"/>
      <charset val="134"/>
      <scheme val="minor"/>
    </font>
    <font>
      <u/>
      <sz val="11"/>
      <color rgb="FF0000FF"/>
      <name val="Calibri"/>
      <charset val="0"/>
      <scheme val="minor"/>
    </font>
    <font>
      <sz val="11"/>
      <color rgb="FFFA7D00"/>
      <name val="Calibri"/>
      <charset val="0"/>
      <scheme val="minor"/>
    </font>
    <font>
      <sz val="11"/>
      <color rgb="FF3F3F76"/>
      <name val="Calibri"/>
      <charset val="0"/>
      <scheme val="minor"/>
    </font>
    <font>
      <sz val="11"/>
      <color rgb="FF9C0006"/>
      <name val="Calibri"/>
      <charset val="0"/>
      <scheme val="minor"/>
    </font>
    <font>
      <b/>
      <sz val="11"/>
      <color theme="3"/>
      <name val="Calibri"/>
      <charset val="134"/>
      <scheme val="minor"/>
    </font>
    <font>
      <b/>
      <sz val="11"/>
      <color rgb="FF3F3F3F"/>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22" borderId="0" applyNumberFormat="0" applyBorder="0" applyAlignment="0" applyProtection="0">
      <alignment vertical="center"/>
    </xf>
    <xf numFmtId="177" fontId="11" fillId="0" borderId="0" applyFont="0" applyFill="0" applyBorder="0" applyAlignment="0" applyProtection="0">
      <alignment vertical="center"/>
    </xf>
    <xf numFmtId="176"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0" fillId="0" borderId="0" applyFont="0" applyFill="0" applyBorder="0" applyAlignment="0" applyProtection="0"/>
    <xf numFmtId="0" fontId="16" fillId="8" borderId="22" applyNumberFormat="0" applyAlignment="0" applyProtection="0">
      <alignment vertical="center"/>
    </xf>
    <xf numFmtId="0" fontId="14" fillId="0" borderId="21" applyNumberFormat="0" applyFill="0" applyAlignment="0" applyProtection="0">
      <alignment vertical="center"/>
    </xf>
    <xf numFmtId="0" fontId="11" fillId="18" borderId="24" applyNumberFormat="0" applyFont="0" applyAlignment="0" applyProtection="0">
      <alignment vertical="center"/>
    </xf>
    <xf numFmtId="0" fontId="25" fillId="0" borderId="0" applyNumberFormat="0" applyFill="0" applyBorder="0" applyAlignment="0" applyProtection="0">
      <alignment vertical="center"/>
    </xf>
    <xf numFmtId="0" fontId="12"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26" borderId="0" applyNumberFormat="0" applyBorder="0" applyAlignment="0" applyProtection="0">
      <alignment vertical="center"/>
    </xf>
    <xf numFmtId="0" fontId="15" fillId="0" borderId="0" applyNumberFormat="0" applyFill="0" applyBorder="0" applyAlignment="0" applyProtection="0">
      <alignment vertical="center"/>
    </xf>
    <xf numFmtId="0" fontId="21" fillId="25"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21" applyNumberFormat="0" applyFill="0" applyAlignment="0" applyProtection="0">
      <alignment vertical="center"/>
    </xf>
    <xf numFmtId="0" fontId="29" fillId="0" borderId="27" applyNumberFormat="0" applyFill="0" applyAlignment="0" applyProtection="0">
      <alignment vertical="center"/>
    </xf>
    <xf numFmtId="0" fontId="29" fillId="0" borderId="0" applyNumberFormat="0" applyFill="0" applyBorder="0" applyAlignment="0" applyProtection="0">
      <alignment vertical="center"/>
    </xf>
    <xf numFmtId="0" fontId="27" fillId="24" borderId="23" applyNumberFormat="0" applyAlignment="0" applyProtection="0">
      <alignment vertical="center"/>
    </xf>
    <xf numFmtId="0" fontId="12" fillId="7" borderId="0" applyNumberFormat="0" applyBorder="0" applyAlignment="0" applyProtection="0">
      <alignment vertical="center"/>
    </xf>
    <xf numFmtId="0" fontId="13" fillId="5" borderId="0" applyNumberFormat="0" applyBorder="0" applyAlignment="0" applyProtection="0">
      <alignment vertical="center"/>
    </xf>
    <xf numFmtId="0" fontId="30" fillId="12" borderId="28" applyNumberFormat="0" applyAlignment="0" applyProtection="0">
      <alignment vertical="center"/>
    </xf>
    <xf numFmtId="0" fontId="21" fillId="32" borderId="0" applyNumberFormat="0" applyBorder="0" applyAlignment="0" applyProtection="0">
      <alignment vertical="center"/>
    </xf>
    <xf numFmtId="0" fontId="18" fillId="12" borderId="23" applyNumberFormat="0" applyAlignment="0" applyProtection="0">
      <alignment vertical="center"/>
    </xf>
    <xf numFmtId="0" fontId="26" fillId="0" borderId="26" applyNumberFormat="0" applyFill="0" applyAlignment="0" applyProtection="0">
      <alignment vertical="center"/>
    </xf>
    <xf numFmtId="0" fontId="23" fillId="0" borderId="25" applyNumberFormat="0" applyFill="0" applyAlignment="0" applyProtection="0">
      <alignment vertical="center"/>
    </xf>
    <xf numFmtId="0" fontId="28" fillId="29" borderId="0" applyNumberFormat="0" applyBorder="0" applyAlignment="0" applyProtection="0">
      <alignment vertical="center"/>
    </xf>
    <xf numFmtId="0" fontId="17" fillId="11" borderId="0" applyNumberFormat="0" applyBorder="0" applyAlignment="0" applyProtection="0">
      <alignment vertical="center"/>
    </xf>
    <xf numFmtId="0" fontId="12" fillId="17" borderId="0" applyNumberFormat="0" applyBorder="0" applyAlignment="0" applyProtection="0">
      <alignment vertical="center"/>
    </xf>
    <xf numFmtId="0" fontId="21" fillId="16" borderId="0" applyNumberFormat="0" applyBorder="0" applyAlignment="0" applyProtection="0">
      <alignment vertical="center"/>
    </xf>
    <xf numFmtId="0" fontId="12" fillId="28" borderId="0" applyNumberFormat="0" applyBorder="0" applyAlignment="0" applyProtection="0">
      <alignment vertical="center"/>
    </xf>
    <xf numFmtId="0" fontId="12" fillId="31" borderId="0" applyNumberFormat="0" applyBorder="0" applyAlignment="0" applyProtection="0">
      <alignment vertical="center"/>
    </xf>
    <xf numFmtId="0" fontId="21" fillId="21" borderId="0" applyNumberFormat="0" applyBorder="0" applyAlignment="0" applyProtection="0">
      <alignment vertical="center"/>
    </xf>
    <xf numFmtId="0" fontId="21" fillId="27" borderId="0" applyNumberFormat="0" applyBorder="0" applyAlignment="0" applyProtection="0">
      <alignment vertical="center"/>
    </xf>
    <xf numFmtId="0" fontId="12" fillId="20" borderId="0" applyNumberFormat="0" applyBorder="0" applyAlignment="0" applyProtection="0">
      <alignment vertical="center"/>
    </xf>
    <xf numFmtId="0" fontId="12" fillId="4" borderId="0" applyNumberFormat="0" applyBorder="0" applyAlignment="0" applyProtection="0">
      <alignment vertical="center"/>
    </xf>
    <xf numFmtId="0" fontId="21" fillId="23" borderId="0" applyNumberFormat="0" applyBorder="0" applyAlignment="0" applyProtection="0">
      <alignment vertical="center"/>
    </xf>
    <xf numFmtId="0" fontId="12" fillId="10" borderId="0" applyNumberFormat="0" applyBorder="0" applyAlignment="0" applyProtection="0">
      <alignment vertical="center"/>
    </xf>
    <xf numFmtId="0" fontId="21" fillId="15" borderId="0" applyNumberFormat="0" applyBorder="0" applyAlignment="0" applyProtection="0">
      <alignment vertical="center"/>
    </xf>
    <xf numFmtId="0" fontId="21" fillId="14" borderId="0" applyNumberFormat="0" applyBorder="0" applyAlignment="0" applyProtection="0">
      <alignment vertical="center"/>
    </xf>
    <xf numFmtId="0" fontId="12" fillId="9" borderId="0" applyNumberFormat="0" applyBorder="0" applyAlignment="0" applyProtection="0">
      <alignment vertical="center"/>
    </xf>
    <xf numFmtId="0" fontId="21" fillId="30" borderId="0" applyNumberFormat="0" applyBorder="0" applyAlignment="0" applyProtection="0">
      <alignment vertical="center"/>
    </xf>
    <xf numFmtId="0" fontId="12" fillId="6" borderId="0" applyNumberFormat="0" applyBorder="0" applyAlignment="0" applyProtection="0">
      <alignment vertical="center"/>
    </xf>
    <xf numFmtId="0" fontId="12" fillId="3" borderId="0" applyNumberFormat="0" applyBorder="0" applyAlignment="0" applyProtection="0">
      <alignment vertical="center"/>
    </xf>
    <xf numFmtId="0" fontId="21" fillId="19" borderId="0" applyNumberFormat="0" applyBorder="0" applyAlignment="0" applyProtection="0">
      <alignment vertical="center"/>
    </xf>
    <xf numFmtId="0" fontId="12" fillId="2" borderId="0" applyNumberFormat="0" applyBorder="0" applyAlignment="0" applyProtection="0">
      <alignment vertical="center"/>
    </xf>
  </cellStyleXfs>
  <cellXfs count="64">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 fillId="0" borderId="15" xfId="0" applyFont="1" applyBorder="1" applyAlignment="1" applyProtection="1">
      <alignment horizontal="left"/>
      <protection locked="0"/>
    </xf>
    <xf numFmtId="0" fontId="10"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9" sqref="B9"/>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17031129</v>
      </c>
    </row>
    <row r="6" spans="1:2">
      <c r="A6" s="1"/>
      <c r="B6" s="58"/>
    </row>
    <row r="7" spans="1:2">
      <c r="A7" s="1" t="s">
        <v>4</v>
      </c>
      <c r="B7" s="57" t="s">
        <v>5</v>
      </c>
    </row>
    <row r="8" spans="2:2">
      <c r="B8" s="58"/>
    </row>
    <row r="9" spans="1:2">
      <c r="A9" s="1" t="s">
        <v>6</v>
      </c>
      <c r="B9" s="57" t="s">
        <v>7</v>
      </c>
    </row>
    <row r="10" spans="2:2">
      <c r="B10" s="58"/>
    </row>
    <row r="11" spans="1:2">
      <c r="A11" s="1" t="s">
        <v>8</v>
      </c>
      <c r="B11" s="59" t="s">
        <v>9</v>
      </c>
    </row>
    <row r="14" spans="1:2">
      <c r="A14" s="1" t="s">
        <v>10</v>
      </c>
      <c r="B14" s="60" t="str">
        <f>'Proposal Sheet'!E2</f>
        <v>C+</v>
      </c>
    </row>
    <row r="15" spans="1:2">
      <c r="A15" s="1"/>
      <c r="B15" s="60"/>
    </row>
    <row r="16" spans="1:7">
      <c r="A16" s="1" t="s">
        <v>11</v>
      </c>
      <c r="B16" s="60" t="str">
        <f>'Interim Report Sheet'!E2</f>
        <v>B</v>
      </c>
      <c r="G16" t="s">
        <v>12</v>
      </c>
    </row>
    <row r="17" spans="1:2">
      <c r="A17" s="1"/>
      <c r="B17" s="60"/>
    </row>
    <row r="18" spans="1:2">
      <c r="A18" s="1" t="s">
        <v>13</v>
      </c>
      <c r="B18" s="60" t="str">
        <f>'Artefact Sheet'!E2</f>
        <v>F3</v>
      </c>
    </row>
    <row r="19" spans="1:2">
      <c r="A19" s="1"/>
      <c r="B19" s="60"/>
    </row>
    <row r="20" spans="1:2">
      <c r="A20" s="1" t="s">
        <v>14</v>
      </c>
      <c r="B20" s="60" t="str">
        <f>'Logs Sheet'!E2</f>
        <v>F3</v>
      </c>
    </row>
    <row r="21" spans="2:2">
      <c r="B21" s="60"/>
    </row>
    <row r="22" spans="1:2">
      <c r="A22" s="1" t="s">
        <v>15</v>
      </c>
      <c r="B22" s="60" t="str">
        <f>'Final Report Sheet'!E2</f>
        <v>F3</v>
      </c>
    </row>
    <row r="24" spans="1:2">
      <c r="A24" s="1" t="s">
        <v>16</v>
      </c>
      <c r="B24" s="60" t="str">
        <f>'Viva Sheet'!E2</f>
        <v>F3</v>
      </c>
    </row>
    <row r="26" spans="1:2">
      <c r="A26" s="1" t="s">
        <v>17</v>
      </c>
      <c r="B26" s="61" t="str">
        <f>'Final Marks'!F8</f>
        <v>F3</v>
      </c>
    </row>
    <row r="28" spans="1:2">
      <c r="A28" s="1" t="s">
        <v>18</v>
      </c>
      <c r="B28" s="62" t="str">
        <f>IF(OR(B24="F3",B22="F3"),"FAIL",IF(OR(B24="F2",B22="F2"),"FAIL",IF(OR(B24="F1",B22="F1"),"FAIL",IF(OR(B24="D",B22="D"),"PASS",IF(OR(B24="D+",B22="D+"),"PASS",IF(OR(B24="C",B22="C"),"PASS",IF(OR(B24="C+",B22="C+"),"PASS",IF(OR(B24="B",B22="B"),"PASS",IF(OR(B24="B+",B22="B+"),"PASS",IF(OR(B24="A-",B22="A-"),"PASS",IF(OR(B24="A",B22="A"),"PASS",IF(OR(B24="A+",B22="A+"),"PASS","FAIL"))))))))))))</f>
        <v>FAIL</v>
      </c>
    </row>
    <row r="30" spans="1:2">
      <c r="A30" s="63" t="s">
        <v>19</v>
      </c>
      <c r="B30" s="63"/>
    </row>
    <row r="31" spans="1:2">
      <c r="A31" s="63"/>
      <c r="B31" s="63"/>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opLeftCell="A6"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3</v>
      </c>
      <c r="B2">
        <f>(A2/Proposal!B5)*100</f>
        <v>60</v>
      </c>
      <c r="C2" t="str">
        <f>IF(B2&gt;=100,Proposal!D5,IF(B2&gt;=90,Proposal!E5,IF(B2&gt;=80,Proposal!F5,IF(B2&gt;=70,Proposal!G5,IF(B2&gt;=60,Proposal!H5,IF(B2&gt;=50,Proposal!I5,IF(B2&gt;=40,Proposal!J5,IF(B2&gt;=30,Proposal!#REF!,IF(B2&gt;=20,Proposal!K5,IF(B2&gt;=10,Proposal!L5,Proposal!N5))))))))))</f>
        <v>Fairly good project suitability, usefulness and relevance is observed in context to the student course.	</v>
      </c>
      <c r="D2">
        <f>SUM(A:A)</f>
        <v>59</v>
      </c>
      <c r="E2" t="str">
        <f>IF(D2&gt;93,"A+",IF(D2&gt;82,"A",IF(D2&gt;69,"A-",IF(D2&gt;65,"B+",IF(D2&gt;59,"B",IF(D2&gt;55,"C+",IF(D2&gt;49,"C",IF(D2&gt;45,"D+",IF(D2&gt;39,"D",IF(D2&gt;35,"F1",IF(D2&gt;20,"F2","F3")))))))))))</f>
        <v>C+</v>
      </c>
    </row>
    <row r="3" spans="1:3">
      <c r="A3">
        <f>Proposal!C6</f>
        <v>2</v>
      </c>
      <c r="B3">
        <f>(A3/Proposal!B6)*100</f>
        <v>40</v>
      </c>
      <c r="C3" t="str">
        <f>IF(B3&gt;=100,Proposal!D6,IF(B3&gt;=90,Proposal!E6,IF(B3&gt;=80,Proposal!F6,IF(B3&gt;=70,Proposal!G6,IF(B3&gt;=60,Proposal!H6,IF(B3&gt;=50,Proposal!I6,IF(B3&gt;=40,Proposal!J6,IF(B3&gt;=30,Proposal!K6,IF(B3&gt;=20,Proposal!L6,IF(B3&gt;=10,Proposal!M6,Proposal!N6))))))))))</f>
        <v>Satisfactorily clear and concise project title is observed along with clear mention of student name, ID and supervisor name.</v>
      </c>
    </row>
    <row r="4" spans="1:3">
      <c r="A4">
        <f>Proposal!C7</f>
        <v>9</v>
      </c>
      <c r="B4">
        <f>(A4/Proposal!B7)*100</f>
        <v>60</v>
      </c>
      <c r="C4" t="str">
        <f>IF(B4&gt;=100,Proposal!D7,IF(B4&gt;=90,Proposal!E7,IF(B4&gt;=80,Proposal!F7,IF(B4&gt;=70,Proposal!G7,IF(B4&gt;=60,Proposal!H7,IF(B4&gt;=50,Proposal!I7,IF(B4&gt;=40,Proposal!J7,IF(B4&gt;=30,Proposal!#REF!,IF(B4&gt;=20,Proposal!L7,IF(B4&gt;=10,Proposal!M7,Proposal!N7))))))))))</f>
        <v>Fairly good brief overview of the background of the project which highlights the need of the project.</v>
      </c>
    </row>
    <row r="5" spans="1:3">
      <c r="A5">
        <f>Proposal!C8</f>
        <v>12</v>
      </c>
      <c r="B5">
        <f>(A5/Proposal!B8)*100</f>
        <v>80</v>
      </c>
      <c r="C5" t="str">
        <f>IF(B5&gt;=100,Proposal!D8,IF(B5&gt;=90,Proposal!E8,IF(B5&gt;=80,Proposal!F8,IF(B5&gt;=70,Proposal!G8,IF(B5&gt;=60,Proposal!H8,IF(B5&gt;=50,Proposal!I8,IF(B5&gt;=40,Proposal!J8,IF(B5&gt;=30,Proposal!K8,IF(B5&gt;=20,Proposal!K7,IF(B5&gt;=10,Proposal!M8,Proposal!N8))))))))))</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9</v>
      </c>
      <c r="B6">
        <f>(A6/Proposal!B9)*100</f>
        <v>60</v>
      </c>
      <c r="C6" t="str">
        <f>IF(B6&gt;=100,Proposal!D9,IF(B6&gt;=90,Proposal!E9,IF(B6&gt;=80,Proposal!F9,IF(B6&gt;=70,Proposal!G9,IF(B6&gt;=60,Proposal!H9,IF(B6&gt;=50,Proposal!I9,IF(B6&gt;=40,Proposal!J9,IF(B6&gt;=30,Proposal!K9,IF(B6&gt;=20,Proposal!L9,IF(B6&gt;=10,Proposal!M9,Proposal!N9))))))))))</f>
        <v>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6</v>
      </c>
      <c r="B7">
        <f>(A7/Proposal!B10)*100</f>
        <v>40</v>
      </c>
      <c r="C7" t="str">
        <f>IF(B7&gt;=100,Proposal!D10,IF(B7&gt;=90,Proposal!E10,IF(B7&gt;=80,Proposal!F10,IF(B7&gt;=70,Proposal!G10,IF(B7&gt;=60,Proposal!H10,IF(B7&gt;=50,Proposal!I10,IF(B7&gt;=40,Proposal!J10,IF(B7&gt;=30,Proposal!K10,IF(B7&gt;=20,Proposal!L10,IF(B7&gt;=10,Proposal!M10,Proposal!N10))))))))))</f>
        <v>Satisfactory description/implementation of a sensible and cogent methodological road map in order to achieve the expected outcome. It outlines how the project will be undertaken.</v>
      </c>
    </row>
    <row r="8" spans="1:3">
      <c r="A8">
        <f>Proposal!C11</f>
        <v>6</v>
      </c>
      <c r="B8">
        <f>(A8/Proposal!B11)*100</f>
        <v>60</v>
      </c>
      <c r="C8" t="str">
        <f>IF(B8&gt;=100,Proposal!D11,IF(B8&gt;=90,Proposal!E11,IF(B8&gt;=80,Proposal!F11,IF(B8&gt;=70,Proposal!G11,IF(B8&gt;=60,Proposal!H11,IF(B8&gt;=50,Proposal!I11,IF(B8&gt;=40,Proposal!J11,IF(B8&gt;=30,Proposal!K11,IF(B8&gt;=20,Proposal!L11,IF(B8&gt;=10,Proposal!M11,Proposal!N11))))))))))</f>
        <v>Fairly good identification of any resource requirements for the project. E.g.: specialist hard/software, publications, access to a company IT resource etc.</v>
      </c>
    </row>
    <row r="9" spans="1:3">
      <c r="A9">
        <f>Proposal!C12</f>
        <v>3.5</v>
      </c>
      <c r="B9">
        <f>(A9/Proposal!B12)*100</f>
        <v>70</v>
      </c>
      <c r="C9" t="str">
        <f>IF(B9&gt;=100,Proposal!D12,IF(B9&gt;=90,Proposal!E12,IF(B9&gt;=80,Proposal!F12,IF(B9&gt;=70,Proposal!G12,IF(B9&gt;=60,Proposal!H12,IF(B9&gt;=50,Proposal!I12,IF(B9&gt;=40,Proposal!J12,IF(B9&gt;=30,Proposal!K12,IF(B9&gt;=20,Proposal!L12,IF(B9&gt;=10,Proposal!M12,Proposal!N12))))))))))</f>
        <v>Good representation of project work breakdown structure including different concrete activities their duration and description.</v>
      </c>
    </row>
    <row r="10" spans="1:3">
      <c r="A10">
        <f>Proposal!C13</f>
        <v>3</v>
      </c>
      <c r="B10">
        <f>(A10/Proposal!B13)*100</f>
        <v>60</v>
      </c>
      <c r="C10" t="str">
        <f>IF(B10&gt;=100,Proposal!D13,IF(B10&gt;=90,Proposal!E13,IF(B10&gt;=80,Proposal!F13,IF(B10&gt;=70,Proposal!G13,IF(B10&gt;=60,Proposal!H13,IF(B10&gt;=50,Proposal!I13,IF(B10&gt;=40,Proposal!J13,IF(B10&gt;=30,Proposal!K13,IF(B10&gt;=20,Proposal!L13,IF(B10&gt;=10,Proposal!M13,Proposal!N13))))))))))</f>
        <v>Fairly good representation of milestones with annotations using list or graphs.</v>
      </c>
    </row>
    <row r="11" spans="1:3">
      <c r="A11">
        <f>Proposal!C14</f>
        <v>3</v>
      </c>
      <c r="B11">
        <f>(A11/Proposal!B14)*100</f>
        <v>60</v>
      </c>
      <c r="C11" t="str">
        <f>IF(B11&gt;=100,Proposal!D14,IF(B11&gt;=90,Proposal!E14,IF(B11&gt;=80,Proposal!F14,IF(B11&gt;=70,Proposal!G14,IF(B11&gt;=60,Proposal!H14,IF(B11&gt;=50,Proposal!I14,IF(B11&gt;=40,Proposal!J14,IF(B11&gt;=30,Proposal!K14,IF(B11&gt;=20,Proposal!L14,IF(B11&gt;=10,Proposal!M14,Proposal!N14))))))))))</f>
        <v>Fairly good representation of project using a Gantt chart correctly sequencing activity, duration and milestones.</v>
      </c>
    </row>
    <row r="12" spans="1:3">
      <c r="A12">
        <f>Proposal!C15</f>
        <v>2.5</v>
      </c>
      <c r="B12">
        <f>(A12/Proposal!B15)*100</f>
        <v>50</v>
      </c>
      <c r="C12" t="str">
        <f>IF(B12&gt;=100,Proposal!D15,IF(B12&gt;=90,Proposal!E15,IF(B12&gt;=80,Proposal!F15,IF(B12&gt;=70,Proposal!G15,IF(B12&gt;=60,Proposal!H15,IF(B12&gt;=50,Proposal!I15,IF(B12&gt;=40,Proposal!J15,IF(B12&gt;=30,Proposal!K15,IF(B12&gt;=20,Proposal!L15,IF(B12&gt;=10,Proposal!M15,Proposal!N15))))))))))</f>
        <v>Reasonable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61</v>
      </c>
      <c r="E2" t="str">
        <f>IF(D2&gt;93,"A+",IF(D2&gt;82,"A",IF(D2&gt;69,"A-",IF(D2&gt;65,"B+",IF(D2&gt;59,"B",IF(D2&gt;55,"C+",IF(D2&gt;49,"C",IF(D2&gt;45,"D+",IF(D2&gt;39,"D",IF(D2&gt;35,"F1",IF(D2&gt;20,"F2","F3")))))))))))</f>
        <v>B</v>
      </c>
    </row>
    <row r="3" spans="1:3">
      <c r="A3">
        <f>'Interim Report'!C6</f>
        <v>12</v>
      </c>
      <c r="B3">
        <f>(A3/'Interim Report'!B6)*100</f>
        <v>60</v>
      </c>
      <c r="C3" t="str">
        <f>IF(B3&gt;=100,'Interim Report'!D6,IF(B3&gt;=90,'Interim Report'!E6,IF(B3&gt;=80,'Interim Report'!F6,IF(B3&gt;=70,'Interim Report'!G6,IF(B3&gt;=60,'Interim Report'!H6,IF(B3&gt;=50,'Interim Report'!I6,IF(B3&gt;=40,'Interim Report'!#REF!,IF(B3&gt;=30,'Interim Report'!J6,IF(B3&gt;=20,'Interim Report'!K6,IF(B3&gt;=10,'Interim Report'!L6,'Interim Report'!N6))))))))))</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row>
    <row r="4" spans="1:3">
      <c r="A4">
        <f>'Interim Report'!C7</f>
        <v>24</v>
      </c>
      <c r="B4">
        <f>(A4/'Interim Report'!B7)*100</f>
        <v>80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v>
      </c>
    </row>
    <row r="5" spans="1:3">
      <c r="A5">
        <f>'Interim Report'!C8</f>
        <v>9</v>
      </c>
      <c r="B5">
        <f>(A5/'Interim Report'!B8)*100</f>
        <v>30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unacceptably along with reflection of dropped plans.
Unacceptable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tabSelected="1" zoomScale="85" zoomScaleNormal="85" workbookViewId="0">
      <pane xSplit="3" ySplit="4" topLeftCell="D5" activePane="bottomRight" state="frozen"/>
      <selection/>
      <selection pane="topRight"/>
      <selection pane="bottomLeft"/>
      <selection pane="bottomRight" activeCell="D15" sqref="D15"/>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3</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2</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9</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12</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9</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6</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6</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3.5</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3</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3</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2.5</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59</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2.95</v>
      </c>
    </row>
    <row r="3" spans="3:5">
      <c r="C3" t="s">
        <v>146</v>
      </c>
      <c r="D3" s="2">
        <v>0.25</v>
      </c>
      <c r="E3">
        <f>'Interim Report Sheet'!D2*D3</f>
        <v>15.25</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18.2</v>
      </c>
      <c r="F8" t="str">
        <f>IF(E8&gt;93,"A+",IF(E8&gt;82,"A",IF(E8&gt;70,"A-",IF(E8&gt;65,"B+",IF(E8&gt;60,"B",IF(E8&gt;55,"C+",IF(E8&gt;50,"C",IF(E8&gt;45,"D+",IF(E8&gt;40,"D",IF(E8&gt;35,"F1",IF(E8&gt;20,"F2","F3")))))))))))</f>
        <v>F3</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zoomScale="85" zoomScaleNormal="85" workbookViewId="0">
      <pane xSplit="3" ySplit="4" topLeftCell="D5" activePane="bottomRight" state="frozen"/>
      <selection/>
      <selection pane="topRight"/>
      <selection pane="bottomLeft"/>
      <selection pane="bottomRight" activeCell="C16" sqref="C16"/>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12</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24</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9</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61</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80" zoomScaleNormal="80" topLeftCell="A12" workbookViewId="0">
      <selection activeCell="C16" sqref="C1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Fairly good project suitability, usefulness and relevance is observed in context to the student course.	</v>
      </c>
      <c r="E4" s="19"/>
    </row>
    <row r="5" ht="90" customHeight="1" spans="1:5">
      <c r="A5" s="15" t="str">
        <f>Proposal!A6</f>
        <v>Title Clarity and Conciseness</v>
      </c>
      <c r="B5" s="16"/>
      <c r="C5" s="17"/>
      <c r="D5" s="18" t="str">
        <f>'Proposal Sheet'!C3</f>
        <v>Satisfactorily clear and concise project title is observed along with clear mention of student name, ID and supervisor name.</v>
      </c>
      <c r="E5" s="19"/>
    </row>
    <row r="6" ht="90" customHeight="1" spans="1:5">
      <c r="A6" s="15" t="str">
        <f>Proposal!A7</f>
        <v>Introduction</v>
      </c>
      <c r="B6" s="16"/>
      <c r="C6" s="17"/>
      <c r="D6" s="18" t="str">
        <f>'Proposal Sheet'!C4</f>
        <v>Fairly good brief overview of the background of the project which highlights the need of the project.</v>
      </c>
      <c r="E6" s="19"/>
    </row>
    <row r="7" ht="90" customHeight="1" spans="1:5">
      <c r="A7" s="15" t="str">
        <f>Proposal!A8</f>
        <v>Aims and Objectives</v>
      </c>
      <c r="B7" s="16"/>
      <c r="C7" s="17"/>
      <c r="D7" s="18" t="str">
        <f>'Proposal Sheet'!C5</f>
        <v>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Satisfactory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Fairly good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Good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Fairly good representation of milestones with annotations using list or graphs.</v>
      </c>
      <c r="E12" s="19"/>
    </row>
    <row r="13" ht="90" customHeight="1" spans="1:5">
      <c r="A13" s="15" t="str">
        <f>Proposal!A14</f>
        <v>Project Gantt Chart</v>
      </c>
      <c r="B13" s="16"/>
      <c r="C13" s="17"/>
      <c r="D13" s="18" t="str">
        <f>'Proposal Sheet'!C11</f>
        <v>Fairly good representation of project using a Gantt chart correctly sequencing activity, duration and milestones.</v>
      </c>
      <c r="E13" s="19"/>
    </row>
    <row r="14" ht="90" customHeight="1" spans="1:5">
      <c r="A14" s="15" t="str">
        <f>Proposal!A15</f>
        <v>Bibliography and References</v>
      </c>
      <c r="B14" s="16"/>
      <c r="C14" s="17"/>
      <c r="D14" s="18" t="str">
        <f>'Proposal Sheet'!C12</f>
        <v>Reasonable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C+</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v>
      </c>
      <c r="E5" s="19"/>
    </row>
    <row r="6" ht="90" customHeight="1" spans="1:5">
      <c r="A6" s="15" t="str">
        <f>'Interim Report'!A7</f>
        <v>Work to date</v>
      </c>
      <c r="B6" s="16"/>
      <c r="C6" s="17"/>
      <c r="D6" s="18" t="str">
        <f>'Interim Report Sheet'!C4</f>
        <v>"Variety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v>
      </c>
      <c r="E6" s="19"/>
    </row>
    <row r="7" ht="90" customHeight="1" spans="1:5">
      <c r="A7" s="15" t="str">
        <f>'Interim Report'!A8</f>
        <v>Further Work</v>
      </c>
      <c r="B7" s="16"/>
      <c r="C7" s="17"/>
      <c r="D7" s="18" t="str">
        <f>'Interim Report Sheet'!C5</f>
        <v>In the context of changes occurred in the proposal, remedial plans have been explained unacceptably along with reflection of dropped plans.
Unacceptable explanation of work that has to be completed with context to the proposed Gantt chart.</v>
      </c>
      <c r="E7" s="19"/>
    </row>
    <row r="8" ht="16.15" customHeight="1" spans="1:5">
      <c r="A8" s="20"/>
      <c r="B8" s="21"/>
      <c r="C8" s="21"/>
      <c r="D8" s="21"/>
      <c r="E8" s="22"/>
    </row>
    <row r="9" ht="30.6" customHeight="1" spans="1:5">
      <c r="A9" s="23" t="s">
        <v>325</v>
      </c>
      <c r="B9" s="24"/>
      <c r="C9" s="25" t="str">
        <f>'Interim Report Sheet'!E2</f>
        <v>B</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2020-02-12T18:59:03Z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