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isD9LuIs7uM8SC06DdBvUo29M8ig=="/>
    </ext>
  </extLst>
</workbook>
</file>

<file path=xl/sharedStrings.xml><?xml version="1.0" encoding="utf-8"?>
<sst xmlns="http://schemas.openxmlformats.org/spreadsheetml/2006/main" count="438" uniqueCount="338">
  <si>
    <t>Final Year Project Marks</t>
  </si>
  <si>
    <t>Student Name:</t>
  </si>
  <si>
    <t>Anima Lama</t>
  </si>
  <si>
    <t>Proposal</t>
  </si>
  <si>
    <t>Interim Report</t>
  </si>
  <si>
    <t>ID Number:</t>
  </si>
  <si>
    <t>Title:</t>
  </si>
  <si>
    <t>Find your lawyer web app</t>
  </si>
  <si>
    <t>Marker:</t>
  </si>
  <si>
    <t>Subeksha Shrestha</t>
  </si>
  <si>
    <t>Role:</t>
  </si>
  <si>
    <t>Internal Supervisor</t>
  </si>
  <si>
    <t>Criteria</t>
  </si>
  <si>
    <t>Proposal:</t>
  </si>
  <si>
    <t>Marks Obtained</t>
  </si>
  <si>
    <t>Interim Report:</t>
  </si>
  <si>
    <t xml:space="preserve"> </t>
  </si>
  <si>
    <t>Artefact:</t>
  </si>
  <si>
    <t>Logs:</t>
  </si>
  <si>
    <t>Topic Suitability</t>
  </si>
  <si>
    <t>Structure and Style</t>
  </si>
  <si>
    <t>Final Report:</t>
  </si>
  <si>
    <t>Viva</t>
  </si>
  <si>
    <t>Final Mark</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</si>
  <si>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</si>
  <si>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</si>
  <si>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</si>
  <si>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</si>
  <si>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</si>
  <si>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</si>
  <si>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</si>
  <si>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</si>
  <si>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</si>
  <si>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</si>
  <si>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Fail (non-submission or submission of work which cannot be given any credit (e.g., blank submission, incorrect assignment)</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</si>
  <si>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</si>
  <si>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</si>
  <si>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</si>
  <si>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</si>
  <si>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</si>
  <si>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</si>
  <si>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</si>
  <si>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Introduction, Background and Referencing</t>
  </si>
  <si>
    <t>Overall Status*</t>
  </si>
  <si>
    <t>Weak project suitability, usefulness and relevance is observed in context to the student course.</t>
  </si>
  <si>
    <t>Very weak project suitability, usefulness and relevance is observed in context to the student course.</t>
  </si>
  <si>
    <t xml:space="preserve">Variety of credible literature have been reviewed along with 3 similar projects and comparative analysis with proposed system is done perfectly. Different credible and diversified references have been mentioned. </t>
  </si>
  <si>
    <t>Unacceptable project suitability, usefulness and relevance is observed in context to the student course.</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</si>
  <si>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</si>
  <si>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</si>
  <si>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</si>
  <si>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</si>
  <si>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</si>
  <si>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</si>
  <si>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</si>
  <si>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</si>
  <si>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</si>
  <si>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Title Clarity and Conciseness</t>
  </si>
  <si>
    <t>Work to date</t>
  </si>
  <si>
    <t>Perfectly clear and concise project title is observed along with clear mention of student name, ID and supervisor name.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</si>
  <si>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</si>
  <si>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Outstandingly clear and concise project title is observed along with clear mention of student name, ID and supervisor name.</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</si>
  <si>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</si>
  <si>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Excellently clear and concise project title is observed along with clear mention of student name, ID and supervisor name.</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</si>
  <si>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</si>
  <si>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Good clear and concise project title is observed along with clear mention of student name, ID and supervisor name.</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</si>
  <si>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</si>
  <si>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</si>
  <si>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</si>
  <si>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Fairly good clear and concise project title is observed along with clear mention of student name, ID and supervisor name.</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</si>
  <si>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</si>
  <si>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Reasonable clear and concise project title is observed along with clear mention of student name, ID and supervisor name.</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</si>
  <si>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</si>
  <si>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Satisfactorily clear and concise project title is observed along with clear mention of student name, ID and supervisor name.</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</si>
  <si>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</si>
  <si>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*Please Note: The Final Report and VIVA has to be passed individually in order pass the module</t>
  </si>
  <si>
    <t>Weak clear and concise project title is observed along with clear mention of student name, ID and supervisor name.</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</si>
  <si>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</si>
  <si>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Very weak project title is observed along with clear mention of student name, ID and supervisor name.</t>
  </si>
  <si>
    <t>Unacceptable project title is observed along with clear mention of student name, ID and supervisor name.</t>
  </si>
  <si>
    <t>Further Work</t>
  </si>
  <si>
    <t>Introduction</t>
  </si>
  <si>
    <t xml:space="preserve">"In the context of changes occurred in the proposal, remedial plans have been explained perfectly along with reflection of dropped plans.
Perfect explanation of work that has to be completed with context to the proposed Gantt chart."	</t>
  </si>
  <si>
    <t>Perfect brief overview of the background of the project which highlights the need of the project.</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</si>
  <si>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</si>
  <si>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</si>
  <si>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Outstandingly brief overview of the background of the project which highlights the need of the project.</t>
  </si>
  <si>
    <t>In the context of changes occurred in the proposal, good explanation of remedial plans have been explained along with reflection of dropped plans. Good explanation of work that has to be completed with context to the proposed Gantt chart.</t>
  </si>
  <si>
    <t>Excellent brief overview of the background of the project which highlights the need of the project.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</si>
  <si>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</si>
  <si>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 xml:space="preserve">Good brief overview of the background of the project which highlights the need of the project.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</si>
  <si>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</si>
  <si>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</si>
  <si>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Fairly good brief overview of the background of the project which highlights the need of the project.</t>
  </si>
  <si>
    <t>In the context of changes occurred in the proposal, remedial plans have been explained unacceptably along with reflection of dropped plans.
Unacceptable explanation of work that has to be completed with context to the proposed Gantt chart.</t>
  </si>
  <si>
    <t>Reasonable brief overview of the background of the project which highlights the need of the project.</t>
  </si>
  <si>
    <t>In the context of changes occurred in the proposal, weak explanation of remedial plans.
Weak explanation of work that has to be completed with context to the proposed Gantt chart.</t>
  </si>
  <si>
    <t>Satisfactory brief overview of the background of the project which highlights the need of the project.</t>
  </si>
  <si>
    <t>"In the context of changes occurred in the proposal, Very weak explanation of remedial plans.
Very weak explanation of work that has to be completed with context to the proposed Gantt chart."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</si>
  <si>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</si>
  <si>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</si>
  <si>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</si>
  <si>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</si>
  <si>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</si>
  <si>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Total Marks</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</si>
  <si>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</si>
  <si>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</si>
  <si>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</si>
  <si>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</si>
  <si>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</si>
  <si>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</si>
  <si>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</si>
  <si>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</si>
  <si>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</si>
  <si>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</si>
  <si>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</si>
  <si>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</si>
  <si>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</si>
  <si>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</si>
  <si>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</si>
  <si>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</si>
  <si>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</si>
  <si>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</si>
  <si>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</si>
  <si>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</si>
  <si>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</si>
  <si>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</si>
  <si>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</si>
  <si>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</si>
  <si>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</si>
  <si>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</si>
  <si>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</si>
  <si>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</si>
  <si>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</si>
  <si>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</si>
  <si>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</si>
  <si>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</si>
  <si>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</si>
  <si>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</si>
  <si>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</si>
  <si>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</si>
  <si>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</si>
  <si>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</si>
  <si>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</si>
  <si>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</si>
  <si>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</si>
  <si>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</si>
  <si>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Artefact</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</si>
  <si>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</si>
  <si>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</si>
  <si>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</si>
  <si>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</si>
  <si>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</si>
  <si>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</si>
  <si>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</si>
  <si>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</si>
  <si>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</si>
  <si>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</si>
  <si>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</si>
  <si>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</si>
  <si>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</si>
  <si>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</si>
  <si>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</si>
  <si>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</si>
  <si>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</si>
  <si>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</si>
  <si>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</si>
  <si>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</si>
  <si>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</si>
  <si>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</si>
  <si>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</si>
  <si>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</si>
  <si>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Management and quality of project undertaken</t>
  </si>
  <si>
    <t>Perfect representation of project using a Gantt chart correctly sequencing activity, duration and milestones.</t>
  </si>
  <si>
    <t>Outstanding representation of project using a Gantt chart correctly sequencing activity, duration and milestones.</t>
  </si>
  <si>
    <t>Perfect evidence showing management of and quality of work throughout the project. (e.g. version control, different solutions considered etc.)</t>
  </si>
  <si>
    <t>Excellent representation of project using a Gantt chart correctly sequencing activity, duration and milestones.</t>
  </si>
  <si>
    <t>Outstanding evidence showing management of and quality of work throughout the project (e.g. version control, different solutions considered etc.)</t>
  </si>
  <si>
    <t>Good representation of project using a Gantt chart correctly sequencing activity, duration and milestones.</t>
  </si>
  <si>
    <t>Excellent evidence showing management of and quality of work throughout the project (e.g. version control, different solutions considered etc.)</t>
  </si>
  <si>
    <t>Fairly good representation of project using a Gantt chart correctly sequencing activity, duration and milestones.</t>
  </si>
  <si>
    <t>Good evidence showing management of and quality of work throughout the project (e.g. version control, different solutions considered etc.)</t>
  </si>
  <si>
    <t>Reasonable representation of project using a Gantt chart correctly sequencing activity, duration and milestones.</t>
  </si>
  <si>
    <t>Fairly good evidence showing management of and quality of work throughout the project (e.g. version control, different solutions considered etc.)</t>
  </si>
  <si>
    <t>Satisfactory representation of project using a Gantt chart correctly sequencing activity, duration and milestones.</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</si>
  <si>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</si>
  <si>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</si>
  <si>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Very Weak representation of project using a Gantt chart correctly sequencing activity, duration and milestones.</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</si>
  <si>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</si>
  <si>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</si>
  <si>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 xml:space="preserve">Unacceptable representation of project using a Gantt chart correctly sequencing activity, duration and milestones.	</t>
  </si>
  <si>
    <t>Unacceptable evidence showing management of and quality of work throughout the project (e.g. version control, different solutions considered etc.)</t>
  </si>
  <si>
    <t>Bibliography and References</t>
  </si>
  <si>
    <t>Achievement of project aims and objectives</t>
  </si>
  <si>
    <t xml:space="preserve">Perfect evidence showing achievement of aims and objectives throughout the project	</t>
  </si>
  <si>
    <t>Perfect representation of bibliography and references include. 5-10 relevant and authoritative printed books, specialist journals, recent research publications of the specialist area of the chosen project topic.</t>
  </si>
  <si>
    <t>Outstanding evidence showing achievement of aims and objectives throughout the project</t>
  </si>
  <si>
    <t>Excellent evidence showing achievement of aims and objectives throughout the project</t>
  </si>
  <si>
    <t>Outstanding representation of bibliography and references include. 5-10 relevant and authoritative printed books, specialist journals, recent research publications of the specialist area of the chosen project topic.</t>
  </si>
  <si>
    <t xml:space="preserve">Good evidence showing achievement of aims and objectives throughout the project	</t>
  </si>
  <si>
    <t>Excellent representation of bibliography and references include. 5-10 relevant and authoritative printed books, specialist journals, recent research publications of the specialist area of the chosen project topic.</t>
  </si>
  <si>
    <t>Fairly good evidence showing achievement of aims and objectives throughout the project</t>
  </si>
  <si>
    <t>Good representation of bibliography and references include. 5-10 relevant and authoritative printed books, specialist journals, recent research publications of the specialist area of the chosen project topic.</t>
  </si>
  <si>
    <t>Reasonable evidence showing achievement of aims and objectives throughout the project</t>
  </si>
  <si>
    <t>Fairly good representation of bibliography and references include. 5-10 relevant and authoritative printed books, specialist journals, recent research publications of the specialist area of the chosen project topic.</t>
  </si>
  <si>
    <t>Satisfactory evidence showing achievement of aims and objectives throughout the project</t>
  </si>
  <si>
    <t>Reasonable representation of bibliography and references include. 5-10 relevant and authoritative printed books, specialist journals, recent research publications of the specialist area of the chosen project topic.</t>
  </si>
  <si>
    <t>Weak evidence showing achievement of aims and objectives throughout the project</t>
  </si>
  <si>
    <t>Satisfactory representation of bibliography and references include. 5-10 relevant and authoritative printed books, specialist journals, recent research publications of the specialist area of the chosen project topic.</t>
  </si>
  <si>
    <t>Very weak evidence showing achievement of aims and objectives throughout the project</t>
  </si>
  <si>
    <t>Unacceptable evidence showing achievement of aims and objectives throughout the project.</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</si>
  <si>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</si>
  <si>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</si>
  <si>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</si>
  <si>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</si>
  <si>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</si>
  <si>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</si>
  <si>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</si>
  <si>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</si>
  <si>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</si>
  <si>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</si>
  <si>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</si>
  <si>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</si>
  <si>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</si>
  <si>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</si>
  <si>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</si>
  <si>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</si>
  <si>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</si>
  <si>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</si>
  <si>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</si>
  <si>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</si>
  <si>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</si>
  <si>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</si>
  <si>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</si>
  <si>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</si>
  <si>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</si>
  <si>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</si>
  <si>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</si>
  <si>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</si>
  <si>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</si>
  <si>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</si>
  <si>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</si>
  <si>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</si>
  <si>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</si>
  <si>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</si>
  <si>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</si>
  <si>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</si>
  <si>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</si>
  <si>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</si>
  <si>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</si>
  <si>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</si>
  <si>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</si>
  <si>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</si>
  <si>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</si>
  <si>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</si>
  <si>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</si>
  <si>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</si>
  <si>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</si>
  <si>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</si>
  <si>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</si>
  <si>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</si>
  <si>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</si>
  <si>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</si>
  <si>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</si>
  <si>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</si>
  <si>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</si>
  <si>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</si>
  <si>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</si>
  <si>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</si>
  <si>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</si>
  <si>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</si>
  <si>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</si>
  <si>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</si>
  <si>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</si>
  <si>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</si>
  <si>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</si>
  <si>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</si>
  <si>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</si>
  <si>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</si>
  <si>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</si>
  <si>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</si>
  <si>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</si>
  <si>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</si>
  <si>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</si>
  <si>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</si>
  <si>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</si>
  <si>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</si>
  <si>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</si>
  <si>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</si>
  <si>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</si>
  <si>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</si>
  <si>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</si>
  <si>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</si>
  <si>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</si>
  <si>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</si>
  <si>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</si>
  <si>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</si>
  <si>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</si>
  <si>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</si>
  <si>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</si>
  <si>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</si>
  <si>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</si>
  <si>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</si>
  <si>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</si>
  <si>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</si>
  <si>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</si>
  <si>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</si>
  <si>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</si>
  <si>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</si>
  <si>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</si>
  <si>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</si>
  <si>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</si>
  <si>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</si>
  <si>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</si>
  <si>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</si>
  <si>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</si>
  <si>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</si>
  <si>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</si>
  <si>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</si>
  <si>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</si>
  <si>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</si>
  <si>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</si>
  <si>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</si>
  <si>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</si>
  <si>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</si>
  <si>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</si>
  <si>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</si>
  <si>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</si>
  <si>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Background includes adequte information and much research has been carried out.</t>
  </si>
  <si>
    <t>Further Work section is a bit lacking and could have gotten better grades had the section been expressed better with more details</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</si>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</sst>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theme="1"/>
      <name val="Calibri"/>
    </font>
    <font>
      <b/>
      <sz val="11.0"/>
      <color theme="1"/>
      <name val="Calibri"/>
    </font>
    <font>
      <sz val="11.0"/>
      <color theme="1"/>
      <name val="Calibri"/>
    </font>
    <font>
      <sz val="11.0"/>
      <color rgb="FF000000"/>
      <name val="Calibri"/>
    </font>
    <font>
      <sz val="11.0"/>
      <color rgb="FF000000"/>
    </font>
    <font>
      <b/>
      <sz val="11.0"/>
      <color rgb="FF000000"/>
      <name val="Calibri"/>
    </font>
    <font/>
    <font>
      <sz val="11.0"/>
      <color rgb="FFFF0000"/>
      <name val="Calibri"/>
    </font>
    <font>
      <color theme="1"/>
      <name val="Calibri"/>
    </font>
    <font>
      <b/>
      <sz val="11.0"/>
      <color rgb="FFFF0000"/>
      <name val="Calibri"/>
    </font>
    <font>
      <b/>
      <sz val="11.0"/>
      <color rgb="FFFF0000"/>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Alignment="1" applyBorder="1" applyFont="1">
      <alignment horizontal="left"/>
    </xf>
    <xf borderId="0" fillId="0" fontId="3" numFmtId="0" xfId="0" applyAlignment="1" applyFont="1">
      <alignment horizontal="left"/>
    </xf>
    <xf borderId="0" fillId="0" fontId="1" numFmtId="0" xfId="0" applyAlignment="1" applyFont="1">
      <alignment horizontal="left" shrinkToFit="0" wrapText="1"/>
    </xf>
    <xf borderId="0" fillId="0" fontId="3" numFmtId="0" xfId="0" applyAlignment="1" applyFont="1">
      <alignment horizontal="left" shrinkToFit="0" wrapText="1"/>
    </xf>
    <xf borderId="0" fillId="0" fontId="2" numFmtId="0" xfId="0" applyAlignment="1" applyFont="1">
      <alignment horizontal="left" shrinkToFit="0" wrapText="1"/>
    </xf>
    <xf borderId="0" fillId="0" fontId="4" numFmtId="0" xfId="0" applyFont="1"/>
    <xf borderId="1" fillId="0" fontId="5" numFmtId="0" xfId="0" applyAlignment="1" applyBorder="1" applyFont="1">
      <alignment horizontal="left" readingOrder="0"/>
    </xf>
    <xf borderId="0" fillId="0" fontId="3" numFmtId="0" xfId="0" applyAlignment="1" applyFont="1">
      <alignment shrinkToFit="0" vertical="top" wrapText="1"/>
    </xf>
    <xf borderId="1" fillId="0" fontId="6" numFmtId="0" xfId="0" applyAlignment="1" applyBorder="1" applyFont="1">
      <alignment horizontal="left" readingOrder="0"/>
    </xf>
    <xf borderId="2" fillId="0" fontId="2" numFmtId="0" xfId="0" applyAlignment="1" applyBorder="1" applyFont="1">
      <alignment horizontal="center" shrinkToFit="0" vertical="top" wrapText="1"/>
    </xf>
    <xf borderId="3" fillId="0" fontId="7" numFmtId="0" xfId="0" applyBorder="1" applyFont="1"/>
    <xf borderId="4" fillId="0" fontId="2" numFmtId="0" xfId="0" applyAlignment="1" applyBorder="1" applyFont="1">
      <alignment horizontal="center" shrinkToFit="0" vertical="top" wrapText="1"/>
    </xf>
    <xf borderId="0" fillId="0" fontId="8" numFmtId="0" xfId="0" applyFont="1"/>
    <xf borderId="3" fillId="0" fontId="2" numFmtId="9" xfId="0" applyAlignment="1" applyBorder="1" applyFont="1" applyNumberFormat="1">
      <alignment horizontal="left" shrinkToFit="0" vertical="top" wrapText="1"/>
    </xf>
    <xf borderId="0" fillId="0" fontId="9" numFmtId="0" xfId="0" applyFont="1"/>
    <xf borderId="2" fillId="0" fontId="2" numFmtId="9" xfId="0" applyAlignment="1" applyBorder="1" applyFont="1" applyNumberFormat="1">
      <alignment horizontal="center" shrinkToFit="0" vertical="center" wrapText="1"/>
    </xf>
    <xf borderId="3" fillId="0" fontId="2" numFmtId="0" xfId="0" applyAlignment="1" applyBorder="1" applyFont="1">
      <alignment horizontal="center" shrinkToFit="0" vertical="center" wrapText="1"/>
    </xf>
    <xf borderId="4" fillId="0" fontId="10" numFmtId="0" xfId="0" applyAlignment="1" applyBorder="1" applyFont="1">
      <alignment horizontal="center" shrinkToFit="0" vertical="center" wrapText="1"/>
    </xf>
    <xf borderId="3" fillId="0" fontId="3" numFmtId="0" xfId="0" applyAlignment="1" applyBorder="1" applyFont="1">
      <alignment shrinkToFit="0" vertical="top" wrapText="1"/>
    </xf>
    <xf borderId="4" fillId="0" fontId="11" numFmtId="0" xfId="0" applyAlignment="1" applyBorder="1" applyFont="1">
      <alignment horizontal="center" readingOrder="0" shrinkToFit="0" vertical="center" wrapText="1"/>
    </xf>
    <xf borderId="0" fillId="0" fontId="10" numFmtId="0" xfId="0" applyFont="1"/>
    <xf borderId="0" fillId="0" fontId="3" numFmtId="0" xfId="0" applyAlignment="1" applyFont="1">
      <alignment horizontal="left" shrinkToFit="0" vertical="top" wrapText="1"/>
    </xf>
    <xf borderId="5" fillId="0" fontId="3" numFmtId="0" xfId="0" applyAlignment="1" applyBorder="1" applyFont="1">
      <alignment shrinkToFit="0" vertical="top" wrapText="1"/>
    </xf>
    <xf borderId="0" fillId="0" fontId="2" numFmtId="0" xfId="0" applyAlignment="1" applyFont="1">
      <alignment shrinkToFit="0" wrapText="1"/>
    </xf>
    <xf borderId="0" fillId="0" fontId="2" numFmtId="0" xfId="0" applyAlignment="1" applyFont="1">
      <alignment horizontal="center" shrinkToFit="0" vertical="center" wrapText="1"/>
    </xf>
    <xf borderId="5" fillId="0" fontId="2" numFmtId="0" xfId="0" applyAlignment="1" applyBorder="1" applyFont="1">
      <alignment horizontal="center" shrinkToFit="0" vertical="top" wrapText="1"/>
    </xf>
    <xf borderId="5" fillId="0" fontId="2" numFmtId="9" xfId="0" applyAlignment="1" applyBorder="1" applyFont="1" applyNumberFormat="1">
      <alignment horizontal="left" shrinkToFit="0" vertical="top" wrapText="1"/>
    </xf>
    <xf borderId="5" fillId="0" fontId="2" numFmtId="9" xfId="0" applyAlignment="1" applyBorder="1" applyFont="1" applyNumberFormat="1">
      <alignment horizontal="center" shrinkToFit="0" vertical="center" wrapText="1"/>
    </xf>
    <xf borderId="5" fillId="0" fontId="2"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5" fillId="0" fontId="3" numFmtId="0" xfId="0" applyAlignment="1" applyBorder="1" applyFont="1">
      <alignment horizontal="left" shrinkToFit="0" vertical="top" wrapText="1"/>
    </xf>
    <xf borderId="6" fillId="0" fontId="12" numFmtId="0" xfId="0" applyAlignment="1" applyBorder="1" applyFont="1">
      <alignment horizontal="center"/>
    </xf>
    <xf borderId="7" fillId="0" fontId="7" numFmtId="0" xfId="0" applyBorder="1" applyFont="1"/>
    <xf borderId="8" fillId="0" fontId="7" numFmtId="0" xfId="0" applyBorder="1" applyFont="1"/>
    <xf borderId="0" fillId="0" fontId="3" numFmtId="0" xfId="0" applyFont="1"/>
    <xf borderId="9" fillId="0" fontId="13" numFmtId="0" xfId="0" applyAlignment="1" applyBorder="1" applyFont="1">
      <alignment horizontal="center" shrinkToFit="0" wrapText="1"/>
    </xf>
    <xf borderId="10" fillId="0" fontId="7" numFmtId="0" xfId="0" applyBorder="1" applyFont="1"/>
    <xf borderId="11" fillId="0" fontId="7" numFmtId="0" xfId="0" applyBorder="1" applyFont="1"/>
    <xf borderId="12" fillId="0" fontId="13" numFmtId="0" xfId="0" applyAlignment="1" applyBorder="1" applyFont="1">
      <alignment horizontal="center" shrinkToFit="0" wrapText="1"/>
    </xf>
    <xf borderId="4" fillId="0" fontId="7" numFmtId="0" xfId="0" applyBorder="1" applyFont="1"/>
    <xf borderId="2" fillId="0" fontId="13" numFmtId="0" xfId="0" applyAlignment="1" applyBorder="1" applyFont="1">
      <alignment horizontal="center" shrinkToFit="0" wrapText="1"/>
    </xf>
    <xf borderId="13" fillId="0" fontId="7" numFmtId="0" xfId="0" applyBorder="1" applyFont="1"/>
    <xf borderId="12" fillId="0" fontId="13" numFmtId="9" xfId="0" applyAlignment="1" applyBorder="1" applyFont="1" applyNumberFormat="1">
      <alignment horizontal="center" shrinkToFit="0" vertical="center" wrapText="1"/>
    </xf>
    <xf borderId="2" fillId="0" fontId="14" numFmtId="0" xfId="0" applyAlignment="1" applyBorder="1" applyFont="1">
      <alignment horizontal="center" shrinkToFit="0" vertical="center" wrapText="1"/>
    </xf>
    <xf borderId="14" fillId="0" fontId="15" numFmtId="0" xfId="0" applyAlignment="1" applyBorder="1" applyFont="1">
      <alignment horizontal="center"/>
    </xf>
    <xf borderId="15" fillId="0" fontId="7" numFmtId="0" xfId="0" applyBorder="1" applyFont="1"/>
    <xf borderId="14" fillId="0" fontId="13" numFmtId="0" xfId="0" applyAlignment="1" applyBorder="1" applyFont="1">
      <alignment horizontal="left" shrinkToFit="0" wrapText="1"/>
    </xf>
    <xf borderId="0" fillId="0" fontId="16" numFmtId="0" xfId="0" applyAlignment="1" applyFont="1">
      <alignment horizontal="left"/>
    </xf>
    <xf borderId="15" fillId="0" fontId="17" numFmtId="0" xfId="0" applyAlignment="1" applyBorder="1" applyFont="1">
      <alignment horizontal="left"/>
    </xf>
    <xf borderId="16" fillId="0" fontId="13" numFmtId="0" xfId="0" applyAlignment="1" applyBorder="1" applyFont="1">
      <alignment horizontal="left" shrinkToFit="0" wrapText="1"/>
    </xf>
    <xf borderId="1" fillId="0" fontId="7" numFmtId="0" xfId="0" applyBorder="1" applyFont="1"/>
    <xf borderId="17" fillId="0" fontId="7" numFmtId="0" xfId="0" applyBorder="1" applyFont="1"/>
    <xf borderId="18" fillId="0" fontId="14" numFmtId="0" xfId="0" applyAlignment="1" applyBorder="1" applyFont="1">
      <alignment horizontal="left" shrinkToFit="0" vertical="top" wrapText="1"/>
    </xf>
    <xf borderId="19" fillId="0" fontId="7" numFmtId="0" xfId="0" applyBorder="1" applyFont="1"/>
    <xf borderId="20" fillId="0" fontId="7" numFmtId="0" xfId="0" applyBorder="1" applyFont="1"/>
    <xf borderId="2" fillId="0" fontId="14" numFmtId="0" xfId="0" applyAlignment="1" applyBorder="1" applyFont="1">
      <alignment horizontal="center" readingOrder="0" shrinkToFit="0" vertical="center" wrapText="1"/>
    </xf>
    <xf borderId="0" fillId="0" fontId="14" numFmtId="0" xfId="0" applyAlignment="1" applyFont="1">
      <alignment shrinkToFit="0" vertical="top" wrapText="1"/>
    </xf>
    <xf borderId="0" fillId="0" fontId="3"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1" t="s">
        <v>0</v>
      </c>
      <c r="B1" s="2"/>
      <c r="C1" s="2"/>
      <c r="D1" s="2"/>
      <c r="E1" s="2"/>
      <c r="F1" s="2"/>
    </row>
    <row r="3">
      <c r="A3" s="2" t="s">
        <v>1</v>
      </c>
      <c r="B3" s="3" t="s">
        <v>2</v>
      </c>
    </row>
    <row r="4">
      <c r="B4" s="4"/>
    </row>
    <row r="5">
      <c r="A5" s="2" t="s">
        <v>5</v>
      </c>
      <c r="B5" s="3">
        <v>1.7031133E7</v>
      </c>
    </row>
    <row r="6">
      <c r="A6" s="2"/>
      <c r="B6" s="4"/>
    </row>
    <row r="7">
      <c r="A7" s="2" t="s">
        <v>6</v>
      </c>
      <c r="B7" s="8" t="s">
        <v>7</v>
      </c>
    </row>
    <row r="8">
      <c r="B8" s="4"/>
    </row>
    <row r="9">
      <c r="A9" s="2" t="s">
        <v>8</v>
      </c>
      <c r="B9" s="9" t="s">
        <v>9</v>
      </c>
    </row>
    <row r="10">
      <c r="B10" s="4"/>
    </row>
    <row r="11">
      <c r="A11" s="2" t="s">
        <v>10</v>
      </c>
      <c r="B11" s="11" t="s">
        <v>11</v>
      </c>
    </row>
    <row r="14">
      <c r="A14" s="2" t="s">
        <v>13</v>
      </c>
      <c r="B14" s="15" t="str">
        <f>'Proposal Sheet'!E2</f>
        <v>B</v>
      </c>
    </row>
    <row r="15">
      <c r="A15" s="2"/>
      <c r="B15" s="15"/>
    </row>
    <row r="16">
      <c r="A16" s="2" t="s">
        <v>15</v>
      </c>
      <c r="B16" s="15" t="str">
        <f>'Interim Report Sheet'!E2</f>
        <v>C+</v>
      </c>
      <c r="G16" s="17" t="s">
        <v>16</v>
      </c>
    </row>
    <row r="17">
      <c r="A17" s="2"/>
      <c r="B17" s="15"/>
    </row>
    <row r="18">
      <c r="A18" s="2" t="s">
        <v>17</v>
      </c>
      <c r="B18" s="15" t="str">
        <f>'Artefact Sheet'!E2</f>
        <v>F3</v>
      </c>
    </row>
    <row r="19">
      <c r="A19" s="2"/>
      <c r="B19" s="15"/>
    </row>
    <row r="20">
      <c r="A20" s="2" t="s">
        <v>18</v>
      </c>
      <c r="B20" s="15" t="str">
        <f>'Logs Sheet'!E2</f>
        <v>F3</v>
      </c>
    </row>
    <row r="21" ht="15.75" customHeight="1">
      <c r="B21" s="15"/>
    </row>
    <row r="22" ht="15.75" customHeight="1">
      <c r="A22" s="2" t="s">
        <v>21</v>
      </c>
      <c r="B22" s="15" t="str">
        <f>'Final Report Sheet'!E2</f>
        <v>F3</v>
      </c>
    </row>
    <row r="23" ht="15.75" customHeight="1"/>
    <row r="24" ht="15.75" customHeight="1">
      <c r="A24" s="2" t="s">
        <v>22</v>
      </c>
      <c r="B24" s="15" t="str">
        <f>'Viva Sheet'!E2</f>
        <v>F3</v>
      </c>
    </row>
    <row r="25" ht="15.75" customHeight="1"/>
    <row r="26" ht="15.75" customHeight="1">
      <c r="A26" s="2" t="s">
        <v>23</v>
      </c>
      <c r="B26" s="23" t="str">
        <f>'Final Marks'!F8</f>
        <v>F3</v>
      </c>
    </row>
    <row r="27" ht="15.75" customHeight="1"/>
    <row r="28" ht="15.75" customHeight="1">
      <c r="A28" s="2" t="s">
        <v>43</v>
      </c>
      <c r="B28" s="26"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7" t="s">
        <v>75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5" t="s">
        <v>3</v>
      </c>
      <c r="F1" s="5"/>
      <c r="G1" s="6"/>
      <c r="H1" s="6"/>
      <c r="I1" s="6"/>
      <c r="J1" s="6"/>
      <c r="K1" s="6"/>
      <c r="L1" s="6"/>
      <c r="M1" s="6"/>
      <c r="N1" s="6"/>
      <c r="O1" s="6"/>
      <c r="P1" s="6"/>
      <c r="Q1" s="6"/>
      <c r="R1" s="6"/>
      <c r="S1" s="6"/>
      <c r="T1" s="6"/>
      <c r="U1" s="6"/>
      <c r="V1" s="6"/>
      <c r="W1" s="6"/>
      <c r="X1" s="6"/>
      <c r="Y1" s="6"/>
      <c r="Z1" s="6"/>
    </row>
    <row r="2">
      <c r="A2" s="7"/>
      <c r="B2" s="4"/>
      <c r="C2" s="4"/>
      <c r="D2" s="6"/>
      <c r="E2" s="6"/>
      <c r="F2" s="6"/>
      <c r="G2" s="6"/>
      <c r="H2" s="6"/>
      <c r="I2" s="6"/>
      <c r="J2" s="6"/>
      <c r="K2" s="6"/>
      <c r="L2" s="6"/>
      <c r="M2" s="6"/>
      <c r="N2" s="6"/>
      <c r="O2" s="6"/>
      <c r="P2" s="6"/>
      <c r="Q2" s="6"/>
      <c r="R2" s="6"/>
      <c r="S2" s="6"/>
      <c r="T2" s="6"/>
      <c r="U2" s="6"/>
      <c r="V2" s="6"/>
      <c r="W2" s="6"/>
      <c r="X2" s="6"/>
      <c r="Y2" s="6"/>
      <c r="Z2" s="6"/>
    </row>
    <row r="3">
      <c r="A3" s="7"/>
      <c r="B3" s="4"/>
      <c r="C3" s="4"/>
      <c r="D3" s="10"/>
      <c r="E3" s="10"/>
      <c r="F3" s="10"/>
      <c r="G3" s="10"/>
      <c r="H3" s="10"/>
      <c r="I3" s="10"/>
      <c r="J3" s="10"/>
      <c r="K3" s="10"/>
      <c r="L3" s="10"/>
      <c r="M3" s="10"/>
      <c r="N3" s="10"/>
      <c r="O3" s="6"/>
      <c r="P3" s="6"/>
      <c r="Q3" s="6"/>
      <c r="R3" s="6"/>
      <c r="S3" s="6"/>
      <c r="T3" s="6"/>
      <c r="U3" s="6"/>
      <c r="V3" s="6"/>
      <c r="W3" s="6"/>
      <c r="X3" s="6"/>
      <c r="Y3" s="6"/>
      <c r="Z3" s="6"/>
    </row>
    <row r="4">
      <c r="A4" s="12" t="s">
        <v>12</v>
      </c>
      <c r="B4" s="13"/>
      <c r="C4" s="14" t="s">
        <v>14</v>
      </c>
      <c r="D4" s="16">
        <v>1.0</v>
      </c>
      <c r="E4" s="16">
        <v>0.9</v>
      </c>
      <c r="F4" s="16">
        <v>0.8</v>
      </c>
      <c r="G4" s="16">
        <v>0.7</v>
      </c>
      <c r="H4" s="16">
        <v>0.6</v>
      </c>
      <c r="I4" s="16">
        <v>0.5</v>
      </c>
      <c r="J4" s="16">
        <v>0.4</v>
      </c>
      <c r="K4" s="16">
        <v>0.3</v>
      </c>
      <c r="L4" s="16">
        <v>0.2</v>
      </c>
      <c r="M4" s="16">
        <v>0.1</v>
      </c>
      <c r="N4" s="16">
        <v>0.0</v>
      </c>
      <c r="O4" s="6"/>
      <c r="P4" s="6"/>
      <c r="Q4" s="6"/>
      <c r="R4" s="6"/>
      <c r="S4" s="6"/>
      <c r="T4" s="6"/>
      <c r="U4" s="6"/>
      <c r="V4" s="6"/>
      <c r="W4" s="6"/>
      <c r="X4" s="6"/>
      <c r="Y4" s="6"/>
      <c r="Z4" s="6"/>
    </row>
    <row r="5" ht="86.25" customHeight="1">
      <c r="A5" s="18" t="s">
        <v>19</v>
      </c>
      <c r="B5" s="19">
        <v>5.0</v>
      </c>
      <c r="C5" s="22">
        <v>3.0</v>
      </c>
      <c r="D5" s="21" t="s">
        <v>35</v>
      </c>
      <c r="E5" s="21" t="s">
        <v>36</v>
      </c>
      <c r="F5" s="21" t="s">
        <v>37</v>
      </c>
      <c r="G5" s="21" t="s">
        <v>38</v>
      </c>
      <c r="H5" s="21" t="s">
        <v>39</v>
      </c>
      <c r="I5" s="21" t="s">
        <v>40</v>
      </c>
      <c r="J5" s="21" t="s">
        <v>41</v>
      </c>
      <c r="K5" s="21" t="s">
        <v>44</v>
      </c>
      <c r="L5" s="21" t="s">
        <v>45</v>
      </c>
      <c r="M5" s="24" t="s">
        <v>47</v>
      </c>
      <c r="N5" s="25" t="s">
        <v>34</v>
      </c>
      <c r="O5" s="6"/>
      <c r="P5" s="6"/>
      <c r="Q5" s="6"/>
      <c r="R5" s="6"/>
      <c r="S5" s="6"/>
      <c r="T5" s="6"/>
      <c r="U5" s="6"/>
      <c r="V5" s="6"/>
      <c r="W5" s="6"/>
      <c r="X5" s="6"/>
      <c r="Y5" s="6"/>
      <c r="Z5" s="6"/>
    </row>
    <row r="6" ht="86.25" customHeight="1">
      <c r="A6" s="18" t="s">
        <v>57</v>
      </c>
      <c r="B6" s="19">
        <v>5.0</v>
      </c>
      <c r="C6" s="20">
        <v>3.5</v>
      </c>
      <c r="D6" s="21" t="s">
        <v>59</v>
      </c>
      <c r="E6" s="21" t="s">
        <v>61</v>
      </c>
      <c r="F6" s="21" t="s">
        <v>63</v>
      </c>
      <c r="G6" s="21" t="s">
        <v>65</v>
      </c>
      <c r="H6" s="21" t="s">
        <v>69</v>
      </c>
      <c r="I6" s="21" t="s">
        <v>71</v>
      </c>
      <c r="J6" s="21" t="s">
        <v>73</v>
      </c>
      <c r="K6" s="21" t="s">
        <v>76</v>
      </c>
      <c r="L6" s="21" t="s">
        <v>78</v>
      </c>
      <c r="M6" s="21" t="s">
        <v>79</v>
      </c>
      <c r="N6" s="21" t="s">
        <v>34</v>
      </c>
      <c r="O6" s="6"/>
      <c r="P6" s="6"/>
      <c r="Q6" s="6"/>
      <c r="R6" s="6"/>
      <c r="S6" s="6"/>
      <c r="T6" s="6"/>
      <c r="U6" s="6"/>
      <c r="V6" s="6"/>
      <c r="W6" s="6"/>
      <c r="X6" s="6"/>
      <c r="Y6" s="6"/>
      <c r="Z6" s="6"/>
    </row>
    <row r="7" ht="86.25" customHeight="1">
      <c r="A7" s="18" t="s">
        <v>81</v>
      </c>
      <c r="B7" s="19">
        <v>15.0</v>
      </c>
      <c r="C7" s="20">
        <v>12.0</v>
      </c>
      <c r="D7" s="21" t="s">
        <v>83</v>
      </c>
      <c r="E7" s="21" t="s">
        <v>86</v>
      </c>
      <c r="F7" s="21" t="s">
        <v>88</v>
      </c>
      <c r="G7" s="21" t="s">
        <v>90</v>
      </c>
      <c r="H7" s="21" t="s">
        <v>93</v>
      </c>
      <c r="I7" s="21" t="s">
        <v>95</v>
      </c>
      <c r="J7" s="21" t="s">
        <v>97</v>
      </c>
      <c r="K7" s="21" t="s">
        <v>99</v>
      </c>
      <c r="L7" s="21" t="s">
        <v>100</v>
      </c>
      <c r="M7" s="21" t="s">
        <v>101</v>
      </c>
      <c r="N7" s="21" t="s">
        <v>34</v>
      </c>
      <c r="O7" s="6"/>
      <c r="P7" s="6"/>
      <c r="Q7" s="6"/>
      <c r="R7" s="6"/>
      <c r="S7" s="6"/>
      <c r="T7" s="6"/>
      <c r="U7" s="6"/>
      <c r="V7" s="6"/>
      <c r="W7" s="6"/>
      <c r="X7" s="6"/>
      <c r="Y7" s="6"/>
      <c r="Z7" s="6"/>
    </row>
    <row r="8" ht="86.25" customHeight="1">
      <c r="A8" s="18" t="s">
        <v>102</v>
      </c>
      <c r="B8" s="19">
        <v>15.0</v>
      </c>
      <c r="C8" s="20">
        <v>9.0</v>
      </c>
      <c r="D8" s="21" t="s">
        <v>103</v>
      </c>
      <c r="E8" s="21" t="s">
        <v>105</v>
      </c>
      <c r="F8" s="21" t="s">
        <v>106</v>
      </c>
      <c r="G8" s="21" t="s">
        <v>107</v>
      </c>
      <c r="H8" s="21" t="s">
        <v>108</v>
      </c>
      <c r="I8" s="21" t="s">
        <v>109</v>
      </c>
      <c r="J8" s="21" t="s">
        <v>110</v>
      </c>
      <c r="K8" s="21" t="s">
        <v>111</v>
      </c>
      <c r="L8" s="6" t="s">
        <v>112</v>
      </c>
      <c r="M8" s="25" t="s">
        <v>113</v>
      </c>
      <c r="N8" s="21" t="s">
        <v>34</v>
      </c>
      <c r="O8" s="6"/>
      <c r="P8" s="6"/>
      <c r="Q8" s="6"/>
      <c r="R8" s="6"/>
      <c r="S8" s="6"/>
      <c r="T8" s="6"/>
      <c r="U8" s="6"/>
      <c r="V8" s="6"/>
      <c r="W8" s="6"/>
      <c r="X8" s="6"/>
      <c r="Y8" s="6"/>
      <c r="Z8" s="6"/>
    </row>
    <row r="9" ht="86.25" customHeight="1">
      <c r="A9" s="18" t="s">
        <v>114</v>
      </c>
      <c r="B9" s="19">
        <v>15.0</v>
      </c>
      <c r="C9" s="22">
        <v>7.0</v>
      </c>
      <c r="D9" s="21" t="s">
        <v>115</v>
      </c>
      <c r="E9" s="21" t="s">
        <v>116</v>
      </c>
      <c r="F9" s="21" t="s">
        <v>117</v>
      </c>
      <c r="G9" s="21" t="s">
        <v>118</v>
      </c>
      <c r="H9" s="21" t="s">
        <v>119</v>
      </c>
      <c r="I9" s="21" t="s">
        <v>120</v>
      </c>
      <c r="J9" s="21" t="s">
        <v>121</v>
      </c>
      <c r="K9" s="21" t="s">
        <v>122</v>
      </c>
      <c r="L9" s="21" t="s">
        <v>123</v>
      </c>
      <c r="M9" s="21" t="s">
        <v>124</v>
      </c>
      <c r="N9" s="21" t="s">
        <v>34</v>
      </c>
      <c r="O9" s="6"/>
      <c r="P9" s="6"/>
      <c r="Q9" s="6"/>
      <c r="R9" s="6"/>
      <c r="S9" s="6"/>
      <c r="T9" s="6"/>
      <c r="U9" s="6"/>
      <c r="V9" s="6"/>
      <c r="W9" s="6"/>
      <c r="X9" s="6"/>
      <c r="Y9" s="6"/>
      <c r="Z9" s="6"/>
    </row>
    <row r="10" ht="86.25" customHeight="1">
      <c r="A10" s="18" t="s">
        <v>125</v>
      </c>
      <c r="B10" s="19">
        <v>15.0</v>
      </c>
      <c r="C10" s="20">
        <v>9.0</v>
      </c>
      <c r="D10" s="21" t="s">
        <v>126</v>
      </c>
      <c r="E10" s="21" t="s">
        <v>127</v>
      </c>
      <c r="F10" s="21" t="s">
        <v>128</v>
      </c>
      <c r="G10" s="21" t="s">
        <v>129</v>
      </c>
      <c r="H10" s="21" t="s">
        <v>130</v>
      </c>
      <c r="I10" s="21" t="s">
        <v>131</v>
      </c>
      <c r="J10" s="21" t="s">
        <v>132</v>
      </c>
      <c r="K10" s="21" t="s">
        <v>133</v>
      </c>
      <c r="L10" s="21" t="s">
        <v>134</v>
      </c>
      <c r="M10" s="21" t="s">
        <v>135</v>
      </c>
      <c r="N10" s="21" t="s">
        <v>34</v>
      </c>
      <c r="O10" s="6"/>
      <c r="P10" s="6"/>
      <c r="Q10" s="6"/>
      <c r="R10" s="6"/>
      <c r="S10" s="6"/>
      <c r="T10" s="6"/>
      <c r="U10" s="6"/>
      <c r="V10" s="6"/>
      <c r="W10" s="6"/>
      <c r="X10" s="6"/>
      <c r="Y10" s="6"/>
      <c r="Z10" s="6"/>
    </row>
    <row r="11" ht="86.25" customHeight="1">
      <c r="A11" s="18" t="s">
        <v>136</v>
      </c>
      <c r="B11" s="19">
        <v>10.0</v>
      </c>
      <c r="C11" s="22">
        <v>7.0</v>
      </c>
      <c r="D11" s="21" t="s">
        <v>137</v>
      </c>
      <c r="E11" s="21" t="s">
        <v>138</v>
      </c>
      <c r="F11" s="21" t="s">
        <v>139</v>
      </c>
      <c r="G11" s="21" t="s">
        <v>140</v>
      </c>
      <c r="H11" s="21" t="s">
        <v>141</v>
      </c>
      <c r="I11" s="21" t="s">
        <v>142</v>
      </c>
      <c r="J11" s="21" t="s">
        <v>143</v>
      </c>
      <c r="K11" s="21" t="s">
        <v>144</v>
      </c>
      <c r="L11" s="21" t="s">
        <v>145</v>
      </c>
      <c r="M11" s="21" t="s">
        <v>146</v>
      </c>
      <c r="N11" s="21" t="s">
        <v>148</v>
      </c>
      <c r="O11" s="6"/>
      <c r="P11" s="6"/>
      <c r="Q11" s="6"/>
      <c r="R11" s="6"/>
      <c r="S11" s="6"/>
      <c r="T11" s="6"/>
      <c r="U11" s="6"/>
      <c r="V11" s="6"/>
      <c r="W11" s="6"/>
      <c r="X11" s="6"/>
      <c r="Y11" s="6"/>
      <c r="Z11" s="6"/>
    </row>
    <row r="12" ht="86.25" customHeight="1">
      <c r="A12" s="18" t="s">
        <v>149</v>
      </c>
      <c r="B12" s="19">
        <v>5.0</v>
      </c>
      <c r="C12" s="20">
        <v>4.0</v>
      </c>
      <c r="D12" s="21" t="s">
        <v>150</v>
      </c>
      <c r="E12" s="21" t="s">
        <v>151</v>
      </c>
      <c r="F12" s="21" t="s">
        <v>152</v>
      </c>
      <c r="G12" s="21" t="s">
        <v>153</v>
      </c>
      <c r="H12" s="21" t="s">
        <v>154</v>
      </c>
      <c r="I12" s="21" t="s">
        <v>155</v>
      </c>
      <c r="J12" s="21" t="s">
        <v>156</v>
      </c>
      <c r="K12" s="21" t="s">
        <v>157</v>
      </c>
      <c r="L12" s="21" t="s">
        <v>158</v>
      </c>
      <c r="M12" s="21" t="s">
        <v>159</v>
      </c>
      <c r="N12" s="21" t="s">
        <v>34</v>
      </c>
      <c r="O12" s="6"/>
      <c r="P12" s="6"/>
      <c r="Q12" s="6"/>
      <c r="R12" s="6"/>
      <c r="S12" s="6"/>
      <c r="T12" s="6"/>
      <c r="U12" s="6"/>
      <c r="V12" s="6"/>
      <c r="W12" s="6"/>
      <c r="X12" s="6"/>
      <c r="Y12" s="6"/>
      <c r="Z12" s="6"/>
    </row>
    <row r="13" ht="86.25" customHeight="1">
      <c r="A13" s="18" t="s">
        <v>160</v>
      </c>
      <c r="B13" s="19">
        <v>5.0</v>
      </c>
      <c r="C13" s="20">
        <v>4.0</v>
      </c>
      <c r="D13" s="21" t="s">
        <v>161</v>
      </c>
      <c r="E13" s="21" t="s">
        <v>162</v>
      </c>
      <c r="F13" s="21" t="s">
        <v>163</v>
      </c>
      <c r="G13" s="21" t="s">
        <v>164</v>
      </c>
      <c r="H13" s="21" t="s">
        <v>165</v>
      </c>
      <c r="I13" s="21" t="s">
        <v>166</v>
      </c>
      <c r="J13" s="21" t="s">
        <v>167</v>
      </c>
      <c r="K13" s="21" t="s">
        <v>168</v>
      </c>
      <c r="L13" s="21" t="s">
        <v>169</v>
      </c>
      <c r="M13" s="21" t="s">
        <v>170</v>
      </c>
      <c r="N13" s="21" t="s">
        <v>34</v>
      </c>
      <c r="O13" s="6"/>
      <c r="P13" s="6"/>
      <c r="Q13" s="6"/>
      <c r="R13" s="6"/>
      <c r="S13" s="6"/>
      <c r="T13" s="6"/>
      <c r="U13" s="6"/>
      <c r="V13" s="6"/>
      <c r="W13" s="6"/>
      <c r="X13" s="6"/>
      <c r="Y13" s="6"/>
      <c r="Z13" s="6"/>
    </row>
    <row r="14" ht="86.25" customHeight="1">
      <c r="A14" s="18" t="s">
        <v>171</v>
      </c>
      <c r="B14" s="19">
        <v>5.0</v>
      </c>
      <c r="C14" s="22">
        <v>2.0</v>
      </c>
      <c r="D14" s="21" t="s">
        <v>173</v>
      </c>
      <c r="E14" s="21" t="s">
        <v>174</v>
      </c>
      <c r="F14" s="21" t="s">
        <v>176</v>
      </c>
      <c r="G14" s="21" t="s">
        <v>178</v>
      </c>
      <c r="H14" s="21" t="s">
        <v>180</v>
      </c>
      <c r="I14" s="21" t="s">
        <v>182</v>
      </c>
      <c r="J14" s="21" t="s">
        <v>184</v>
      </c>
      <c r="K14" s="21" t="s">
        <v>168</v>
      </c>
      <c r="L14" s="21" t="s">
        <v>187</v>
      </c>
      <c r="M14" s="21" t="s">
        <v>190</v>
      </c>
      <c r="N14" s="21" t="s">
        <v>34</v>
      </c>
      <c r="O14" s="6"/>
      <c r="P14" s="6"/>
      <c r="Q14" s="6"/>
      <c r="R14" s="6"/>
      <c r="S14" s="6"/>
      <c r="T14" s="6"/>
      <c r="U14" s="6"/>
      <c r="V14" s="6"/>
      <c r="W14" s="6"/>
      <c r="X14" s="6"/>
      <c r="Y14" s="6"/>
      <c r="Z14" s="6"/>
    </row>
    <row r="15" ht="86.25" customHeight="1">
      <c r="A15" s="18" t="s">
        <v>192</v>
      </c>
      <c r="B15" s="19">
        <v>5.0</v>
      </c>
      <c r="C15" s="20">
        <v>2.0</v>
      </c>
      <c r="D15" s="21" t="s">
        <v>195</v>
      </c>
      <c r="E15" s="21" t="s">
        <v>198</v>
      </c>
      <c r="F15" s="21" t="s">
        <v>200</v>
      </c>
      <c r="G15" s="21" t="s">
        <v>202</v>
      </c>
      <c r="H15" s="21" t="s">
        <v>204</v>
      </c>
      <c r="I15" s="21" t="s">
        <v>206</v>
      </c>
      <c r="J15" s="21" t="s">
        <v>208</v>
      </c>
      <c r="K15" s="21" t="s">
        <v>211</v>
      </c>
      <c r="L15" s="21" t="s">
        <v>212</v>
      </c>
      <c r="M15" s="21" t="s">
        <v>213</v>
      </c>
      <c r="N15" s="21" t="s">
        <v>34</v>
      </c>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7" t="s">
        <v>104</v>
      </c>
      <c r="B17" s="6">
        <f t="shared" ref="B17:C17" si="1">SUM(B5:B15)</f>
        <v>100</v>
      </c>
      <c r="C17" s="6">
        <f t="shared" si="1"/>
        <v>62.5</v>
      </c>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5" t="s">
        <v>4</v>
      </c>
      <c r="F1" s="5"/>
      <c r="G1" s="6"/>
      <c r="H1" s="6"/>
      <c r="I1" s="6"/>
      <c r="J1" s="6"/>
      <c r="K1" s="6"/>
      <c r="L1" s="6"/>
      <c r="M1" s="6"/>
      <c r="N1" s="6"/>
      <c r="O1" s="6"/>
      <c r="P1" s="6"/>
      <c r="Q1" s="6"/>
      <c r="R1" s="6"/>
      <c r="S1" s="6"/>
      <c r="T1" s="6"/>
      <c r="U1" s="6"/>
      <c r="V1" s="6"/>
      <c r="W1" s="6"/>
      <c r="X1" s="6"/>
      <c r="Y1" s="6"/>
      <c r="Z1" s="6"/>
    </row>
    <row r="2">
      <c r="A2" s="7"/>
      <c r="B2" s="4"/>
      <c r="C2" s="4"/>
      <c r="D2" s="6"/>
      <c r="E2" s="6"/>
      <c r="F2" s="6"/>
      <c r="G2" s="6"/>
      <c r="H2" s="6"/>
      <c r="I2" s="6"/>
      <c r="J2" s="6"/>
      <c r="K2" s="6"/>
      <c r="L2" s="6"/>
      <c r="M2" s="6"/>
      <c r="N2" s="6"/>
      <c r="O2" s="6"/>
      <c r="P2" s="6"/>
      <c r="Q2" s="6"/>
      <c r="R2" s="6"/>
      <c r="S2" s="6"/>
      <c r="T2" s="6"/>
      <c r="U2" s="6"/>
      <c r="V2" s="6"/>
      <c r="W2" s="6"/>
      <c r="X2" s="6"/>
      <c r="Y2" s="6"/>
      <c r="Z2" s="6"/>
    </row>
    <row r="3">
      <c r="A3" s="7"/>
      <c r="B3" s="4"/>
      <c r="C3" s="4"/>
      <c r="D3" s="10"/>
      <c r="E3" s="10"/>
      <c r="F3" s="10"/>
      <c r="G3" s="10"/>
      <c r="H3" s="10"/>
      <c r="I3" s="10"/>
      <c r="J3" s="10"/>
      <c r="K3" s="10"/>
      <c r="L3" s="10"/>
      <c r="M3" s="10"/>
      <c r="N3" s="10"/>
      <c r="O3" s="6"/>
      <c r="P3" s="6"/>
      <c r="Q3" s="6"/>
      <c r="R3" s="6"/>
      <c r="S3" s="6"/>
      <c r="T3" s="6"/>
      <c r="U3" s="6"/>
      <c r="V3" s="6"/>
      <c r="W3" s="6"/>
      <c r="X3" s="6"/>
      <c r="Y3" s="6"/>
      <c r="Z3" s="6"/>
    </row>
    <row r="4">
      <c r="A4" s="12" t="s">
        <v>12</v>
      </c>
      <c r="B4" s="13"/>
      <c r="C4" s="14" t="s">
        <v>14</v>
      </c>
      <c r="D4" s="16">
        <v>1.0</v>
      </c>
      <c r="E4" s="16">
        <v>0.9</v>
      </c>
      <c r="F4" s="16">
        <v>0.8</v>
      </c>
      <c r="G4" s="16">
        <v>0.7</v>
      </c>
      <c r="H4" s="16">
        <v>0.6</v>
      </c>
      <c r="I4" s="16">
        <v>0.5</v>
      </c>
      <c r="J4" s="16">
        <v>0.4</v>
      </c>
      <c r="K4" s="16">
        <v>0.3</v>
      </c>
      <c r="L4" s="16">
        <v>0.2</v>
      </c>
      <c r="M4" s="16">
        <v>0.1</v>
      </c>
      <c r="N4" s="16">
        <v>0.0</v>
      </c>
      <c r="O4" s="6"/>
      <c r="P4" s="6"/>
      <c r="Q4" s="6"/>
      <c r="R4" s="6"/>
      <c r="S4" s="6"/>
      <c r="T4" s="6"/>
      <c r="U4" s="6"/>
      <c r="V4" s="6"/>
      <c r="W4" s="6"/>
      <c r="X4" s="6"/>
      <c r="Y4" s="6"/>
      <c r="Z4" s="6"/>
    </row>
    <row r="5" ht="86.25" customHeight="1">
      <c r="A5" s="18" t="s">
        <v>20</v>
      </c>
      <c r="B5" s="19">
        <v>20.0</v>
      </c>
      <c r="C5" s="20">
        <v>16.0</v>
      </c>
      <c r="D5" s="21" t="s">
        <v>24</v>
      </c>
      <c r="E5" s="21" t="s">
        <v>25</v>
      </c>
      <c r="F5" s="21" t="s">
        <v>26</v>
      </c>
      <c r="G5" s="21" t="s">
        <v>27</v>
      </c>
      <c r="H5" s="21" t="s">
        <v>28</v>
      </c>
      <c r="I5" s="21" t="s">
        <v>29</v>
      </c>
      <c r="J5" s="21" t="s">
        <v>30</v>
      </c>
      <c r="K5" s="21" t="s">
        <v>31</v>
      </c>
      <c r="L5" s="21" t="s">
        <v>32</v>
      </c>
      <c r="M5" s="21" t="s">
        <v>33</v>
      </c>
      <c r="N5" s="21" t="s">
        <v>34</v>
      </c>
      <c r="O5" s="6"/>
      <c r="P5" s="6"/>
      <c r="Q5" s="6"/>
      <c r="R5" s="6"/>
      <c r="S5" s="6"/>
      <c r="T5" s="6"/>
      <c r="U5" s="6"/>
      <c r="V5" s="6"/>
      <c r="W5" s="6"/>
      <c r="X5" s="6"/>
      <c r="Y5" s="6"/>
      <c r="Z5" s="6"/>
    </row>
    <row r="6" ht="86.25" customHeight="1">
      <c r="A6" s="18" t="s">
        <v>42</v>
      </c>
      <c r="B6" s="19">
        <v>20.0</v>
      </c>
      <c r="C6" s="22">
        <v>17.0</v>
      </c>
      <c r="D6" s="21" t="s">
        <v>46</v>
      </c>
      <c r="E6" s="21" t="s">
        <v>48</v>
      </c>
      <c r="F6" s="21" t="s">
        <v>49</v>
      </c>
      <c r="G6" s="21" t="s">
        <v>50</v>
      </c>
      <c r="H6" s="21" t="s">
        <v>51</v>
      </c>
      <c r="I6" s="21" t="s">
        <v>52</v>
      </c>
      <c r="J6" s="21" t="s">
        <v>53</v>
      </c>
      <c r="K6" s="21" t="s">
        <v>54</v>
      </c>
      <c r="L6" s="21" t="s">
        <v>55</v>
      </c>
      <c r="M6" s="6" t="s">
        <v>56</v>
      </c>
      <c r="N6" s="25" t="s">
        <v>34</v>
      </c>
      <c r="O6" s="6"/>
      <c r="P6" s="6"/>
      <c r="Q6" s="6"/>
      <c r="R6" s="6"/>
      <c r="S6" s="6"/>
      <c r="T6" s="6"/>
      <c r="U6" s="6"/>
      <c r="V6" s="6"/>
      <c r="W6" s="6"/>
      <c r="X6" s="6"/>
      <c r="Y6" s="6"/>
      <c r="Z6" s="6"/>
    </row>
    <row r="7" ht="86.25" customHeight="1">
      <c r="A7" s="18" t="s">
        <v>58</v>
      </c>
      <c r="B7" s="19">
        <v>30.0</v>
      </c>
      <c r="C7" s="22">
        <v>16.0</v>
      </c>
      <c r="D7" s="21" t="s">
        <v>60</v>
      </c>
      <c r="E7" s="21" t="s">
        <v>62</v>
      </c>
      <c r="F7" s="21" t="s">
        <v>64</v>
      </c>
      <c r="G7" s="21" t="s">
        <v>66</v>
      </c>
      <c r="H7" s="21" t="s">
        <v>67</v>
      </c>
      <c r="I7" s="21" t="s">
        <v>68</v>
      </c>
      <c r="J7" s="21" t="s">
        <v>70</v>
      </c>
      <c r="K7" s="21" t="s">
        <v>72</v>
      </c>
      <c r="L7" s="21" t="s">
        <v>74</v>
      </c>
      <c r="M7" s="21" t="s">
        <v>77</v>
      </c>
      <c r="N7" s="21" t="s">
        <v>34</v>
      </c>
      <c r="O7" s="6"/>
      <c r="P7" s="6"/>
      <c r="Q7" s="6"/>
      <c r="R7" s="6"/>
      <c r="S7" s="6"/>
      <c r="T7" s="6"/>
      <c r="U7" s="6"/>
      <c r="V7" s="6"/>
      <c r="W7" s="6"/>
      <c r="X7" s="6"/>
      <c r="Y7" s="6"/>
      <c r="Z7" s="6"/>
    </row>
    <row r="8" ht="86.25" customHeight="1">
      <c r="A8" s="18" t="s">
        <v>80</v>
      </c>
      <c r="B8" s="19">
        <v>30.0</v>
      </c>
      <c r="C8" s="22">
        <v>9.0</v>
      </c>
      <c r="D8" s="21" t="s">
        <v>82</v>
      </c>
      <c r="E8" s="21" t="s">
        <v>84</v>
      </c>
      <c r="F8" s="21" t="s">
        <v>85</v>
      </c>
      <c r="G8" s="21" t="s">
        <v>87</v>
      </c>
      <c r="H8" s="21" t="s">
        <v>89</v>
      </c>
      <c r="I8" s="21" t="s">
        <v>91</v>
      </c>
      <c r="J8" s="21" t="s">
        <v>92</v>
      </c>
      <c r="K8" s="21" t="s">
        <v>94</v>
      </c>
      <c r="L8" s="21" t="s">
        <v>96</v>
      </c>
      <c r="M8" s="21" t="s">
        <v>98</v>
      </c>
      <c r="N8" s="21" t="s">
        <v>34</v>
      </c>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7" t="s">
        <v>104</v>
      </c>
      <c r="B10" s="6">
        <f t="shared" ref="B10:C10" si="1">SUM(B5:B8)</f>
        <v>100</v>
      </c>
      <c r="C10" s="6">
        <f t="shared" si="1"/>
        <v>58</v>
      </c>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5" t="s">
        <v>147</v>
      </c>
      <c r="F1" s="5"/>
      <c r="G1" s="6"/>
      <c r="H1" s="6"/>
      <c r="I1" s="6"/>
      <c r="J1" s="6"/>
      <c r="K1" s="6"/>
      <c r="L1" s="6"/>
      <c r="M1" s="6"/>
      <c r="N1" s="6"/>
      <c r="O1" s="6"/>
      <c r="P1" s="6"/>
      <c r="Q1" s="6"/>
      <c r="R1" s="6"/>
      <c r="S1" s="6"/>
      <c r="T1" s="6"/>
      <c r="U1" s="6"/>
      <c r="V1" s="6"/>
      <c r="W1" s="6"/>
      <c r="X1" s="6"/>
      <c r="Y1" s="6"/>
      <c r="Z1" s="6"/>
    </row>
    <row r="2">
      <c r="A2" s="7"/>
      <c r="B2" s="4"/>
      <c r="C2" s="4"/>
      <c r="D2" s="6"/>
      <c r="E2" s="6"/>
      <c r="F2" s="6"/>
      <c r="G2" s="6"/>
      <c r="H2" s="6"/>
      <c r="I2" s="6"/>
      <c r="J2" s="6"/>
      <c r="K2" s="6"/>
      <c r="L2" s="6"/>
      <c r="M2" s="6"/>
      <c r="N2" s="6"/>
      <c r="O2" s="6"/>
      <c r="P2" s="6"/>
      <c r="Q2" s="6"/>
      <c r="R2" s="6"/>
      <c r="S2" s="6"/>
      <c r="T2" s="6"/>
      <c r="U2" s="6"/>
      <c r="V2" s="6"/>
      <c r="W2" s="6"/>
      <c r="X2" s="6"/>
      <c r="Y2" s="6"/>
      <c r="Z2" s="6"/>
    </row>
    <row r="3">
      <c r="A3" s="7"/>
      <c r="B3" s="4"/>
      <c r="C3" s="4"/>
      <c r="D3" s="10"/>
      <c r="E3" s="10"/>
      <c r="F3" s="10"/>
      <c r="G3" s="10"/>
      <c r="H3" s="10"/>
      <c r="I3" s="10"/>
      <c r="J3" s="10"/>
      <c r="K3" s="10"/>
      <c r="L3" s="10"/>
      <c r="M3" s="10"/>
      <c r="N3" s="10"/>
      <c r="O3" s="6"/>
      <c r="P3" s="6"/>
      <c r="Q3" s="6"/>
      <c r="R3" s="6"/>
      <c r="S3" s="6"/>
      <c r="T3" s="6"/>
      <c r="U3" s="6"/>
      <c r="V3" s="6"/>
      <c r="W3" s="6"/>
      <c r="X3" s="6"/>
      <c r="Y3" s="6"/>
      <c r="Z3" s="6"/>
    </row>
    <row r="4">
      <c r="A4" s="12" t="s">
        <v>12</v>
      </c>
      <c r="B4" s="13"/>
      <c r="C4" s="14" t="s">
        <v>14</v>
      </c>
      <c r="D4" s="16">
        <v>1.0</v>
      </c>
      <c r="E4" s="16">
        <v>0.9</v>
      </c>
      <c r="F4" s="16">
        <v>0.8</v>
      </c>
      <c r="G4" s="16">
        <v>0.7</v>
      </c>
      <c r="H4" s="16">
        <v>0.6</v>
      </c>
      <c r="I4" s="16">
        <v>0.5</v>
      </c>
      <c r="J4" s="16">
        <v>0.4</v>
      </c>
      <c r="K4" s="16">
        <v>0.3</v>
      </c>
      <c r="L4" s="16">
        <v>0.2</v>
      </c>
      <c r="M4" s="16">
        <v>0.1</v>
      </c>
      <c r="N4" s="16">
        <v>0.0</v>
      </c>
      <c r="O4" s="6"/>
      <c r="P4" s="6"/>
      <c r="Q4" s="6"/>
      <c r="R4" s="6"/>
      <c r="S4" s="6"/>
      <c r="T4" s="6"/>
      <c r="U4" s="6"/>
      <c r="V4" s="6"/>
      <c r="W4" s="6"/>
      <c r="X4" s="6"/>
      <c r="Y4" s="6"/>
      <c r="Z4" s="6"/>
    </row>
    <row r="5" ht="86.25" customHeight="1">
      <c r="A5" s="18" t="s">
        <v>172</v>
      </c>
      <c r="B5" s="19">
        <v>60.0</v>
      </c>
      <c r="C5" s="20">
        <v>0.0</v>
      </c>
      <c r="D5" s="21" t="s">
        <v>175</v>
      </c>
      <c r="E5" s="21" t="s">
        <v>177</v>
      </c>
      <c r="F5" s="21" t="s">
        <v>179</v>
      </c>
      <c r="G5" s="21" t="s">
        <v>181</v>
      </c>
      <c r="H5" s="21" t="s">
        <v>183</v>
      </c>
      <c r="I5" s="21" t="s">
        <v>185</v>
      </c>
      <c r="J5" s="21" t="s">
        <v>186</v>
      </c>
      <c r="K5" s="21" t="s">
        <v>188</v>
      </c>
      <c r="L5" s="21" t="s">
        <v>189</v>
      </c>
      <c r="M5" s="21" t="s">
        <v>191</v>
      </c>
      <c r="N5" s="21" t="s">
        <v>34</v>
      </c>
      <c r="O5" s="6"/>
      <c r="P5" s="6"/>
      <c r="Q5" s="6"/>
      <c r="R5" s="6"/>
      <c r="S5" s="6"/>
      <c r="T5" s="6"/>
      <c r="U5" s="6"/>
      <c r="V5" s="6"/>
      <c r="W5" s="6"/>
      <c r="X5" s="6"/>
      <c r="Y5" s="6"/>
      <c r="Z5" s="6"/>
    </row>
    <row r="6" ht="86.25" customHeight="1">
      <c r="A6" s="18" t="s">
        <v>193</v>
      </c>
      <c r="B6" s="19">
        <v>40.0</v>
      </c>
      <c r="C6" s="20">
        <v>0.0</v>
      </c>
      <c r="D6" s="21" t="s">
        <v>194</v>
      </c>
      <c r="E6" s="21" t="s">
        <v>196</v>
      </c>
      <c r="F6" s="21" t="s">
        <v>197</v>
      </c>
      <c r="G6" s="21" t="s">
        <v>199</v>
      </c>
      <c r="H6" s="21" t="s">
        <v>201</v>
      </c>
      <c r="I6" s="21" t="s">
        <v>203</v>
      </c>
      <c r="J6" s="21" t="s">
        <v>205</v>
      </c>
      <c r="K6" s="21" t="s">
        <v>207</v>
      </c>
      <c r="L6" s="21" t="s">
        <v>209</v>
      </c>
      <c r="M6" s="21" t="s">
        <v>210</v>
      </c>
      <c r="N6" s="21" t="s">
        <v>34</v>
      </c>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7" t="s">
        <v>104</v>
      </c>
      <c r="B8" s="6">
        <f t="shared" ref="B8:C8" si="1">SUM(B5:B6)</f>
        <v>100</v>
      </c>
      <c r="C8" s="6">
        <f t="shared" si="1"/>
        <v>0</v>
      </c>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5" t="s">
        <v>214</v>
      </c>
      <c r="F1" s="5"/>
      <c r="G1" s="6"/>
      <c r="H1" s="6"/>
      <c r="I1" s="6"/>
      <c r="J1" s="6"/>
      <c r="K1" s="6"/>
      <c r="L1" s="6"/>
      <c r="M1" s="6"/>
      <c r="N1" s="6"/>
      <c r="O1" s="6"/>
      <c r="P1" s="6"/>
      <c r="Q1" s="6"/>
      <c r="R1" s="6"/>
      <c r="S1" s="6"/>
      <c r="T1" s="6"/>
      <c r="U1" s="6"/>
      <c r="V1" s="6"/>
      <c r="W1" s="6"/>
      <c r="X1" s="6"/>
      <c r="Y1" s="6"/>
      <c r="Z1" s="6"/>
    </row>
    <row r="2">
      <c r="A2" s="7"/>
      <c r="B2" s="4"/>
      <c r="C2" s="4"/>
      <c r="D2" s="6"/>
      <c r="E2" s="6"/>
      <c r="F2" s="6"/>
      <c r="G2" s="6"/>
      <c r="H2" s="6"/>
      <c r="I2" s="6"/>
      <c r="J2" s="6"/>
      <c r="K2" s="6"/>
      <c r="L2" s="6"/>
      <c r="M2" s="6"/>
      <c r="N2" s="6"/>
      <c r="O2" s="6"/>
      <c r="P2" s="6"/>
      <c r="Q2" s="6"/>
      <c r="R2" s="6"/>
      <c r="S2" s="6"/>
      <c r="T2" s="6"/>
      <c r="U2" s="6"/>
      <c r="V2" s="6"/>
      <c r="W2" s="6"/>
      <c r="X2" s="6"/>
      <c r="Y2" s="6"/>
      <c r="Z2" s="6"/>
    </row>
    <row r="3">
      <c r="A3" s="7"/>
      <c r="B3" s="4"/>
      <c r="C3" s="4"/>
      <c r="D3" s="10"/>
      <c r="E3" s="10"/>
      <c r="F3" s="10"/>
      <c r="G3" s="10"/>
      <c r="H3" s="10"/>
      <c r="I3" s="10"/>
      <c r="J3" s="10"/>
      <c r="K3" s="10"/>
      <c r="L3" s="10"/>
      <c r="M3" s="10"/>
      <c r="N3" s="10"/>
      <c r="O3" s="6"/>
      <c r="P3" s="6"/>
      <c r="Q3" s="6"/>
      <c r="R3" s="6"/>
      <c r="S3" s="6"/>
      <c r="T3" s="6"/>
      <c r="U3" s="6"/>
      <c r="V3" s="6"/>
      <c r="W3" s="6"/>
      <c r="X3" s="6"/>
      <c r="Y3" s="6"/>
      <c r="Z3" s="6"/>
    </row>
    <row r="4">
      <c r="A4" s="12" t="s">
        <v>12</v>
      </c>
      <c r="B4" s="13"/>
      <c r="C4" s="14" t="s">
        <v>14</v>
      </c>
      <c r="D4" s="16">
        <v>1.0</v>
      </c>
      <c r="E4" s="16">
        <v>0.9</v>
      </c>
      <c r="F4" s="16">
        <v>0.8</v>
      </c>
      <c r="G4" s="16">
        <v>0.7</v>
      </c>
      <c r="H4" s="16">
        <v>0.6</v>
      </c>
      <c r="I4" s="16">
        <v>0.5</v>
      </c>
      <c r="J4" s="16">
        <v>0.4</v>
      </c>
      <c r="K4" s="16">
        <v>0.3</v>
      </c>
      <c r="L4" s="16">
        <v>0.2</v>
      </c>
      <c r="M4" s="16">
        <v>0.1</v>
      </c>
      <c r="N4" s="16">
        <v>0.0</v>
      </c>
      <c r="O4" s="6"/>
      <c r="P4" s="6"/>
      <c r="Q4" s="6"/>
      <c r="R4" s="6"/>
      <c r="S4" s="6"/>
      <c r="T4" s="6"/>
      <c r="U4" s="6"/>
      <c r="V4" s="6"/>
      <c r="W4" s="6"/>
      <c r="X4" s="6"/>
      <c r="Y4" s="6"/>
      <c r="Z4" s="6"/>
    </row>
    <row r="5" ht="86.25" customHeight="1">
      <c r="A5" s="18" t="s">
        <v>215</v>
      </c>
      <c r="B5" s="19">
        <v>40.0</v>
      </c>
      <c r="C5" s="20">
        <v>0.0</v>
      </c>
      <c r="D5" s="21" t="s">
        <v>216</v>
      </c>
      <c r="E5" s="21" t="s">
        <v>217</v>
      </c>
      <c r="F5" s="21" t="s">
        <v>218</v>
      </c>
      <c r="G5" s="21" t="s">
        <v>219</v>
      </c>
      <c r="H5" s="21" t="s">
        <v>220</v>
      </c>
      <c r="I5" s="21" t="s">
        <v>221</v>
      </c>
      <c r="J5" s="21" t="s">
        <v>222</v>
      </c>
      <c r="K5" s="21" t="s">
        <v>223</v>
      </c>
      <c r="L5" s="21" t="s">
        <v>224</v>
      </c>
      <c r="M5" s="21" t="s">
        <v>225</v>
      </c>
      <c r="N5" s="21" t="s">
        <v>226</v>
      </c>
      <c r="O5" s="6"/>
      <c r="P5" s="6"/>
      <c r="Q5" s="6"/>
      <c r="R5" s="6"/>
      <c r="S5" s="6"/>
      <c r="T5" s="6"/>
      <c r="U5" s="6"/>
      <c r="V5" s="6"/>
      <c r="W5" s="6"/>
      <c r="X5" s="6"/>
      <c r="Y5" s="6"/>
      <c r="Z5" s="6"/>
    </row>
    <row r="6" ht="86.25" customHeight="1">
      <c r="A6" s="18" t="s">
        <v>227</v>
      </c>
      <c r="B6" s="19">
        <v>60.0</v>
      </c>
      <c r="C6" s="20">
        <v>0.0</v>
      </c>
      <c r="D6" s="21" t="s">
        <v>228</v>
      </c>
      <c r="E6" s="21" t="s">
        <v>229</v>
      </c>
      <c r="F6" s="21" t="s">
        <v>230</v>
      </c>
      <c r="G6" s="21" t="s">
        <v>231</v>
      </c>
      <c r="H6" s="21" t="s">
        <v>232</v>
      </c>
      <c r="I6" s="21" t="s">
        <v>233</v>
      </c>
      <c r="J6" s="21" t="s">
        <v>234</v>
      </c>
      <c r="K6" s="21" t="s">
        <v>235</v>
      </c>
      <c r="L6" s="21" t="s">
        <v>236</v>
      </c>
      <c r="M6" s="21" t="s">
        <v>237</v>
      </c>
      <c r="N6" s="21" t="s">
        <v>226</v>
      </c>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7" t="s">
        <v>104</v>
      </c>
      <c r="B8" s="6">
        <f t="shared" ref="B8:C8" si="1">SUM(B5:B6)</f>
        <v>100</v>
      </c>
      <c r="C8" s="6">
        <f t="shared" si="1"/>
        <v>0</v>
      </c>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5" t="s">
        <v>238</v>
      </c>
      <c r="F1" s="5"/>
      <c r="G1" s="6"/>
      <c r="H1" s="6"/>
      <c r="I1" s="6"/>
      <c r="J1" s="6"/>
      <c r="K1" s="6"/>
      <c r="L1" s="6"/>
      <c r="M1" s="6"/>
      <c r="N1" s="6"/>
      <c r="O1" s="6"/>
      <c r="P1" s="6"/>
      <c r="Q1" s="6"/>
      <c r="R1" s="6"/>
      <c r="S1" s="6"/>
      <c r="T1" s="6"/>
      <c r="U1" s="6"/>
      <c r="V1" s="6"/>
      <c r="W1" s="6"/>
      <c r="X1" s="6"/>
      <c r="Y1" s="6"/>
      <c r="Z1" s="6"/>
    </row>
    <row r="2">
      <c r="A2" s="7"/>
      <c r="B2" s="4"/>
      <c r="C2" s="4"/>
      <c r="D2" s="6"/>
      <c r="E2" s="6"/>
      <c r="F2" s="6"/>
      <c r="G2" s="6"/>
      <c r="H2" s="6"/>
      <c r="I2" s="6"/>
      <c r="J2" s="6"/>
      <c r="K2" s="6"/>
      <c r="L2" s="6"/>
      <c r="M2" s="6"/>
      <c r="N2" s="6"/>
      <c r="O2" s="6"/>
      <c r="P2" s="6"/>
      <c r="Q2" s="6"/>
      <c r="R2" s="6"/>
      <c r="S2" s="6"/>
      <c r="T2" s="6"/>
      <c r="U2" s="6"/>
      <c r="V2" s="6"/>
      <c r="W2" s="6"/>
      <c r="X2" s="6"/>
      <c r="Y2" s="6"/>
      <c r="Z2" s="6"/>
    </row>
    <row r="3">
      <c r="A3" s="7"/>
      <c r="B3" s="4"/>
      <c r="C3" s="4"/>
      <c r="D3" s="10"/>
      <c r="E3" s="10"/>
      <c r="F3" s="10"/>
      <c r="G3" s="10"/>
      <c r="H3" s="10"/>
      <c r="I3" s="10"/>
      <c r="J3" s="10"/>
      <c r="K3" s="10"/>
      <c r="L3" s="10"/>
      <c r="M3" s="10"/>
      <c r="N3" s="10"/>
      <c r="O3" s="6"/>
      <c r="P3" s="6"/>
      <c r="Q3" s="6"/>
      <c r="R3" s="6"/>
      <c r="S3" s="6"/>
      <c r="T3" s="6"/>
      <c r="U3" s="6"/>
      <c r="V3" s="6"/>
      <c r="W3" s="6"/>
      <c r="X3" s="6"/>
      <c r="Y3" s="6"/>
      <c r="Z3" s="6"/>
    </row>
    <row r="4">
      <c r="A4" s="12" t="s">
        <v>12</v>
      </c>
      <c r="B4" s="13"/>
      <c r="C4" s="28" t="s">
        <v>14</v>
      </c>
      <c r="D4" s="29">
        <v>1.0</v>
      </c>
      <c r="E4" s="29">
        <v>0.9</v>
      </c>
      <c r="F4" s="29">
        <v>0.8</v>
      </c>
      <c r="G4" s="29">
        <v>0.7</v>
      </c>
      <c r="H4" s="29">
        <v>0.6</v>
      </c>
      <c r="I4" s="29">
        <v>0.5</v>
      </c>
      <c r="J4" s="29">
        <v>0.4</v>
      </c>
      <c r="K4" s="29">
        <v>0.3</v>
      </c>
      <c r="L4" s="29">
        <v>0.2</v>
      </c>
      <c r="M4" s="29">
        <v>0.1</v>
      </c>
      <c r="N4" s="29">
        <v>0.0</v>
      </c>
      <c r="O4" s="6"/>
      <c r="P4" s="6"/>
      <c r="Q4" s="6"/>
      <c r="R4" s="6"/>
      <c r="S4" s="6"/>
      <c r="T4" s="6"/>
      <c r="U4" s="6"/>
      <c r="V4" s="6"/>
      <c r="W4" s="6"/>
      <c r="X4" s="6"/>
      <c r="Y4" s="6"/>
      <c r="Z4" s="6"/>
    </row>
    <row r="5" ht="86.25" customHeight="1">
      <c r="A5" s="30" t="s">
        <v>20</v>
      </c>
      <c r="B5" s="31">
        <v>5.0</v>
      </c>
      <c r="C5" s="32">
        <v>0.0</v>
      </c>
      <c r="D5" s="25" t="s">
        <v>24</v>
      </c>
      <c r="E5" s="25" t="s">
        <v>25</v>
      </c>
      <c r="F5" s="25" t="s">
        <v>239</v>
      </c>
      <c r="G5" s="25" t="s">
        <v>240</v>
      </c>
      <c r="H5" s="25" t="s">
        <v>241</v>
      </c>
      <c r="I5" s="25" t="s">
        <v>242</v>
      </c>
      <c r="J5" s="25" t="s">
        <v>30</v>
      </c>
      <c r="K5" s="25" t="s">
        <v>243</v>
      </c>
      <c r="L5" s="25" t="s">
        <v>244</v>
      </c>
      <c r="M5" s="25" t="s">
        <v>245</v>
      </c>
      <c r="N5" s="25" t="s">
        <v>34</v>
      </c>
      <c r="O5" s="6"/>
      <c r="P5" s="6"/>
      <c r="Q5" s="6"/>
      <c r="R5" s="6"/>
      <c r="S5" s="6"/>
      <c r="T5" s="6"/>
      <c r="U5" s="6"/>
      <c r="V5" s="6"/>
      <c r="W5" s="6"/>
      <c r="X5" s="6"/>
      <c r="Y5" s="6"/>
      <c r="Z5" s="6"/>
    </row>
    <row r="6" ht="86.25" customHeight="1">
      <c r="A6" s="30" t="s">
        <v>42</v>
      </c>
      <c r="B6" s="31">
        <v>5.0</v>
      </c>
      <c r="C6" s="32">
        <v>0.0</v>
      </c>
      <c r="D6" s="25" t="s">
        <v>246</v>
      </c>
      <c r="E6" s="25" t="s">
        <v>247</v>
      </c>
      <c r="F6" s="25" t="s">
        <v>248</v>
      </c>
      <c r="G6" s="25" t="s">
        <v>249</v>
      </c>
      <c r="H6" s="25" t="s">
        <v>250</v>
      </c>
      <c r="I6" s="25" t="s">
        <v>251</v>
      </c>
      <c r="J6" s="25" t="s">
        <v>252</v>
      </c>
      <c r="K6" s="33" t="s">
        <v>253</v>
      </c>
      <c r="L6" s="25" t="s">
        <v>254</v>
      </c>
      <c r="M6" s="25" t="s">
        <v>255</v>
      </c>
      <c r="N6" s="25" t="s">
        <v>34</v>
      </c>
      <c r="O6" s="6"/>
      <c r="P6" s="6"/>
      <c r="Q6" s="6"/>
      <c r="R6" s="6"/>
      <c r="S6" s="6"/>
      <c r="T6" s="6"/>
      <c r="U6" s="6"/>
      <c r="V6" s="6"/>
      <c r="W6" s="6"/>
      <c r="X6" s="6"/>
      <c r="Y6" s="6"/>
      <c r="Z6" s="6"/>
    </row>
    <row r="7" ht="86.25" customHeight="1">
      <c r="A7" s="30" t="s">
        <v>256</v>
      </c>
      <c r="B7" s="31">
        <v>20.0</v>
      </c>
      <c r="C7" s="32">
        <v>0.0</v>
      </c>
      <c r="D7" s="25" t="s">
        <v>257</v>
      </c>
      <c r="E7" s="25" t="s">
        <v>258</v>
      </c>
      <c r="F7" s="25" t="s">
        <v>259</v>
      </c>
      <c r="G7" s="25" t="s">
        <v>260</v>
      </c>
      <c r="H7" s="25" t="s">
        <v>261</v>
      </c>
      <c r="I7" s="25" t="s">
        <v>262</v>
      </c>
      <c r="J7" s="33" t="s">
        <v>263</v>
      </c>
      <c r="K7" s="33" t="s">
        <v>264</v>
      </c>
      <c r="L7" s="33" t="s">
        <v>265</v>
      </c>
      <c r="M7" s="33" t="s">
        <v>266</v>
      </c>
      <c r="N7" s="33" t="s">
        <v>34</v>
      </c>
      <c r="O7" s="6"/>
      <c r="P7" s="6"/>
      <c r="Q7" s="6"/>
      <c r="R7" s="6"/>
      <c r="S7" s="6"/>
      <c r="T7" s="6"/>
      <c r="U7" s="6"/>
      <c r="V7" s="6"/>
      <c r="W7" s="6"/>
      <c r="X7" s="6"/>
      <c r="Y7" s="6"/>
      <c r="Z7" s="6"/>
    </row>
    <row r="8" ht="86.25" customHeight="1">
      <c r="A8" s="30" t="s">
        <v>267</v>
      </c>
      <c r="B8" s="31">
        <v>40.0</v>
      </c>
      <c r="C8" s="32">
        <v>0.0</v>
      </c>
      <c r="D8" s="25" t="s">
        <v>268</v>
      </c>
      <c r="E8" s="25" t="s">
        <v>269</v>
      </c>
      <c r="F8" s="25" t="s">
        <v>270</v>
      </c>
      <c r="G8" s="25" t="s">
        <v>271</v>
      </c>
      <c r="H8" s="25" t="s">
        <v>272</v>
      </c>
      <c r="I8" s="25" t="s">
        <v>273</v>
      </c>
      <c r="J8" s="33" t="s">
        <v>274</v>
      </c>
      <c r="K8" s="33" t="s">
        <v>275</v>
      </c>
      <c r="L8" s="33" t="s">
        <v>276</v>
      </c>
      <c r="M8" s="33" t="s">
        <v>277</v>
      </c>
      <c r="N8" s="33" t="s">
        <v>34</v>
      </c>
      <c r="O8" s="6"/>
      <c r="P8" s="6"/>
      <c r="Q8" s="6"/>
      <c r="R8" s="6"/>
      <c r="S8" s="6"/>
      <c r="T8" s="6"/>
      <c r="U8" s="6"/>
      <c r="V8" s="6"/>
      <c r="W8" s="6"/>
      <c r="X8" s="6"/>
      <c r="Y8" s="6"/>
      <c r="Z8" s="6"/>
    </row>
    <row r="9" ht="86.25" customHeight="1">
      <c r="A9" s="30" t="s">
        <v>278</v>
      </c>
      <c r="B9" s="31">
        <v>10.0</v>
      </c>
      <c r="C9" s="32">
        <v>0.0</v>
      </c>
      <c r="D9" s="25" t="s">
        <v>279</v>
      </c>
      <c r="E9" s="25" t="s">
        <v>280</v>
      </c>
      <c r="F9" s="25" t="s">
        <v>281</v>
      </c>
      <c r="G9" s="25" t="s">
        <v>282</v>
      </c>
      <c r="H9" s="25" t="s">
        <v>283</v>
      </c>
      <c r="I9" s="25" t="s">
        <v>284</v>
      </c>
      <c r="J9" s="33" t="s">
        <v>285</v>
      </c>
      <c r="K9" s="33" t="s">
        <v>286</v>
      </c>
      <c r="L9" s="33" t="s">
        <v>287</v>
      </c>
      <c r="M9" s="33" t="s">
        <v>288</v>
      </c>
      <c r="N9" s="33" t="s">
        <v>34</v>
      </c>
      <c r="O9" s="6"/>
      <c r="P9" s="6"/>
      <c r="Q9" s="6"/>
      <c r="R9" s="6"/>
      <c r="S9" s="6"/>
      <c r="T9" s="6"/>
      <c r="U9" s="6"/>
      <c r="V9" s="6"/>
      <c r="W9" s="6"/>
      <c r="X9" s="6"/>
      <c r="Y9" s="6"/>
      <c r="Z9" s="6"/>
    </row>
    <row r="10" ht="86.25" customHeight="1">
      <c r="A10" s="30" t="s">
        <v>289</v>
      </c>
      <c r="B10" s="31">
        <v>10.0</v>
      </c>
      <c r="C10" s="32">
        <v>0.0</v>
      </c>
      <c r="D10" s="25" t="s">
        <v>290</v>
      </c>
      <c r="E10" s="25" t="s">
        <v>291</v>
      </c>
      <c r="F10" s="25" t="s">
        <v>292</v>
      </c>
      <c r="G10" s="25" t="s">
        <v>293</v>
      </c>
      <c r="H10" s="25" t="s">
        <v>294</v>
      </c>
      <c r="I10" s="25" t="s">
        <v>295</v>
      </c>
      <c r="J10" s="33" t="s">
        <v>296</v>
      </c>
      <c r="K10" s="33" t="s">
        <v>297</v>
      </c>
      <c r="L10" s="33" t="s">
        <v>298</v>
      </c>
      <c r="M10" s="33" t="s">
        <v>299</v>
      </c>
      <c r="N10" s="33" t="s">
        <v>34</v>
      </c>
      <c r="O10" s="6"/>
      <c r="P10" s="6"/>
      <c r="Q10" s="6"/>
      <c r="R10" s="6"/>
      <c r="S10" s="6"/>
      <c r="T10" s="6" t="s">
        <v>300</v>
      </c>
      <c r="U10" s="6"/>
      <c r="V10" s="6"/>
      <c r="W10" s="6"/>
      <c r="X10" s="6"/>
      <c r="Y10" s="6"/>
      <c r="Z10" s="6"/>
    </row>
    <row r="11" ht="86.25" customHeight="1">
      <c r="A11" s="30" t="s">
        <v>301</v>
      </c>
      <c r="B11" s="31">
        <v>10.0</v>
      </c>
      <c r="C11" s="32">
        <v>0.0</v>
      </c>
      <c r="D11" s="25" t="s">
        <v>302</v>
      </c>
      <c r="E11" s="25" t="s">
        <v>303</v>
      </c>
      <c r="F11" s="25" t="s">
        <v>304</v>
      </c>
      <c r="G11" s="25" t="s">
        <v>305</v>
      </c>
      <c r="H11" s="25" t="s">
        <v>306</v>
      </c>
      <c r="I11" s="25" t="s">
        <v>307</v>
      </c>
      <c r="J11" s="33" t="s">
        <v>308</v>
      </c>
      <c r="K11" s="33" t="s">
        <v>309</v>
      </c>
      <c r="L11" s="33" t="s">
        <v>310</v>
      </c>
      <c r="M11" s="33" t="s">
        <v>311</v>
      </c>
      <c r="N11" s="33" t="s">
        <v>34</v>
      </c>
      <c r="O11" s="6"/>
      <c r="P11" s="6"/>
      <c r="Q11" s="6"/>
      <c r="R11" s="6"/>
      <c r="S11" s="6"/>
      <c r="T11" s="6" t="s">
        <v>312</v>
      </c>
      <c r="U11" s="6"/>
      <c r="V11" s="6" t="s">
        <v>313</v>
      </c>
      <c r="W11" s="6"/>
      <c r="X11" s="6" t="s">
        <v>311</v>
      </c>
      <c r="Y11" s="6"/>
      <c r="Z11" s="6" t="s">
        <v>34</v>
      </c>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7" t="s">
        <v>104</v>
      </c>
      <c r="B13" s="6">
        <f t="shared" ref="B13:C13" si="1">SUM(B5:B11)</f>
        <v>100</v>
      </c>
      <c r="C13" s="6">
        <f t="shared" si="1"/>
        <v>0</v>
      </c>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5" t="s">
        <v>22</v>
      </c>
      <c r="F1" s="5"/>
      <c r="G1" s="6"/>
      <c r="H1" s="6"/>
      <c r="I1" s="6"/>
      <c r="J1" s="6"/>
      <c r="K1" s="6"/>
      <c r="L1" s="6"/>
      <c r="M1" s="6"/>
      <c r="N1" s="6"/>
      <c r="O1" s="6"/>
      <c r="P1" s="6"/>
      <c r="Q1" s="6"/>
      <c r="R1" s="6"/>
      <c r="S1" s="6"/>
      <c r="T1" s="6"/>
      <c r="U1" s="6"/>
      <c r="V1" s="6"/>
      <c r="W1" s="6"/>
      <c r="X1" s="6"/>
      <c r="Y1" s="6"/>
      <c r="Z1" s="6"/>
    </row>
    <row r="2">
      <c r="A2" s="7"/>
      <c r="B2" s="4"/>
      <c r="C2" s="4"/>
      <c r="D2" s="6"/>
      <c r="E2" s="6"/>
      <c r="F2" s="6"/>
      <c r="G2" s="6"/>
      <c r="H2" s="6"/>
      <c r="I2" s="6"/>
      <c r="J2" s="6"/>
      <c r="K2" s="6"/>
      <c r="L2" s="6"/>
      <c r="M2" s="6"/>
      <c r="N2" s="6"/>
      <c r="O2" s="6"/>
      <c r="P2" s="6"/>
      <c r="Q2" s="6"/>
      <c r="R2" s="6"/>
      <c r="S2" s="6"/>
      <c r="T2" s="6"/>
      <c r="U2" s="6"/>
      <c r="V2" s="6"/>
      <c r="W2" s="6"/>
      <c r="X2" s="6"/>
      <c r="Y2" s="6"/>
      <c r="Z2" s="6"/>
    </row>
    <row r="3">
      <c r="A3" s="7"/>
      <c r="B3" s="4"/>
      <c r="C3" s="4"/>
      <c r="D3" s="10"/>
      <c r="E3" s="10"/>
      <c r="F3" s="10"/>
      <c r="G3" s="10"/>
      <c r="H3" s="10"/>
      <c r="I3" s="10"/>
      <c r="J3" s="10"/>
      <c r="K3" s="10"/>
      <c r="L3" s="10"/>
      <c r="M3" s="10"/>
      <c r="N3" s="10"/>
      <c r="O3" s="6"/>
      <c r="P3" s="6"/>
      <c r="Q3" s="6"/>
      <c r="R3" s="6"/>
      <c r="S3" s="6"/>
      <c r="T3" s="6"/>
      <c r="U3" s="6"/>
      <c r="V3" s="6"/>
      <c r="W3" s="6"/>
      <c r="X3" s="6"/>
      <c r="Y3" s="6"/>
      <c r="Z3" s="6"/>
    </row>
    <row r="4">
      <c r="A4" s="12" t="s">
        <v>12</v>
      </c>
      <c r="B4" s="13"/>
      <c r="C4" s="14" t="s">
        <v>14</v>
      </c>
      <c r="D4" s="16">
        <v>1.0</v>
      </c>
      <c r="E4" s="16">
        <v>0.9</v>
      </c>
      <c r="F4" s="16">
        <v>0.8</v>
      </c>
      <c r="G4" s="16">
        <v>0.7</v>
      </c>
      <c r="H4" s="16">
        <v>0.6</v>
      </c>
      <c r="I4" s="16">
        <v>0.5</v>
      </c>
      <c r="J4" s="16">
        <v>0.4</v>
      </c>
      <c r="K4" s="16">
        <v>0.3</v>
      </c>
      <c r="L4" s="16">
        <v>0.2</v>
      </c>
      <c r="M4" s="16">
        <v>0.1</v>
      </c>
      <c r="N4" s="16">
        <v>0.0</v>
      </c>
      <c r="O4" s="6"/>
      <c r="P4" s="6"/>
      <c r="Q4" s="6"/>
      <c r="R4" s="6"/>
      <c r="S4" s="6"/>
      <c r="T4" s="6"/>
      <c r="U4" s="6"/>
      <c r="V4" s="6"/>
      <c r="W4" s="6"/>
      <c r="X4" s="6"/>
      <c r="Y4" s="6"/>
      <c r="Z4" s="6"/>
    </row>
    <row r="5" ht="86.25" customHeight="1">
      <c r="A5" s="18" t="s">
        <v>314</v>
      </c>
      <c r="B5" s="19">
        <v>100.0</v>
      </c>
      <c r="C5" s="20">
        <v>0.0</v>
      </c>
      <c r="D5" s="21" t="s">
        <v>315</v>
      </c>
      <c r="E5" s="21" t="s">
        <v>316</v>
      </c>
      <c r="F5" s="21" t="s">
        <v>316</v>
      </c>
      <c r="G5" s="21" t="s">
        <v>317</v>
      </c>
      <c r="H5" s="21" t="s">
        <v>318</v>
      </c>
      <c r="I5" s="21" t="s">
        <v>319</v>
      </c>
      <c r="J5" s="21" t="s">
        <v>320</v>
      </c>
      <c r="K5" s="21" t="s">
        <v>321</v>
      </c>
      <c r="L5" s="21" t="s">
        <v>322</v>
      </c>
      <c r="M5" s="21" t="s">
        <v>323</v>
      </c>
      <c r="N5" s="21" t="s">
        <v>34</v>
      </c>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7" t="s">
        <v>104</v>
      </c>
      <c r="B7" s="6">
        <f t="shared" ref="B7:C7" si="1">SUM(B5)</f>
        <v>100</v>
      </c>
      <c r="C7" s="6">
        <f t="shared" si="1"/>
        <v>0</v>
      </c>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Proposal!A1:E1</f>
        <v>Proposal</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Proposal!A5</f>
        <v>Topic Suitability</v>
      </c>
      <c r="B4" s="42"/>
      <c r="C4" s="13"/>
      <c r="D4" s="46" t="str">
        <f>'Proposal Sheet'!C2</f>
        <v>#ERROR!</v>
      </c>
      <c r="E4" s="44"/>
      <c r="F4" s="37"/>
      <c r="G4" s="37"/>
      <c r="H4" s="37"/>
      <c r="I4" s="37"/>
      <c r="J4" s="37"/>
      <c r="K4" s="37"/>
      <c r="L4" s="37"/>
      <c r="M4" s="37"/>
      <c r="N4" s="37"/>
      <c r="O4" s="37"/>
      <c r="P4" s="37"/>
      <c r="Q4" s="37"/>
      <c r="R4" s="37"/>
      <c r="S4" s="37"/>
      <c r="T4" s="37"/>
      <c r="U4" s="37"/>
      <c r="V4" s="37"/>
      <c r="W4" s="37"/>
      <c r="X4" s="37"/>
      <c r="Y4" s="37"/>
      <c r="Z4" s="37"/>
    </row>
    <row r="5" ht="90.0" customHeight="1">
      <c r="A5" s="45" t="str">
        <f>Proposal!A6</f>
        <v>Title Clarity and Conciseness</v>
      </c>
      <c r="B5" s="42"/>
      <c r="C5" s="13"/>
      <c r="D5" s="46" t="str">
        <f>'Proposal Sheet'!C3</f>
        <v>Good clear and concise project title is observed along with clear mention of student name, ID and supervisor name.</v>
      </c>
      <c r="E5" s="44"/>
      <c r="F5" s="37"/>
      <c r="G5" s="37"/>
      <c r="H5" s="37"/>
      <c r="I5" s="37"/>
      <c r="J5" s="37"/>
      <c r="K5" s="37"/>
      <c r="L5" s="37"/>
      <c r="M5" s="37"/>
      <c r="N5" s="37"/>
      <c r="O5" s="37"/>
      <c r="P5" s="37"/>
      <c r="Q5" s="37"/>
      <c r="R5" s="37"/>
      <c r="S5" s="37"/>
      <c r="T5" s="37"/>
      <c r="U5" s="37"/>
      <c r="V5" s="37"/>
      <c r="W5" s="37"/>
      <c r="X5" s="37"/>
      <c r="Y5" s="37"/>
      <c r="Z5" s="37"/>
    </row>
    <row r="6" ht="90.0" customHeight="1">
      <c r="A6" s="45" t="str">
        <f>Proposal!A7</f>
        <v>Introduction</v>
      </c>
      <c r="B6" s="42"/>
      <c r="C6" s="13"/>
      <c r="D6" s="46" t="str">
        <f>'Proposal Sheet'!C4</f>
        <v>#ERROR!</v>
      </c>
      <c r="E6" s="44"/>
      <c r="F6" s="37"/>
      <c r="G6" s="37"/>
      <c r="H6" s="37"/>
      <c r="I6" s="37"/>
      <c r="J6" s="37"/>
      <c r="K6" s="37"/>
      <c r="L6" s="37"/>
      <c r="M6" s="37"/>
      <c r="N6" s="37"/>
      <c r="O6" s="37"/>
      <c r="P6" s="37"/>
      <c r="Q6" s="37"/>
      <c r="R6" s="37"/>
      <c r="S6" s="37"/>
      <c r="T6" s="37"/>
      <c r="U6" s="37"/>
      <c r="V6" s="37"/>
      <c r="W6" s="37"/>
      <c r="X6" s="37"/>
      <c r="Y6" s="37"/>
      <c r="Z6" s="37"/>
    </row>
    <row r="7" ht="90.0" customHeight="1">
      <c r="A7" s="45" t="str">
        <f>Proposal!A8</f>
        <v>Aims and Objectives</v>
      </c>
      <c r="B7" s="42"/>
      <c r="C7" s="13"/>
      <c r="D7" s="46" t="str">
        <f>'Proposal Sheet'!C5</f>
        <v>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v>
      </c>
      <c r="E7" s="44"/>
      <c r="F7" s="37"/>
      <c r="G7" s="37"/>
      <c r="H7" s="37"/>
      <c r="I7" s="37"/>
      <c r="J7" s="37"/>
      <c r="K7" s="37"/>
      <c r="L7" s="37"/>
      <c r="M7" s="37"/>
      <c r="N7" s="37"/>
      <c r="O7" s="37"/>
      <c r="P7" s="37"/>
      <c r="Q7" s="37"/>
      <c r="R7" s="37"/>
      <c r="S7" s="37"/>
      <c r="T7" s="37"/>
      <c r="U7" s="37"/>
      <c r="V7" s="37"/>
      <c r="W7" s="37"/>
      <c r="X7" s="37"/>
      <c r="Y7" s="37"/>
      <c r="Z7" s="37"/>
    </row>
    <row r="8" ht="90.0" customHeight="1">
      <c r="A8" s="45" t="str">
        <f>Proposal!A9</f>
        <v>Expected Outcomes and Deliverables</v>
      </c>
      <c r="B8" s="42"/>
      <c r="C8" s="13"/>
      <c r="D8" s="46" t="str">
        <f>'Proposal Sheet'!C6</f>
        <v>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4"/>
      <c r="F8" s="37"/>
      <c r="G8" s="37"/>
      <c r="H8" s="37"/>
      <c r="I8" s="37"/>
      <c r="J8" s="37"/>
      <c r="K8" s="37"/>
      <c r="L8" s="37"/>
      <c r="M8" s="37"/>
      <c r="N8" s="37"/>
      <c r="O8" s="37"/>
      <c r="P8" s="37"/>
      <c r="Q8" s="37"/>
      <c r="R8" s="37"/>
      <c r="S8" s="37"/>
      <c r="T8" s="37"/>
      <c r="U8" s="37"/>
      <c r="V8" s="37"/>
      <c r="W8" s="37"/>
      <c r="X8" s="37"/>
      <c r="Y8" s="37"/>
      <c r="Z8" s="37"/>
    </row>
    <row r="9" ht="90.0" customHeight="1">
      <c r="A9" s="45" t="str">
        <f>Proposal!A10</f>
        <v>Methodology (Project Approach)</v>
      </c>
      <c r="B9" s="42"/>
      <c r="C9" s="13"/>
      <c r="D9" s="46" t="str">
        <f>'Proposal Sheet'!C7</f>
        <v>Fairly good description/implementation of a sensible and cogent methodological road map in order to achieve the expected outcome. It outlines how the project will be undertaken.</v>
      </c>
      <c r="E9" s="44"/>
      <c r="F9" s="37"/>
      <c r="G9" s="37"/>
      <c r="H9" s="37"/>
      <c r="I9" s="37"/>
      <c r="J9" s="37"/>
      <c r="K9" s="37"/>
      <c r="L9" s="37"/>
      <c r="M9" s="37"/>
      <c r="N9" s="37"/>
      <c r="O9" s="37"/>
      <c r="P9" s="37"/>
      <c r="Q9" s="37"/>
      <c r="R9" s="37"/>
      <c r="S9" s="37"/>
      <c r="T9" s="37"/>
      <c r="U9" s="37"/>
      <c r="V9" s="37"/>
      <c r="W9" s="37"/>
      <c r="X9" s="37"/>
      <c r="Y9" s="37"/>
      <c r="Z9" s="37"/>
    </row>
    <row r="10" ht="90.0" customHeight="1">
      <c r="A10" s="45" t="str">
        <f>Proposal!A11</f>
        <v>Resource Requirements</v>
      </c>
      <c r="B10" s="42"/>
      <c r="C10" s="13"/>
      <c r="D10" s="46" t="str">
        <f>'Proposal Sheet'!C8</f>
        <v>Good identification of any resource requirements for the project. E.g.: specialist hard/software, publications, access to a company IT resource etc.</v>
      </c>
      <c r="E10" s="44"/>
      <c r="F10" s="37"/>
      <c r="G10" s="37"/>
      <c r="H10" s="37"/>
      <c r="I10" s="37"/>
      <c r="J10" s="37"/>
      <c r="K10" s="37"/>
      <c r="L10" s="37"/>
      <c r="M10" s="37"/>
      <c r="N10" s="37"/>
      <c r="O10" s="37"/>
      <c r="P10" s="37"/>
      <c r="Q10" s="37"/>
      <c r="R10" s="37"/>
      <c r="S10" s="37"/>
      <c r="T10" s="37"/>
      <c r="U10" s="37"/>
      <c r="V10" s="37"/>
      <c r="W10" s="37"/>
      <c r="X10" s="37"/>
      <c r="Y10" s="37"/>
      <c r="Z10" s="37"/>
    </row>
    <row r="11" ht="90.0" customHeight="1">
      <c r="A11" s="45" t="str">
        <f>Proposal!A12</f>
        <v>Work Breakdown Structure</v>
      </c>
      <c r="B11" s="42"/>
      <c r="C11" s="13"/>
      <c r="D11" s="46" t="str">
        <f>'Proposal Sheet'!C9</f>
        <v>Excellent representation of project work breakdown structure including different concrete activities their duration and description.</v>
      </c>
      <c r="E11" s="44"/>
      <c r="F11" s="37"/>
      <c r="G11" s="37"/>
      <c r="H11" s="37"/>
      <c r="I11" s="37"/>
      <c r="J11" s="37"/>
      <c r="K11" s="37"/>
      <c r="L11" s="37"/>
      <c r="M11" s="37"/>
      <c r="N11" s="37"/>
      <c r="O11" s="37"/>
      <c r="P11" s="37"/>
      <c r="Q11" s="37"/>
      <c r="R11" s="37"/>
      <c r="S11" s="37"/>
      <c r="T11" s="37"/>
      <c r="U11" s="37"/>
      <c r="V11" s="37"/>
      <c r="W11" s="37"/>
      <c r="X11" s="37"/>
      <c r="Y11" s="37"/>
      <c r="Z11" s="37"/>
    </row>
    <row r="12" ht="90.0" customHeight="1">
      <c r="A12" s="45" t="str">
        <f>Proposal!A13</f>
        <v>Milestones Listing</v>
      </c>
      <c r="B12" s="42"/>
      <c r="C12" s="13"/>
      <c r="D12" s="46" t="str">
        <f>'Proposal Sheet'!C10</f>
        <v>Excellent representation of milestones with annotations using list or graphs.</v>
      </c>
      <c r="E12" s="44"/>
      <c r="F12" s="37"/>
      <c r="G12" s="37"/>
      <c r="H12" s="37"/>
      <c r="I12" s="37"/>
      <c r="J12" s="37"/>
      <c r="K12" s="37"/>
      <c r="L12" s="37"/>
      <c r="M12" s="37"/>
      <c r="N12" s="37"/>
      <c r="O12" s="37"/>
      <c r="P12" s="37"/>
      <c r="Q12" s="37"/>
      <c r="R12" s="37"/>
      <c r="S12" s="37"/>
      <c r="T12" s="37"/>
      <c r="U12" s="37"/>
      <c r="V12" s="37"/>
      <c r="W12" s="37"/>
      <c r="X12" s="37"/>
      <c r="Y12" s="37"/>
      <c r="Z12" s="37"/>
    </row>
    <row r="13" ht="90.0" customHeight="1">
      <c r="A13" s="45" t="str">
        <f>Proposal!A14</f>
        <v>Project Gantt Chart</v>
      </c>
      <c r="B13" s="42"/>
      <c r="C13" s="13"/>
      <c r="D13" s="46" t="str">
        <f>'Proposal Sheet'!C11</f>
        <v>Satisfactory representation of project using a Gantt chart correctly sequencing activity, duration and milestones.</v>
      </c>
      <c r="E13" s="44"/>
      <c r="F13" s="37"/>
      <c r="G13" s="37"/>
      <c r="H13" s="37"/>
      <c r="I13" s="37"/>
      <c r="J13" s="37"/>
      <c r="K13" s="37"/>
      <c r="L13" s="37"/>
      <c r="M13" s="37"/>
      <c r="N13" s="37"/>
      <c r="O13" s="37"/>
      <c r="P13" s="37"/>
      <c r="Q13" s="37"/>
      <c r="R13" s="37"/>
      <c r="S13" s="37"/>
      <c r="T13" s="37"/>
      <c r="U13" s="37"/>
      <c r="V13" s="37"/>
      <c r="W13" s="37"/>
      <c r="X13" s="37"/>
      <c r="Y13" s="37"/>
      <c r="Z13" s="37"/>
    </row>
    <row r="14" ht="90.0" customHeight="1">
      <c r="A14" s="45" t="str">
        <f>Proposal!A15</f>
        <v>Bibliography and References</v>
      </c>
      <c r="B14" s="42"/>
      <c r="C14" s="13"/>
      <c r="D14" s="46" t="str">
        <f>'Proposal Sheet'!C12</f>
        <v>Satisfactory representation of bibliography and references include. 5-10 relevant and authoritative printed books, specialist journals, recent research publications of the specialist area of the chosen project topic.</v>
      </c>
      <c r="E14" s="44"/>
      <c r="F14" s="37"/>
      <c r="G14" s="37"/>
      <c r="H14" s="37"/>
      <c r="I14" s="37"/>
      <c r="J14" s="37"/>
      <c r="K14" s="37"/>
      <c r="L14" s="37"/>
      <c r="M14" s="37"/>
      <c r="N14" s="37"/>
      <c r="O14" s="37"/>
      <c r="P14" s="37"/>
      <c r="Q14" s="37"/>
      <c r="R14" s="37"/>
      <c r="S14" s="37"/>
      <c r="T14" s="37"/>
      <c r="U14" s="37"/>
      <c r="V14" s="37"/>
      <c r="W14" s="37"/>
      <c r="X14" s="37"/>
      <c r="Y14" s="37"/>
      <c r="Z14" s="37"/>
    </row>
    <row r="15" ht="15.75" customHeight="1">
      <c r="A15" s="47"/>
      <c r="E15" s="48"/>
      <c r="F15" s="37"/>
      <c r="G15" s="37"/>
      <c r="H15" s="37"/>
      <c r="I15" s="37"/>
      <c r="J15" s="37"/>
      <c r="K15" s="37"/>
      <c r="L15" s="37"/>
      <c r="M15" s="37"/>
      <c r="N15" s="37"/>
      <c r="O15" s="37"/>
      <c r="P15" s="37"/>
      <c r="Q15" s="37"/>
      <c r="R15" s="37"/>
      <c r="S15" s="37"/>
      <c r="T15" s="37"/>
      <c r="U15" s="37"/>
      <c r="V15" s="37"/>
      <c r="W15" s="37"/>
      <c r="X15" s="37"/>
      <c r="Y15" s="37"/>
      <c r="Z15" s="37"/>
    </row>
    <row r="16" ht="30.0" customHeight="1">
      <c r="A16" s="49" t="s">
        <v>325</v>
      </c>
      <c r="C16" s="50" t="str">
        <f>'Proposal Sheet'!E2</f>
        <v>B</v>
      </c>
      <c r="D16" s="37"/>
      <c r="E16" s="51"/>
      <c r="F16" s="37"/>
      <c r="G16" s="37"/>
      <c r="H16" s="37"/>
      <c r="I16" s="37"/>
      <c r="J16" s="37"/>
      <c r="K16" s="37"/>
      <c r="L16" s="37"/>
      <c r="M16" s="37"/>
      <c r="N16" s="37"/>
      <c r="O16" s="37"/>
      <c r="P16" s="37"/>
      <c r="Q16" s="37"/>
      <c r="R16" s="37"/>
      <c r="S16" s="37"/>
      <c r="T16" s="37"/>
      <c r="U16" s="37"/>
      <c r="V16" s="37"/>
      <c r="W16" s="37"/>
      <c r="X16" s="37"/>
      <c r="Y16" s="37"/>
      <c r="Z16" s="37"/>
    </row>
    <row r="17" ht="15.0" customHeight="1">
      <c r="A17" s="47"/>
      <c r="E17" s="48"/>
      <c r="F17" s="37"/>
      <c r="G17" s="37"/>
      <c r="H17" s="37"/>
      <c r="I17" s="37"/>
      <c r="J17" s="37"/>
      <c r="K17" s="37"/>
      <c r="L17" s="37"/>
      <c r="M17" s="37"/>
      <c r="N17" s="37"/>
      <c r="O17" s="37"/>
      <c r="P17" s="37"/>
      <c r="Q17" s="37"/>
      <c r="R17" s="37"/>
      <c r="S17" s="37"/>
      <c r="T17" s="37"/>
      <c r="U17" s="37"/>
      <c r="V17" s="37"/>
      <c r="W17" s="37"/>
      <c r="X17" s="37"/>
      <c r="Y17" s="37"/>
      <c r="Z17" s="37"/>
    </row>
    <row r="18" ht="15.0" customHeight="1">
      <c r="A18" s="52" t="s">
        <v>326</v>
      </c>
      <c r="B18" s="53"/>
      <c r="C18" s="53"/>
      <c r="D18" s="53"/>
      <c r="E18" s="54"/>
      <c r="F18" s="37"/>
      <c r="G18" s="37"/>
      <c r="H18" s="37"/>
      <c r="I18" s="37"/>
      <c r="J18" s="37"/>
      <c r="K18" s="37"/>
      <c r="L18" s="37"/>
      <c r="M18" s="37"/>
      <c r="N18" s="37"/>
      <c r="O18" s="37"/>
      <c r="P18" s="37"/>
      <c r="Q18" s="37"/>
      <c r="R18" s="37"/>
      <c r="S18" s="37"/>
      <c r="T18" s="37"/>
      <c r="U18" s="37"/>
      <c r="V18" s="37"/>
      <c r="W18" s="37"/>
      <c r="X18" s="37"/>
      <c r="Y18" s="37"/>
      <c r="Z18" s="37"/>
    </row>
    <row r="19" ht="121.5" customHeight="1">
      <c r="A19" s="55" t="s">
        <v>327</v>
      </c>
      <c r="B19" s="56"/>
      <c r="C19" s="56"/>
      <c r="D19" s="56"/>
      <c r="E19" s="5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59"/>
      <c r="C31" s="59"/>
      <c r="D31" s="59"/>
      <c r="E31" s="59"/>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59"/>
      <c r="C32" s="59"/>
      <c r="D32" s="59"/>
      <c r="E32" s="59"/>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59"/>
      <c r="C33" s="59"/>
      <c r="D33" s="59"/>
      <c r="E33" s="59"/>
      <c r="F33" s="37"/>
      <c r="G33" s="37"/>
      <c r="H33" s="37"/>
      <c r="I33" s="37"/>
      <c r="J33" s="37"/>
      <c r="K33" s="37"/>
      <c r="L33" s="37"/>
      <c r="M33" s="37"/>
      <c r="N33" s="37"/>
      <c r="O33" s="37"/>
      <c r="P33" s="37"/>
      <c r="Q33" s="37"/>
      <c r="R33" s="37"/>
      <c r="S33" s="37"/>
      <c r="T33" s="37"/>
      <c r="U33" s="37"/>
      <c r="V33" s="37"/>
      <c r="W33" s="37"/>
      <c r="X33" s="37"/>
      <c r="Y33" s="37"/>
      <c r="Z33" s="37"/>
    </row>
    <row r="34" customHeight="1">
      <c r="A34" s="37"/>
      <c r="B34" s="59"/>
      <c r="C34" s="59"/>
      <c r="D34" s="59"/>
      <c r="E34" s="59"/>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'Interim Report'!A1:E1</f>
        <v>Interim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'Interim Report'!A5</f>
        <v>Structure and Style</v>
      </c>
      <c r="B4" s="42"/>
      <c r="C4" s="13"/>
      <c r="D4" s="46" t="str">
        <f>'Interim Report Sheet'!C2</f>
        <v>Excellent structure and style is seen in the report. Proper breakdown of chapters, abstract and table of contents is seen accompanied by numbering. Outstanding consistency is observed along with coherency between the chapters.</v>
      </c>
      <c r="E4" s="44"/>
      <c r="F4" s="37"/>
      <c r="G4" s="37"/>
      <c r="H4" s="37"/>
      <c r="I4" s="37"/>
      <c r="J4" s="37"/>
      <c r="K4" s="37"/>
      <c r="L4" s="37"/>
      <c r="M4" s="37"/>
      <c r="N4" s="37"/>
      <c r="O4" s="37"/>
      <c r="P4" s="37"/>
      <c r="Q4" s="37"/>
      <c r="R4" s="37"/>
      <c r="S4" s="37"/>
      <c r="T4" s="37"/>
      <c r="U4" s="37"/>
      <c r="V4" s="37"/>
      <c r="W4" s="37"/>
      <c r="X4" s="37"/>
      <c r="Y4" s="37"/>
      <c r="Z4" s="37"/>
    </row>
    <row r="5" ht="90.0" customHeight="1">
      <c r="A5" s="45" t="str">
        <f>'Interim Report'!A6</f>
        <v>Introduction, Background and Referencing</v>
      </c>
      <c r="B5" s="42"/>
      <c r="C5" s="13"/>
      <c r="D5" s="58" t="s">
        <v>328</v>
      </c>
      <c r="E5" s="44"/>
      <c r="F5" s="37"/>
      <c r="G5" s="37"/>
      <c r="H5" s="37"/>
      <c r="I5" s="37"/>
      <c r="J5" s="37"/>
      <c r="K5" s="37"/>
      <c r="L5" s="37"/>
      <c r="M5" s="37"/>
      <c r="N5" s="37"/>
      <c r="O5" s="37"/>
      <c r="P5" s="37"/>
      <c r="Q5" s="37"/>
      <c r="R5" s="37"/>
      <c r="S5" s="37"/>
      <c r="T5" s="37"/>
      <c r="U5" s="37"/>
      <c r="V5" s="37"/>
      <c r="W5" s="37"/>
      <c r="X5" s="37"/>
      <c r="Y5" s="37"/>
      <c r="Z5" s="37"/>
    </row>
    <row r="6" ht="90.0" customHeight="1">
      <c r="A6" s="45" t="str">
        <f>'Interim Report'!A7</f>
        <v>Work to date</v>
      </c>
      <c r="B6" s="42"/>
      <c r="C6" s="13"/>
      <c r="D6" s="4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44"/>
      <c r="F6" s="37"/>
      <c r="G6" s="37"/>
      <c r="H6" s="37"/>
      <c r="I6" s="37"/>
      <c r="J6" s="37"/>
      <c r="K6" s="37"/>
      <c r="L6" s="37"/>
      <c r="M6" s="37"/>
      <c r="N6" s="37"/>
      <c r="O6" s="37"/>
      <c r="P6" s="37"/>
      <c r="Q6" s="37"/>
      <c r="R6" s="37"/>
      <c r="S6" s="37"/>
      <c r="T6" s="37"/>
      <c r="U6" s="37"/>
      <c r="V6" s="37"/>
      <c r="W6" s="37"/>
      <c r="X6" s="37"/>
      <c r="Y6" s="37"/>
      <c r="Z6" s="37"/>
    </row>
    <row r="7" ht="90.0" customHeight="1">
      <c r="A7" s="45" t="str">
        <f>'Interim Report'!A8</f>
        <v>Further Work</v>
      </c>
      <c r="B7" s="42"/>
      <c r="C7" s="13"/>
      <c r="D7" s="46" t="str">
        <f>'Interim Report Sheet'!C5</f>
        <v>In the context of changes occurred in the proposal, remedial plans have been explained unacceptably along with reflection of dropped plans.
Unacceptable explanation of work that has to be completed with context to the proposed Gantt chart.</v>
      </c>
      <c r="E7" s="44"/>
      <c r="F7" s="37"/>
      <c r="G7" s="37"/>
      <c r="H7" s="37"/>
      <c r="I7" s="37"/>
      <c r="J7" s="37"/>
      <c r="K7" s="37"/>
      <c r="L7" s="37"/>
      <c r="M7" s="37"/>
      <c r="N7" s="37"/>
      <c r="O7" s="37"/>
      <c r="P7" s="37"/>
      <c r="Q7" s="37"/>
      <c r="R7" s="37"/>
      <c r="S7" s="37"/>
      <c r="T7" s="37"/>
      <c r="U7" s="37"/>
      <c r="V7" s="37"/>
      <c r="W7" s="37"/>
      <c r="X7" s="37"/>
      <c r="Y7" s="37"/>
      <c r="Z7" s="37"/>
    </row>
    <row r="8" ht="15.75" customHeight="1">
      <c r="A8" s="47"/>
      <c r="E8" s="48"/>
      <c r="F8" s="37"/>
      <c r="G8" s="37"/>
      <c r="H8" s="37"/>
      <c r="I8" s="37"/>
      <c r="J8" s="37"/>
      <c r="K8" s="37"/>
      <c r="L8" s="37"/>
      <c r="M8" s="37"/>
      <c r="N8" s="37"/>
      <c r="O8" s="37"/>
      <c r="P8" s="37"/>
      <c r="Q8" s="37"/>
      <c r="R8" s="37"/>
      <c r="S8" s="37"/>
      <c r="T8" s="37"/>
      <c r="U8" s="37"/>
      <c r="V8" s="37"/>
      <c r="W8" s="37"/>
      <c r="X8" s="37"/>
      <c r="Y8" s="37"/>
      <c r="Z8" s="37"/>
    </row>
    <row r="9" ht="30.0" customHeight="1">
      <c r="A9" s="49" t="s">
        <v>325</v>
      </c>
      <c r="C9" s="50" t="str">
        <f>'Interim Report Sheet'!E2</f>
        <v>C+</v>
      </c>
      <c r="D9" s="37"/>
      <c r="E9" s="51"/>
      <c r="F9" s="37"/>
      <c r="G9" s="37"/>
      <c r="H9" s="37"/>
      <c r="I9" s="37"/>
      <c r="J9" s="37"/>
      <c r="K9" s="37"/>
      <c r="L9" s="37"/>
      <c r="M9" s="37"/>
      <c r="N9" s="37"/>
      <c r="O9" s="37"/>
      <c r="P9" s="37"/>
      <c r="Q9" s="37"/>
      <c r="R9" s="37"/>
      <c r="S9" s="37"/>
      <c r="T9" s="37"/>
      <c r="U9" s="37"/>
      <c r="V9" s="37"/>
      <c r="W9" s="37"/>
      <c r="X9" s="37"/>
      <c r="Y9" s="37"/>
      <c r="Z9" s="37"/>
    </row>
    <row r="10" ht="15.0" customHeight="1">
      <c r="A10" s="47"/>
      <c r="E10" s="48"/>
      <c r="F10" s="37"/>
      <c r="G10" s="37"/>
      <c r="H10" s="37"/>
      <c r="I10" s="37"/>
      <c r="J10" s="37"/>
      <c r="K10" s="37"/>
      <c r="L10" s="37"/>
      <c r="M10" s="37"/>
      <c r="N10" s="37"/>
      <c r="O10" s="37"/>
      <c r="P10" s="37"/>
      <c r="Q10" s="37"/>
      <c r="R10" s="37"/>
      <c r="S10" s="37"/>
      <c r="T10" s="37"/>
      <c r="U10" s="37"/>
      <c r="V10" s="37"/>
      <c r="W10" s="37"/>
      <c r="X10" s="37"/>
      <c r="Y10" s="37"/>
      <c r="Z10" s="37"/>
    </row>
    <row r="11" ht="15.0" customHeight="1">
      <c r="A11" s="52" t="s">
        <v>326</v>
      </c>
      <c r="B11" s="53"/>
      <c r="C11" s="53"/>
      <c r="D11" s="53"/>
      <c r="E11" s="54"/>
      <c r="F11" s="37"/>
      <c r="G11" s="37"/>
      <c r="H11" s="37"/>
      <c r="I11" s="37"/>
      <c r="J11" s="37"/>
      <c r="K11" s="37"/>
      <c r="L11" s="37"/>
      <c r="M11" s="37"/>
      <c r="N11" s="37"/>
      <c r="O11" s="37"/>
      <c r="P11" s="37"/>
      <c r="Q11" s="37"/>
      <c r="R11" s="37"/>
      <c r="S11" s="37"/>
      <c r="T11" s="37"/>
      <c r="U11" s="37"/>
      <c r="V11" s="37"/>
      <c r="W11" s="37"/>
      <c r="X11" s="37"/>
      <c r="Y11" s="37"/>
      <c r="Z11" s="37"/>
    </row>
    <row r="12" ht="121.5" customHeight="1">
      <c r="A12" s="55" t="s">
        <v>329</v>
      </c>
      <c r="B12" s="56"/>
      <c r="C12" s="56"/>
      <c r="D12" s="56"/>
      <c r="E12" s="5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Artefact!A1:E1</f>
        <v>Artefact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Artefact!A5</f>
        <v>Management and quality of project undertaken</v>
      </c>
      <c r="B4" s="42"/>
      <c r="C4" s="13"/>
      <c r="D4" s="46" t="str">
        <f>'Artefact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Artefact!A6</f>
        <v>Achievement of project aims and objectives</v>
      </c>
      <c r="B5" s="42"/>
      <c r="C5" s="13"/>
      <c r="D5" s="46" t="str">
        <f>'Artefact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'Artefact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Logs!A1:E1</f>
        <v>Logs</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Logs!A5</f>
        <v>Quantity of Logs</v>
      </c>
      <c r="B4" s="42"/>
      <c r="C4" s="13"/>
      <c r="D4" s="46" t="str">
        <f>'Logs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Logs!A6</f>
        <v>Integrity of Logs</v>
      </c>
      <c r="B5" s="42"/>
      <c r="C5" s="13"/>
      <c r="D5" s="46" t="str">
        <f>'Logs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'Logs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'Final Report'!A1:E1</f>
        <v>Final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'Final Report'!A5</f>
        <v>Structure and Style</v>
      </c>
      <c r="B4" s="42"/>
      <c r="C4" s="13"/>
      <c r="D4" s="46" t="str">
        <f>'Final Report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'Final Report'!A6</f>
        <v>Introduction, Background and Referencing</v>
      </c>
      <c r="B5" s="42"/>
      <c r="C5" s="13"/>
      <c r="D5" s="46" t="str">
        <f>'Final Report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90.0" customHeight="1">
      <c r="A6" s="45" t="str">
        <f>'Final Report'!A7</f>
        <v>Design</v>
      </c>
      <c r="B6" s="42"/>
      <c r="C6" s="13"/>
      <c r="D6" s="46" t="str">
        <f>'Final Report Sheet'!C4</f>
        <v>Fail (non-submission or submission of work which cannot be given any credit (e.g., blank submission, incorrect assignment)</v>
      </c>
      <c r="E6" s="44"/>
      <c r="F6" s="37"/>
      <c r="G6" s="37"/>
      <c r="H6" s="37"/>
      <c r="I6" s="37"/>
      <c r="J6" s="37"/>
      <c r="K6" s="37"/>
      <c r="L6" s="37"/>
      <c r="M6" s="37"/>
      <c r="N6" s="37"/>
      <c r="O6" s="37"/>
      <c r="P6" s="37"/>
      <c r="Q6" s="37"/>
      <c r="R6" s="37"/>
      <c r="S6" s="37"/>
      <c r="T6" s="37"/>
      <c r="U6" s="37"/>
      <c r="V6" s="37"/>
      <c r="W6" s="37"/>
      <c r="X6" s="37"/>
      <c r="Y6" s="37"/>
      <c r="Z6" s="37"/>
    </row>
    <row r="7" ht="90.0" customHeight="1">
      <c r="A7" s="45" t="str">
        <f>'Final Report'!A8</f>
        <v>Implementation</v>
      </c>
      <c r="B7" s="42"/>
      <c r="C7" s="13"/>
      <c r="D7" s="46" t="str">
        <f>'Final Report Sheet'!C5</f>
        <v>Fail (non-submission or submission of work which cannot be given any credit (e.g., blank submission, incorrect assignment)</v>
      </c>
      <c r="E7" s="44"/>
      <c r="F7" s="37"/>
      <c r="G7" s="37"/>
      <c r="H7" s="37"/>
      <c r="I7" s="37"/>
      <c r="J7" s="37"/>
      <c r="K7" s="37"/>
      <c r="L7" s="37"/>
      <c r="M7" s="37"/>
      <c r="N7" s="37"/>
      <c r="O7" s="37"/>
      <c r="P7" s="37"/>
      <c r="Q7" s="37"/>
      <c r="R7" s="37"/>
      <c r="S7" s="37"/>
      <c r="T7" s="37"/>
      <c r="U7" s="37"/>
      <c r="V7" s="37"/>
      <c r="W7" s="37"/>
      <c r="X7" s="37"/>
      <c r="Y7" s="37"/>
      <c r="Z7" s="37"/>
    </row>
    <row r="8" ht="90.0" customHeight="1">
      <c r="A8" s="45" t="str">
        <f>'Final Report'!A9</f>
        <v>Testing</v>
      </c>
      <c r="B8" s="42"/>
      <c r="C8" s="13"/>
      <c r="D8" s="46" t="str">
        <f>'Final Report Sheet'!C6</f>
        <v>Fail (non-submission or submission of work which cannot be given any credit (e.g., blank submission, incorrect assignment)</v>
      </c>
      <c r="E8" s="44"/>
      <c r="F8" s="37"/>
      <c r="G8" s="37"/>
      <c r="H8" s="37"/>
      <c r="I8" s="37"/>
      <c r="J8" s="37"/>
      <c r="K8" s="37"/>
      <c r="L8" s="37"/>
      <c r="M8" s="37"/>
      <c r="N8" s="37"/>
      <c r="O8" s="37"/>
      <c r="P8" s="37"/>
      <c r="Q8" s="37"/>
      <c r="R8" s="37"/>
      <c r="S8" s="37"/>
      <c r="T8" s="37"/>
      <c r="U8" s="37"/>
      <c r="V8" s="37"/>
      <c r="W8" s="37"/>
      <c r="X8" s="37"/>
      <c r="Y8" s="37"/>
      <c r="Z8" s="37"/>
    </row>
    <row r="9" ht="90.0" customHeight="1">
      <c r="A9" s="45" t="str">
        <f>'Final Report'!A10</f>
        <v>Analysis</v>
      </c>
      <c r="B9" s="42"/>
      <c r="C9" s="13"/>
      <c r="D9" s="46" t="str">
        <f>'Final Report Sheet'!C7</f>
        <v>Fail (non-submission or submission of work which cannot be given any credit (e.g., blank submission, incorrect assignment)</v>
      </c>
      <c r="E9" s="44"/>
      <c r="F9" s="37"/>
      <c r="G9" s="37"/>
      <c r="H9" s="37"/>
      <c r="I9" s="37"/>
      <c r="J9" s="37"/>
      <c r="K9" s="37"/>
      <c r="L9" s="37"/>
      <c r="M9" s="37"/>
      <c r="N9" s="37"/>
      <c r="O9" s="37"/>
      <c r="P9" s="37"/>
      <c r="Q9" s="37"/>
      <c r="R9" s="37"/>
      <c r="S9" s="37"/>
      <c r="T9" s="37"/>
      <c r="U9" s="37"/>
      <c r="V9" s="37"/>
      <c r="W9" s="37"/>
      <c r="X9" s="37"/>
      <c r="Y9" s="37"/>
      <c r="Z9" s="37"/>
    </row>
    <row r="10" ht="90.0" customHeight="1">
      <c r="A10" s="45" t="str">
        <f>'Final Report'!A11</f>
        <v>Conclusion</v>
      </c>
      <c r="B10" s="42"/>
      <c r="C10" s="13"/>
      <c r="D10" s="46" t="str">
        <f>'Final Report Sheet'!C8</f>
        <v>Fail (non-submission or submission of work which cannot be given any credit (e.g., blank submission, incorrect assignment)</v>
      </c>
      <c r="E10" s="44"/>
      <c r="F10" s="37"/>
      <c r="G10" s="37"/>
      <c r="H10" s="37"/>
      <c r="I10" s="37"/>
      <c r="J10" s="37"/>
      <c r="K10" s="37"/>
      <c r="L10" s="37"/>
      <c r="M10" s="37"/>
      <c r="N10" s="37"/>
      <c r="O10" s="37"/>
      <c r="P10" s="37"/>
      <c r="Q10" s="37"/>
      <c r="R10" s="37"/>
      <c r="S10" s="37"/>
      <c r="T10" s="37"/>
      <c r="U10" s="37"/>
      <c r="V10" s="37"/>
      <c r="W10" s="37"/>
      <c r="X10" s="37"/>
      <c r="Y10" s="37"/>
      <c r="Z10" s="37"/>
    </row>
    <row r="11" ht="15.75" customHeight="1">
      <c r="A11" s="47"/>
      <c r="E11" s="48"/>
      <c r="F11" s="37"/>
      <c r="G11" s="37"/>
      <c r="H11" s="37"/>
      <c r="I11" s="37"/>
      <c r="J11" s="37"/>
      <c r="K11" s="37"/>
      <c r="L11" s="37"/>
      <c r="M11" s="37"/>
      <c r="N11" s="37"/>
      <c r="O11" s="37"/>
      <c r="P11" s="37"/>
      <c r="Q11" s="37"/>
      <c r="R11" s="37"/>
      <c r="S11" s="37"/>
      <c r="T11" s="37"/>
      <c r="U11" s="37"/>
      <c r="V11" s="37"/>
      <c r="W11" s="37"/>
      <c r="X11" s="37"/>
      <c r="Y11" s="37"/>
      <c r="Z11" s="37"/>
    </row>
    <row r="12" ht="30.0" customHeight="1">
      <c r="A12" s="49" t="s">
        <v>325</v>
      </c>
      <c r="C12" s="50" t="str">
        <f>'Final Report Sheet'!E2</f>
        <v>F3</v>
      </c>
      <c r="D12" s="37"/>
      <c r="E12" s="51"/>
      <c r="F12" s="37"/>
      <c r="G12" s="37"/>
      <c r="H12" s="37"/>
      <c r="I12" s="37"/>
      <c r="J12" s="37"/>
      <c r="K12" s="37"/>
      <c r="L12" s="37"/>
      <c r="M12" s="37"/>
      <c r="N12" s="37"/>
      <c r="O12" s="37"/>
      <c r="P12" s="37"/>
      <c r="Q12" s="37"/>
      <c r="R12" s="37"/>
      <c r="S12" s="37"/>
      <c r="T12" s="37"/>
      <c r="U12" s="37"/>
      <c r="V12" s="37"/>
      <c r="W12" s="37"/>
      <c r="X12" s="37"/>
      <c r="Y12" s="37"/>
      <c r="Z12" s="37"/>
    </row>
    <row r="13" ht="15.0" customHeight="1">
      <c r="A13" s="47"/>
      <c r="E13" s="48"/>
      <c r="F13" s="37"/>
      <c r="G13" s="37"/>
      <c r="H13" s="37"/>
      <c r="I13" s="37"/>
      <c r="J13" s="37"/>
      <c r="K13" s="37"/>
      <c r="L13" s="37"/>
      <c r="M13" s="37"/>
      <c r="N13" s="37"/>
      <c r="O13" s="37"/>
      <c r="P13" s="37"/>
      <c r="Q13" s="37"/>
      <c r="R13" s="37"/>
      <c r="S13" s="37"/>
      <c r="T13" s="37"/>
      <c r="U13" s="37"/>
      <c r="V13" s="37"/>
      <c r="W13" s="37"/>
      <c r="X13" s="37"/>
      <c r="Y13" s="37"/>
      <c r="Z13" s="37"/>
    </row>
    <row r="14" ht="15.0" customHeight="1">
      <c r="A14" s="52" t="s">
        <v>326</v>
      </c>
      <c r="B14" s="53"/>
      <c r="C14" s="53"/>
      <c r="D14" s="53"/>
      <c r="E14" s="54"/>
      <c r="F14" s="37"/>
      <c r="G14" s="37"/>
      <c r="H14" s="37"/>
      <c r="I14" s="37"/>
      <c r="J14" s="37"/>
      <c r="K14" s="37"/>
      <c r="L14" s="37"/>
      <c r="M14" s="37"/>
      <c r="N14" s="37"/>
      <c r="O14" s="37"/>
      <c r="P14" s="37"/>
      <c r="Q14" s="37"/>
      <c r="R14" s="37"/>
      <c r="S14" s="37"/>
      <c r="T14" s="37"/>
      <c r="U14" s="37"/>
      <c r="V14" s="37"/>
      <c r="W14" s="37"/>
      <c r="X14" s="37"/>
      <c r="Y14" s="37"/>
      <c r="Z14" s="37"/>
    </row>
    <row r="15" ht="121.5" customHeight="1">
      <c r="A15" s="55" t="s">
        <v>327</v>
      </c>
      <c r="B15" s="56"/>
      <c r="C15" s="56"/>
      <c r="D15" s="56"/>
      <c r="E15" s="5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Viva!A1:E1</f>
        <v>Viva</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Viva!A5</f>
        <v>Outcome</v>
      </c>
      <c r="B4" s="42"/>
      <c r="C4" s="13"/>
      <c r="D4" s="46" t="str">
        <f>'Viva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15.75" customHeight="1">
      <c r="A5" s="47"/>
      <c r="E5" s="48"/>
      <c r="F5" s="37"/>
      <c r="G5" s="37"/>
      <c r="H5" s="37"/>
      <c r="I5" s="37"/>
      <c r="J5" s="37"/>
      <c r="K5" s="37"/>
      <c r="L5" s="37"/>
      <c r="M5" s="37"/>
      <c r="N5" s="37"/>
      <c r="O5" s="37"/>
      <c r="P5" s="37"/>
      <c r="Q5" s="37"/>
      <c r="R5" s="37"/>
      <c r="S5" s="37"/>
      <c r="T5" s="37"/>
      <c r="U5" s="37"/>
      <c r="V5" s="37"/>
      <c r="W5" s="37"/>
      <c r="X5" s="37"/>
      <c r="Y5" s="37"/>
      <c r="Z5" s="37"/>
    </row>
    <row r="6" ht="30.0" customHeight="1">
      <c r="A6" s="49" t="s">
        <v>325</v>
      </c>
      <c r="C6" s="50" t="str">
        <f>'Viva Sheet'!E2</f>
        <v>F3</v>
      </c>
      <c r="D6" s="37"/>
      <c r="E6" s="51"/>
      <c r="F6" s="37"/>
      <c r="G6" s="37"/>
      <c r="H6" s="37"/>
      <c r="I6" s="37"/>
      <c r="J6" s="37"/>
      <c r="K6" s="37"/>
      <c r="L6" s="37"/>
      <c r="M6" s="37"/>
      <c r="N6" s="37"/>
      <c r="O6" s="37"/>
      <c r="P6" s="37"/>
      <c r="Q6" s="37"/>
      <c r="R6" s="37"/>
      <c r="S6" s="37"/>
      <c r="T6" s="37"/>
      <c r="U6" s="37"/>
      <c r="V6" s="37"/>
      <c r="W6" s="37"/>
      <c r="X6" s="37"/>
      <c r="Y6" s="37"/>
      <c r="Z6" s="37"/>
    </row>
    <row r="7" ht="15.0" customHeight="1">
      <c r="A7" s="47"/>
      <c r="E7" s="48"/>
      <c r="F7" s="37"/>
      <c r="G7" s="37"/>
      <c r="H7" s="37"/>
      <c r="I7" s="37"/>
      <c r="J7" s="37"/>
      <c r="K7" s="37"/>
      <c r="L7" s="37"/>
      <c r="M7" s="37"/>
      <c r="N7" s="37"/>
      <c r="O7" s="37"/>
      <c r="P7" s="37"/>
      <c r="Q7" s="37"/>
      <c r="R7" s="37"/>
      <c r="S7" s="37"/>
      <c r="T7" s="37"/>
      <c r="U7" s="37"/>
      <c r="V7" s="37"/>
      <c r="W7" s="37"/>
      <c r="X7" s="37"/>
      <c r="Y7" s="37"/>
      <c r="Z7" s="37"/>
    </row>
    <row r="8" ht="15.0" customHeight="1">
      <c r="A8" s="52" t="s">
        <v>326</v>
      </c>
      <c r="B8" s="53"/>
      <c r="C8" s="53"/>
      <c r="D8" s="53"/>
      <c r="E8" s="54"/>
      <c r="F8" s="37"/>
      <c r="G8" s="37"/>
      <c r="H8" s="37"/>
      <c r="I8" s="37"/>
      <c r="J8" s="37"/>
      <c r="K8" s="37"/>
      <c r="L8" s="37"/>
      <c r="M8" s="37"/>
      <c r="N8" s="37"/>
      <c r="O8" s="37"/>
      <c r="P8" s="37"/>
      <c r="Q8" s="37"/>
      <c r="R8" s="37"/>
      <c r="S8" s="37"/>
      <c r="T8" s="37"/>
      <c r="U8" s="37"/>
      <c r="V8" s="37"/>
      <c r="W8" s="37"/>
      <c r="X8" s="37"/>
      <c r="Y8" s="37"/>
      <c r="Z8" s="37"/>
    </row>
    <row r="9" ht="121.5" customHeight="1">
      <c r="A9" s="55" t="s">
        <v>327</v>
      </c>
      <c r="B9" s="56"/>
      <c r="C9" s="56"/>
      <c r="D9" s="56"/>
      <c r="E9" s="57"/>
      <c r="F9" s="37"/>
      <c r="G9" s="37"/>
      <c r="H9" s="37"/>
      <c r="I9" s="37"/>
      <c r="J9" s="37"/>
      <c r="K9" s="37"/>
      <c r="L9" s="37"/>
      <c r="M9" s="37"/>
      <c r="N9" s="37"/>
      <c r="O9" s="37"/>
      <c r="P9" s="37"/>
      <c r="Q9" s="37"/>
      <c r="R9" s="37"/>
      <c r="S9" s="37"/>
      <c r="T9" s="37"/>
      <c r="U9" s="37"/>
      <c r="V9" s="37"/>
      <c r="W9" s="37"/>
      <c r="X9" s="37"/>
      <c r="Y9" s="37"/>
      <c r="Z9" s="37"/>
    </row>
    <row r="10" ht="14.2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ustomHeight="1">
      <c r="A15" s="37"/>
      <c r="B15" s="59"/>
      <c r="C15" s="59"/>
      <c r="D15" s="59"/>
      <c r="E15" s="59"/>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330</v>
      </c>
      <c r="B1" s="2" t="s">
        <v>331</v>
      </c>
      <c r="C1" s="2" t="s">
        <v>332</v>
      </c>
      <c r="D1" s="2" t="s">
        <v>333</v>
      </c>
      <c r="E1" s="2" t="s">
        <v>334</v>
      </c>
      <c r="F1" s="2"/>
      <c r="G1" s="2"/>
      <c r="H1" s="2"/>
      <c r="I1" s="2"/>
      <c r="J1" s="2"/>
      <c r="K1" s="2"/>
      <c r="L1" s="2"/>
      <c r="M1" s="2"/>
      <c r="N1" s="2"/>
      <c r="O1" s="2"/>
      <c r="P1" s="2"/>
      <c r="Q1" s="2"/>
      <c r="R1" s="2"/>
      <c r="S1" s="2"/>
      <c r="T1" s="2"/>
      <c r="U1" s="2"/>
    </row>
    <row r="2">
      <c r="A2" s="17">
        <f>Proposal!C5</f>
        <v>3</v>
      </c>
      <c r="B2" s="17">
        <f>(A2/Proposal!B5)*100</f>
        <v>60</v>
      </c>
      <c r="C2" s="17" t="str">
        <f>IF(B2&gt;=100,Proposal!D5,IF(B2&gt;=90,Proposal!E5,IF(B2&gt;=80,Proposal!F5,IF(B2&gt;=70,Proposal!G5,IF(B2&gt;=60,Proposal!H5,IF(B2&gt;=50,Proposal!I5,IF(B2&gt;=40,Proposal!J5,IF(B2&gt;=30,Proposal!#REF!,IF(B2&gt;=20,Proposal!K5,IF(B2&gt;=10,Proposal!L5,Proposal!N5))))))))))</f>
        <v>#ERROR!</v>
      </c>
      <c r="D2" s="17">
        <f>SUM(A:A)</f>
        <v>62.5</v>
      </c>
      <c r="E2" s="17" t="str">
        <f>IF(D2&gt;93,"A+",IF(D2&gt;82,"A",IF(D2&gt;69,"A-",IF(D2&gt;65,"B+",IF(D2&gt;59,"B",IF(D2&gt;55,"C+",IF(D2&gt;49,"C",IF(D2&gt;45,"D+",IF(D2&gt;39,"D",IF(D2&gt;35,"F1",IF(D2&gt;20,"F2","F3")))))))))))</f>
        <v>B</v>
      </c>
    </row>
    <row r="3">
      <c r="A3" s="17">
        <f>Proposal!C6</f>
        <v>3.5</v>
      </c>
      <c r="B3" s="17">
        <f>(A3/Proposal!B6)*100</f>
        <v>70</v>
      </c>
      <c r="C3" s="17" t="str">
        <f>IF(B3&gt;=100,Proposal!D6,IF(B3&gt;=90,Proposal!E6,IF(B3&gt;=80,Proposal!F6,IF(B3&gt;=70,Proposal!G6,IF(B3&gt;=60,Proposal!H6,IF(B3&gt;=50,Proposal!I6,IF(B3&gt;=40,Proposal!J6,IF(B3&gt;=30,Proposal!K6,IF(B3&gt;=20,Proposal!L6,IF(B3&gt;=10,Proposal!M6,Proposal!N6))))))))))</f>
        <v>Good clear and concise project title is observed along with clear mention of student name, ID and supervisor name.</v>
      </c>
    </row>
    <row r="4">
      <c r="A4" s="17">
        <f>Proposal!C7</f>
        <v>12</v>
      </c>
      <c r="B4" s="17">
        <f>(A4/Proposal!B7)*100</f>
        <v>80</v>
      </c>
      <c r="C4" s="17" t="str">
        <f>IF(B4&gt;=100,Proposal!D7,IF(B4&gt;=90,Proposal!E7,IF(B4&gt;=80,Proposal!F7,IF(B4&gt;=70,Proposal!G7,IF(B4&gt;=60,Proposal!H7,IF(B4&gt;=50,Proposal!I7,IF(B4&gt;=40,Proposal!J7,IF(B4&gt;=30,Proposal!#REF!,IF(B4&gt;=20,Proposal!L7,IF(B4&gt;=10,Proposal!M7,Proposal!N7))))))))))</f>
        <v>#ERROR!</v>
      </c>
    </row>
    <row r="5">
      <c r="A5" s="17">
        <f>Proposal!C8</f>
        <v>9</v>
      </c>
      <c r="B5" s="17">
        <f>(A5/Proposal!B8)*100</f>
        <v>60</v>
      </c>
      <c r="C5" s="17" t="str">
        <f>IF(B5&gt;=100,Proposal!D8,IF(B5&gt;=90,Proposal!E8,IF(B5&gt;=80,Proposal!F8,IF(B5&gt;=70,Proposal!G8,IF(B5&gt;=60,Proposal!H8,IF(B5&gt;=50,Proposal!I8,IF(B5&gt;=40,Proposal!J8,IF(B5&gt;=30,Proposal!K8,IF(B5&gt;=20,Proposal!K7,IF(B5&gt;=10,Proposal!M8,Proposal!N8))))))))))</f>
        <v>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c r="A6" s="17">
        <f>Proposal!C9</f>
        <v>7</v>
      </c>
      <c r="B6" s="17">
        <f>(A6/Proposal!B9)*100</f>
        <v>46.66666667</v>
      </c>
      <c r="C6" s="17" t="str">
        <f>IF(B6&gt;=100,Proposal!D9,IF(B6&gt;=90,Proposal!E9,IF(B6&gt;=80,Proposal!F9,IF(B6&gt;=70,Proposal!G9,IF(B6&gt;=60,Proposal!H9,IF(B6&gt;=50,Proposal!I9,IF(B6&gt;=40,Proposal!J9,IF(B6&gt;=30,Proposal!K9,IF(B6&gt;=20,Proposal!L9,IF(B6&gt;=10,Proposal!M9,Proposal!N9))))))))))</f>
        <v>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7">
        <f>Proposal!C10</f>
        <v>9</v>
      </c>
      <c r="B7" s="17">
        <f>(A7/Proposal!B10)*100</f>
        <v>60</v>
      </c>
      <c r="C7" s="17" t="str">
        <f>IF(B7&gt;=100,Proposal!D10,IF(B7&gt;=90,Proposal!E10,IF(B7&gt;=80,Proposal!F10,IF(B7&gt;=70,Proposal!G10,IF(B7&gt;=60,Proposal!H10,IF(B7&gt;=50,Proposal!I10,IF(B7&gt;=40,Proposal!J10,IF(B7&gt;=30,Proposal!K10,IF(B7&gt;=20,Proposal!L10,IF(B7&gt;=10,Proposal!M10,Proposal!N10))))))))))</f>
        <v>Fairly good description/implementation of a sensible and cogent methodological road map in order to achieve the expected outcome. It outlines how the project will be undertaken.</v>
      </c>
    </row>
    <row r="8">
      <c r="A8" s="17">
        <f>Proposal!C11</f>
        <v>7</v>
      </c>
      <c r="B8" s="17">
        <f>(A8/Proposal!B11)*100</f>
        <v>70</v>
      </c>
      <c r="C8" s="17" t="str">
        <f>IF(B8&gt;=100,Proposal!D11,IF(B8&gt;=90,Proposal!E11,IF(B8&gt;=80,Proposal!F11,IF(B8&gt;=70,Proposal!G11,IF(B8&gt;=60,Proposal!H11,IF(B8&gt;=50,Proposal!I11,IF(B8&gt;=40,Proposal!J11,IF(B8&gt;=30,Proposal!K11,IF(B8&gt;=20,Proposal!L11,IF(B8&gt;=10,Proposal!M11,Proposal!N11))))))))))</f>
        <v>Good identification of any resource requirements for the project. E.g.: specialist hard/software, publications, access to a company IT resource etc.</v>
      </c>
    </row>
    <row r="9">
      <c r="A9" s="17">
        <f>Proposal!C12</f>
        <v>4</v>
      </c>
      <c r="B9" s="17">
        <f>(A9/Proposal!B12)*100</f>
        <v>80</v>
      </c>
      <c r="C9" s="17" t="str">
        <f>IF(B9&gt;=100,Proposal!D12,IF(B9&gt;=90,Proposal!E12,IF(B9&gt;=80,Proposal!F12,IF(B9&gt;=70,Proposal!G12,IF(B9&gt;=60,Proposal!H12,IF(B9&gt;=50,Proposal!I12,IF(B9&gt;=40,Proposal!J12,IF(B9&gt;=30,Proposal!K12,IF(B9&gt;=20,Proposal!L12,IF(B9&gt;=10,Proposal!M12,Proposal!N12))))))))))</f>
        <v>Excellent representation of project work breakdown structure including different concrete activities their duration and description.</v>
      </c>
    </row>
    <row r="10">
      <c r="A10" s="17">
        <f>Proposal!C13</f>
        <v>4</v>
      </c>
      <c r="B10" s="17">
        <f>(A10/Proposal!B13)*100</f>
        <v>80</v>
      </c>
      <c r="C10" s="17" t="str">
        <f>IF(B10&gt;=100,Proposal!D13,IF(B10&gt;=90,Proposal!E13,IF(B10&gt;=80,Proposal!F13,IF(B10&gt;=70,Proposal!G13,IF(B10&gt;=60,Proposal!H13,IF(B10&gt;=50,Proposal!I13,IF(B10&gt;=40,Proposal!J13,IF(B10&gt;=30,Proposal!K13,IF(B10&gt;=20,Proposal!L13,IF(B10&gt;=10,Proposal!M13,Proposal!N13))))))))))</f>
        <v>Excellent representation of milestones with annotations using list or graphs.</v>
      </c>
    </row>
    <row r="11">
      <c r="A11" s="17">
        <f>Proposal!C14</f>
        <v>2</v>
      </c>
      <c r="B11" s="17">
        <f>(A11/Proposal!B14)*100</f>
        <v>40</v>
      </c>
      <c r="C11" s="17" t="str">
        <f>IF(B11&gt;=100,Proposal!D14,IF(B11&gt;=90,Proposal!E14,IF(B11&gt;=80,Proposal!F14,IF(B11&gt;=70,Proposal!G14,IF(B11&gt;=60,Proposal!H14,IF(B11&gt;=50,Proposal!I14,IF(B11&gt;=40,Proposal!J14,IF(B11&gt;=30,Proposal!K14,IF(B11&gt;=20,Proposal!L14,IF(B11&gt;=10,Proposal!M14,Proposal!N14))))))))))</f>
        <v>Satisfactory representation of project using a Gantt chart correctly sequencing activity, duration and milestones.</v>
      </c>
    </row>
    <row r="12">
      <c r="A12" s="17">
        <f>Proposal!C15</f>
        <v>2</v>
      </c>
      <c r="B12" s="17">
        <f>(A12/Proposal!B15)*100</f>
        <v>40</v>
      </c>
      <c r="C12" s="17" t="str">
        <f>IF(B12&gt;=100,Proposal!D15,IF(B12&gt;=90,Proposal!E15,IF(B12&gt;=80,Proposal!F15,IF(B12&gt;=70,Proposal!G15,IF(B12&gt;=60,Proposal!H15,IF(B12&gt;=50,Proposal!I15,IF(B12&gt;=40,Proposal!J15,IF(B12&gt;=30,Proposal!K15,IF(B12&gt;=20,Proposal!L15,IF(B12&gt;=10,Proposal!M15,Proposal!N15))))))))))</f>
        <v>Satisfactory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330</v>
      </c>
      <c r="B1" s="2" t="s">
        <v>331</v>
      </c>
      <c r="C1" s="2" t="s">
        <v>332</v>
      </c>
      <c r="D1" s="2" t="s">
        <v>333</v>
      </c>
      <c r="E1" s="2" t="s">
        <v>334</v>
      </c>
      <c r="F1" s="2"/>
      <c r="G1" s="2"/>
      <c r="H1" s="2"/>
      <c r="I1" s="2"/>
      <c r="J1" s="2"/>
      <c r="K1" s="2"/>
      <c r="L1" s="2"/>
      <c r="M1" s="2"/>
      <c r="N1" s="2"/>
      <c r="O1" s="2"/>
      <c r="P1" s="2"/>
      <c r="Q1" s="2"/>
      <c r="R1" s="2"/>
      <c r="S1" s="2"/>
      <c r="T1" s="2"/>
      <c r="U1" s="2"/>
    </row>
    <row r="2">
      <c r="A2" s="17">
        <f>'Interim Report'!C5</f>
        <v>16</v>
      </c>
      <c r="B2" s="17">
        <f>(A2/'Interim Report'!B5)*100</f>
        <v>80</v>
      </c>
      <c r="C2" s="17"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17">
        <f>SUM(A:A)</f>
        <v>58</v>
      </c>
      <c r="E2" s="17" t="str">
        <f>IF(D2&gt;93,"A+",IF(D2&gt;82,"A",IF(D2&gt;69,"A-",IF(D2&gt;65,"B+",IF(D2&gt;59,"B",IF(D2&gt;55,"C+",IF(D2&gt;49,"C",IF(D2&gt;45,"D+",IF(D2&gt;39,"D",IF(D2&gt;35,"F1",IF(D2&gt;20,"F2","F3")))))))))))</f>
        <v>C+</v>
      </c>
    </row>
    <row r="3">
      <c r="A3" s="17">
        <f>'Interim Report'!C6</f>
        <v>17</v>
      </c>
      <c r="B3" s="17">
        <f>(A3/'Interim Report'!B6)*100</f>
        <v>85</v>
      </c>
      <c r="C3" s="17"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7">
        <f>'Interim Report'!C7</f>
        <v>16</v>
      </c>
      <c r="B4" s="17">
        <f>(A4/'Interim Report'!B7)*100</f>
        <v>53.33333333</v>
      </c>
      <c r="C4" s="17"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c r="A5" s="17">
        <f>'Interim Report'!C8</f>
        <v>9</v>
      </c>
      <c r="B5" s="17">
        <f>(A5/'Interim Report'!B8)*100</f>
        <v>30</v>
      </c>
      <c r="C5" s="17"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unacceptably along with reflection of dropped plans.
Unacceptable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330</v>
      </c>
      <c r="B1" s="2" t="s">
        <v>331</v>
      </c>
      <c r="C1" s="2" t="s">
        <v>332</v>
      </c>
      <c r="D1" s="2" t="s">
        <v>333</v>
      </c>
      <c r="E1" s="2" t="s">
        <v>334</v>
      </c>
      <c r="F1" s="2"/>
      <c r="G1" s="2"/>
      <c r="H1" s="2"/>
      <c r="I1" s="2"/>
      <c r="J1" s="2"/>
      <c r="K1" s="2"/>
      <c r="L1" s="2"/>
      <c r="M1" s="2"/>
      <c r="N1" s="2"/>
      <c r="O1" s="2"/>
      <c r="P1" s="2"/>
      <c r="Q1" s="2"/>
      <c r="R1" s="2"/>
      <c r="S1" s="2"/>
      <c r="T1" s="2"/>
      <c r="U1" s="2"/>
    </row>
    <row r="2">
      <c r="A2" s="17">
        <f>Artefact!C5</f>
        <v>0</v>
      </c>
      <c r="B2" s="17">
        <f>(A2/Artefact!B5)*100</f>
        <v>0</v>
      </c>
      <c r="C2" s="17"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Artefact!C6</f>
        <v>0</v>
      </c>
      <c r="B3" s="17">
        <f>(A3/Artefact!B6)*100</f>
        <v>0</v>
      </c>
      <c r="C3" s="17"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330</v>
      </c>
      <c r="B1" s="2" t="s">
        <v>331</v>
      </c>
      <c r="C1" s="2" t="s">
        <v>332</v>
      </c>
      <c r="D1" s="2" t="s">
        <v>333</v>
      </c>
      <c r="E1" s="2" t="s">
        <v>334</v>
      </c>
      <c r="F1" s="2"/>
      <c r="G1" s="2"/>
      <c r="H1" s="2"/>
      <c r="I1" s="2"/>
      <c r="J1" s="2"/>
      <c r="K1" s="2"/>
      <c r="L1" s="2"/>
      <c r="M1" s="2"/>
      <c r="N1" s="2"/>
      <c r="O1" s="2"/>
      <c r="P1" s="2"/>
      <c r="Q1" s="2"/>
      <c r="R1" s="2"/>
      <c r="S1" s="2"/>
      <c r="T1" s="2"/>
      <c r="U1" s="2"/>
    </row>
    <row r="2">
      <c r="A2" s="17">
        <f>Logs!C5</f>
        <v>0</v>
      </c>
      <c r="B2" s="17">
        <f>(A2/Logs!B5)*100</f>
        <v>0</v>
      </c>
      <c r="C2" s="17"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Logs!C6</f>
        <v>0</v>
      </c>
      <c r="B3" s="17">
        <f>(A3/Logs!B6)*100</f>
        <v>0</v>
      </c>
      <c r="C3" s="17"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330</v>
      </c>
      <c r="B1" s="2" t="s">
        <v>331</v>
      </c>
      <c r="C1" s="2" t="s">
        <v>332</v>
      </c>
      <c r="D1" s="2" t="s">
        <v>333</v>
      </c>
      <c r="E1" s="2" t="s">
        <v>334</v>
      </c>
      <c r="F1" s="2"/>
      <c r="G1" s="2"/>
      <c r="H1" s="2"/>
      <c r="I1" s="2"/>
      <c r="J1" s="2"/>
      <c r="K1" s="2"/>
      <c r="L1" s="2"/>
      <c r="M1" s="2"/>
      <c r="N1" s="2"/>
      <c r="O1" s="2"/>
      <c r="P1" s="2"/>
      <c r="Q1" s="2"/>
      <c r="R1" s="2"/>
      <c r="S1" s="2"/>
      <c r="T1" s="2"/>
      <c r="U1" s="2"/>
    </row>
    <row r="2">
      <c r="A2" s="17">
        <f>'Final Report'!C5</f>
        <v>0</v>
      </c>
      <c r="B2" s="17">
        <f>(A2/'Final Report'!B5)*100</f>
        <v>0</v>
      </c>
      <c r="C2" s="17"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'Final Report'!C6</f>
        <v>0</v>
      </c>
      <c r="B3" s="17">
        <f>(A3/'Final Report'!B6)*100</f>
        <v>0</v>
      </c>
      <c r="C3" s="17"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7">
        <f>'Final Report'!C7</f>
        <v>0</v>
      </c>
      <c r="B4" s="17">
        <f>(A4/'Final Report'!B7)*100</f>
        <v>0</v>
      </c>
      <c r="C4" s="17"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7">
        <f>'Final Report'!C8</f>
        <v>0</v>
      </c>
      <c r="B5" s="17">
        <f>(A5/'Final Report'!B8)*100</f>
        <v>0</v>
      </c>
      <c r="C5" s="17"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7">
        <f>'Final Report'!C9</f>
        <v>0</v>
      </c>
      <c r="B6" s="17">
        <f>(A6/'Final Report'!B9)*100</f>
        <v>0</v>
      </c>
      <c r="C6" s="17"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7">
        <f>'Final Report'!C10</f>
        <v>0</v>
      </c>
      <c r="B7" s="17">
        <f>(A7/'Final Report'!B10)*100</f>
        <v>0</v>
      </c>
      <c r="C7" s="1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7">
        <f>'Final Report'!C11</f>
        <v>0</v>
      </c>
      <c r="B8" s="17">
        <f>(A8/'Final Report'!B11)*100</f>
        <v>0</v>
      </c>
      <c r="C8" s="17"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2" t="s">
        <v>330</v>
      </c>
      <c r="B1" s="2" t="s">
        <v>331</v>
      </c>
      <c r="C1" s="2" t="s">
        <v>332</v>
      </c>
      <c r="D1" s="2" t="s">
        <v>333</v>
      </c>
      <c r="E1" s="2" t="s">
        <v>334</v>
      </c>
      <c r="F1" s="2"/>
      <c r="I1" s="2"/>
      <c r="J1" s="2"/>
      <c r="K1" s="2"/>
      <c r="L1" s="2"/>
      <c r="M1" s="2"/>
      <c r="N1" s="2"/>
      <c r="O1" s="2"/>
      <c r="P1" s="2"/>
      <c r="Q1" s="2"/>
      <c r="R1" s="2"/>
      <c r="S1" s="2"/>
      <c r="T1" s="2"/>
      <c r="U1" s="2"/>
    </row>
    <row r="2">
      <c r="A2" s="17">
        <f>Viva!C5</f>
        <v>0</v>
      </c>
      <c r="B2" s="17">
        <f>(A2/Viva!B5)*100</f>
        <v>0</v>
      </c>
      <c r="C2" s="17"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2"/>
      <c r="B1" s="2"/>
      <c r="C1" s="2" t="s">
        <v>335</v>
      </c>
    </row>
    <row r="2">
      <c r="C2" s="17" t="s">
        <v>3</v>
      </c>
      <c r="D2" s="60">
        <v>0.05</v>
      </c>
      <c r="E2" s="17">
        <f>'Proposal Sheet'!D2*D2</f>
        <v>3.125</v>
      </c>
    </row>
    <row r="3">
      <c r="C3" s="17" t="s">
        <v>4</v>
      </c>
      <c r="D3" s="60">
        <v>0.25</v>
      </c>
      <c r="E3" s="17">
        <f>'Interim Report Sheet'!D2*D3</f>
        <v>14.5</v>
      </c>
    </row>
    <row r="4">
      <c r="C4" s="17" t="s">
        <v>147</v>
      </c>
      <c r="D4" s="60">
        <v>0.1</v>
      </c>
      <c r="E4" s="17">
        <f>'Artefact Sheet'!D2*D4</f>
        <v>0</v>
      </c>
    </row>
    <row r="5">
      <c r="A5" s="2" t="s">
        <v>336</v>
      </c>
      <c r="C5" s="17" t="s">
        <v>214</v>
      </c>
      <c r="D5" s="60">
        <v>0.1</v>
      </c>
      <c r="E5" s="17">
        <f>'Logs Sheet'!D2*D5</f>
        <v>0</v>
      </c>
    </row>
    <row r="6">
      <c r="A6" s="17" t="s">
        <v>11</v>
      </c>
      <c r="C6" s="17" t="s">
        <v>238</v>
      </c>
      <c r="D6" s="60">
        <v>0.4</v>
      </c>
      <c r="E6" s="17">
        <f>'Final Report Sheet'!D2*D6</f>
        <v>0</v>
      </c>
    </row>
    <row r="7">
      <c r="A7" s="17" t="s">
        <v>337</v>
      </c>
      <c r="C7" s="17" t="s">
        <v>22</v>
      </c>
      <c r="D7" s="60">
        <v>0.1</v>
      </c>
      <c r="E7" s="17">
        <f>'Viva Sheet'!D2*D7</f>
        <v>0</v>
      </c>
    </row>
    <row r="8">
      <c r="D8" s="60">
        <f t="shared" ref="D8:E8" si="1">SUM(D2:D7)</f>
        <v>1</v>
      </c>
      <c r="E8" s="17">
        <f t="shared" si="1"/>
        <v>17.625</v>
      </c>
      <c r="F8" s="17" t="str">
        <f>IF(E8&gt;93,"A+",IF(E8&gt;82,"A",IF(E8&gt;70,"A-",IF(E8&gt;65,"B+",IF(E8&gt;60,"B",IF(E8&gt;55,"C+",IF(E8&gt;50,"C",IF(E8&gt;45,"D+",IF(E8&gt;40,"D",IF(E8&gt;35,"F1",IF(E8&gt;20,"F2","F3")))))))))))</f>
        <v>F3</v>
      </c>
    </row>
    <row r="10">
      <c r="E10" s="17"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