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<sst xmlns="http://schemas.openxmlformats.org/spreadsheetml/2006/main" count="435" uniqueCount="334">
  <si>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</si>
  <si>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</si>
  <si>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Matina Tuladhar</t>
  </si>
  <si>
    <t>ID Number:</t>
  </si>
  <si>
    <t>Title:</t>
  </si>
  <si>
    <t>Proposal (Venue Booking System-Web Application)</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</si>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</sst>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1"/>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rgb="FF3F3F76"/>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7" fillId="14"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2" fillId="10" borderId="26" applyNumberFormat="0" applyAlignment="0" applyProtection="0">
      <alignment vertical="center"/>
    </xf>
    <xf numFmtId="0" fontId="20" fillId="0" borderId="24" applyNumberFormat="0" applyFill="0" applyAlignment="0" applyProtection="0">
      <alignment vertical="center"/>
    </xf>
    <xf numFmtId="0" fontId="13" fillId="9" borderId="25" applyNumberFormat="0" applyFont="0" applyAlignment="0" applyProtection="0">
      <alignment vertical="center"/>
    </xf>
    <xf numFmtId="0" fontId="26" fillId="0" borderId="0" applyNumberFormat="0" applyFill="0" applyBorder="0" applyAlignment="0" applyProtection="0">
      <alignment vertical="center"/>
    </xf>
    <xf numFmtId="0" fontId="18" fillId="21" borderId="0" applyNumberFormat="0" applyBorder="0" applyAlignment="0" applyProtection="0">
      <alignment vertical="center"/>
    </xf>
    <xf numFmtId="0" fontId="32" fillId="0" borderId="0" applyNumberFormat="0" applyFill="0" applyBorder="0" applyAlignment="0" applyProtection="0">
      <alignment vertical="center"/>
    </xf>
    <xf numFmtId="0" fontId="17" fillId="20" borderId="0" applyNumberFormat="0" applyBorder="0" applyAlignment="0" applyProtection="0">
      <alignment vertical="center"/>
    </xf>
    <xf numFmtId="0" fontId="34" fillId="0" borderId="0" applyNumberFormat="0" applyFill="0" applyBorder="0" applyAlignment="0" applyProtection="0">
      <alignment vertical="center"/>
    </xf>
    <xf numFmtId="0" fontId="17" fillId="8" borderId="0" applyNumberFormat="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24" applyNumberFormat="0" applyFill="0" applyAlignment="0" applyProtection="0">
      <alignment vertical="center"/>
    </xf>
    <xf numFmtId="0" fontId="28" fillId="0" borderId="29" applyNumberFormat="0" applyFill="0" applyAlignment="0" applyProtection="0">
      <alignment vertical="center"/>
    </xf>
    <xf numFmtId="0" fontId="28" fillId="0" borderId="0" applyNumberFormat="0" applyFill="0" applyBorder="0" applyAlignment="0" applyProtection="0">
      <alignment vertical="center"/>
    </xf>
    <xf numFmtId="0" fontId="23" fillId="13" borderId="27" applyNumberFormat="0" applyAlignment="0" applyProtection="0">
      <alignment vertical="center"/>
    </xf>
    <xf numFmtId="0" fontId="18" fillId="24" borderId="0" applyNumberFormat="0" applyBorder="0" applyAlignment="0" applyProtection="0">
      <alignment vertical="center"/>
    </xf>
    <xf numFmtId="0" fontId="30" fillId="23" borderId="0" applyNumberFormat="0" applyBorder="0" applyAlignment="0" applyProtection="0">
      <alignment vertical="center"/>
    </xf>
    <xf numFmtId="0" fontId="19" fillId="5" borderId="23" applyNumberFormat="0" applyAlignment="0" applyProtection="0">
      <alignment vertical="center"/>
    </xf>
    <xf numFmtId="0" fontId="17" fillId="18" borderId="0" applyNumberFormat="0" applyBorder="0" applyAlignment="0" applyProtection="0">
      <alignment vertical="center"/>
    </xf>
    <xf numFmtId="0" fontId="29" fillId="5" borderId="27" applyNumberFormat="0" applyAlignment="0" applyProtection="0">
      <alignment vertical="center"/>
    </xf>
    <xf numFmtId="0" fontId="27" fillId="0" borderId="28" applyNumberFormat="0" applyFill="0" applyAlignment="0" applyProtection="0">
      <alignment vertical="center"/>
    </xf>
    <xf numFmtId="0" fontId="33" fillId="0" borderId="30" applyNumberFormat="0" applyFill="0" applyAlignment="0" applyProtection="0">
      <alignment vertical="center"/>
    </xf>
    <xf numFmtId="0" fontId="35" fillId="32" borderId="0" applyNumberFormat="0" applyBorder="0" applyAlignment="0" applyProtection="0">
      <alignment vertical="center"/>
    </xf>
    <xf numFmtId="0" fontId="24" fillId="17" borderId="0" applyNumberFormat="0" applyBorder="0" applyAlignment="0" applyProtection="0">
      <alignment vertical="center"/>
    </xf>
    <xf numFmtId="0" fontId="18" fillId="31" borderId="0" applyNumberFormat="0" applyBorder="0" applyAlignment="0" applyProtection="0">
      <alignment vertical="center"/>
    </xf>
    <xf numFmtId="0" fontId="17" fillId="30" borderId="0" applyNumberFormat="0" applyBorder="0" applyAlignment="0" applyProtection="0">
      <alignment vertical="center"/>
    </xf>
    <xf numFmtId="0" fontId="18" fillId="7" borderId="0" applyNumberFormat="0" applyBorder="0" applyAlignment="0" applyProtection="0">
      <alignment vertical="center"/>
    </xf>
    <xf numFmtId="0" fontId="18" fillId="29" borderId="0" applyNumberFormat="0" applyBorder="0" applyAlignment="0" applyProtection="0">
      <alignment vertical="center"/>
    </xf>
    <xf numFmtId="0" fontId="17" fillId="27" borderId="0" applyNumberFormat="0" applyBorder="0" applyAlignment="0" applyProtection="0">
      <alignment vertical="center"/>
    </xf>
    <xf numFmtId="0" fontId="17" fillId="12" borderId="0" applyNumberFormat="0" applyBorder="0" applyAlignment="0" applyProtection="0">
      <alignment vertical="center"/>
    </xf>
    <xf numFmtId="0" fontId="18" fillId="4" borderId="0" applyNumberFormat="0" applyBorder="0" applyAlignment="0" applyProtection="0">
      <alignment vertical="center"/>
    </xf>
    <xf numFmtId="0" fontId="18" fillId="11" borderId="0" applyNumberFormat="0" applyBorder="0" applyAlignment="0" applyProtection="0">
      <alignment vertical="center"/>
    </xf>
    <xf numFmtId="0" fontId="17" fillId="6" borderId="0" applyNumberFormat="0" applyBorder="0" applyAlignment="0" applyProtection="0">
      <alignment vertical="center"/>
    </xf>
    <xf numFmtId="0" fontId="18" fillId="22" borderId="0" applyNumberFormat="0" applyBorder="0" applyAlignment="0" applyProtection="0">
      <alignment vertical="center"/>
    </xf>
    <xf numFmtId="0" fontId="17" fillId="3" borderId="0" applyNumberFormat="0" applyBorder="0" applyAlignment="0" applyProtection="0">
      <alignment vertical="center"/>
    </xf>
    <xf numFmtId="0" fontId="17" fillId="2" borderId="0" applyNumberFormat="0" applyBorder="0" applyAlignment="0" applyProtection="0">
      <alignment vertical="center"/>
    </xf>
    <xf numFmtId="0" fontId="18" fillId="19" borderId="0" applyNumberFormat="0" applyBorder="0" applyAlignment="0" applyProtection="0">
      <alignment vertical="center"/>
    </xf>
    <xf numFmtId="0" fontId="17" fillId="26" borderId="0" applyNumberFormat="0" applyBorder="0" applyAlignment="0" applyProtection="0">
      <alignment vertical="center"/>
    </xf>
    <xf numFmtId="0" fontId="18" fillId="16" borderId="0" applyNumberFormat="0" applyBorder="0" applyAlignment="0" applyProtection="0">
      <alignment vertical="center"/>
    </xf>
    <xf numFmtId="0" fontId="18" fillId="25" borderId="0" applyNumberFormat="0" applyBorder="0" applyAlignment="0" applyProtection="0">
      <alignment vertical="center"/>
    </xf>
    <xf numFmtId="0" fontId="17" fillId="28" borderId="0" applyNumberFormat="0" applyBorder="0" applyAlignment="0" applyProtection="0">
      <alignment vertical="center"/>
    </xf>
    <xf numFmtId="0" fontId="18" fillId="15"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227%20Matina%20Tuladha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tabSelected="1" workbookViewId="0">
      <selection activeCell="B32" sqref="B32"/>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17031227</v>
      </c>
    </row>
    <row r="6" spans="1:2">
      <c r="A6" s="1"/>
      <c r="B6" s="52"/>
    </row>
    <row r="7"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B</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B+</v>
      </c>
    </row>
    <row r="23" ht="15.75" customHeight="1"/>
    <row r="24" ht="15.75" hidden="1" customHeight="1" spans="1:2">
      <c r="A24" s="1" t="s">
        <v>16</v>
      </c>
      <c r="B24" s="55" t="str">
        <f>'Viva Sheet'!E2</f>
        <v>F3</v>
      </c>
    </row>
    <row r="25" ht="15.75" customHeight="1"/>
    <row r="26" ht="15.75" customHeight="1" spans="1:2">
      <c r="A26" s="1" t="s">
        <v>17</v>
      </c>
      <c r="B26" s="56" t="str">
        <f>'Final Marks'!F8</f>
        <v>B+</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31" sqref="C31"/>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14</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60</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8" sqref="C8"/>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4</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16</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24</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8</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3</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8</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67</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B</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Excellent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Excellent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Fairly good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Excellent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Weak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Excellent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B+</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60</v>
      </c>
      <c r="E2" s="2" t="str">
        <f>IF(D2&gt;93,"A+",IF(D2&gt;82,"A",IF(D2&gt;69,"A-",IF(D2&gt;65,"B+",IF(D2&gt;59,"B",IF(D2&gt;55,"C+",IF(D2&gt;49,"C",IF(D2&gt;45,"D+",IF(D2&gt;39,"D",IF(D2&gt;35,"F1",IF(D2&gt;20,"F2","F3")))))))))))</f>
        <v>B</v>
      </c>
    </row>
    <row r="3" spans="1:3">
      <c r="A3" s="2">
        <f>'Interim Report'!C6</f>
        <v>14</v>
      </c>
      <c r="B3" s="2">
        <f>(A3/'Interim Report'!B6)*100</f>
        <v>70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67</v>
      </c>
      <c r="E2" s="2" t="str">
        <f>IF(D2&gt;93,"A+",IF(D2&gt;82,"A",IF(D2&gt;69,"A-",IF(D2&gt;65,"B+",IF(D2&gt;59,"B",IF(D2&gt;55,"C+",IF(D2&gt;49,"C",IF(D2&gt;45,"D+",IF(D2&gt;39,"D",IF(D2&gt;35,"F1",IF(D2&gt;20,"F2","F3")))))))))))</f>
        <v>B+</v>
      </c>
    </row>
    <row r="3" spans="1:3">
      <c r="A3" s="2">
        <f>'Final Report'!C6</f>
        <v>4</v>
      </c>
      <c r="B3" s="2">
        <f>(A3/'Final Report'!B6)*100</f>
        <v>80</v>
      </c>
      <c r="C3" s="2" t="str">
        <f>IF(B3&gt;=100,'Final Report'!D6,IF(B3&gt;=90,'Final Report'!E6,IF(B3&gt;=80,'Final Report'!F6,IF(B3&gt;=70,'Final Report'!G6,IF(B3&gt;=60,'Final Report'!H6,IF(B3&gt;=50,'Final Report'!I6,IF(B3&gt;=40,'Final Report'!J6,IF(B3&gt;=30,'Final Report'!K6,IF(B3&gt;=20,'Final Report'!L6,IF(B3&gt;=10,'Final Report'!M6,'Final Report'!N6))))))))))</f>
        <v>Excellent introduction and background has been explained in context of the proposed topic with proper sub-chapters and variety of credible references</v>
      </c>
    </row>
    <row r="4" spans="1:3">
      <c r="A4" s="2">
        <f>'Final Report'!C7</f>
        <v>16</v>
      </c>
      <c r="B4" s="2">
        <f>(A4/'Final Report'!B7)*100</f>
        <v>80</v>
      </c>
      <c r="C4" s="2" t="str">
        <f>IF(B4&gt;=100,'Final Report'!D7,IF(B4&gt;=90,'Final Report'!E7,IF(B4&gt;=80,'Final Report'!F7,IF(B4&gt;=70,'Final Report'!G7,IF(B4&gt;=60,'Final Report'!H7,IF(B4&gt;=50,'Final Report'!I7,IF(B4&gt;=40,'Final Report'!J7,IF(B4&gt;=30,'Final Report'!K7,IF(B4&gt;=20,'Final Report'!L7,IF(B4&gt;=10,'Final Report'!M7,'Final Report'!N7))))))))))</f>
        <v>Excellent evidences of designs have been showcased which is related to the implemented methodology and workflow (e.g. mind maps, flowcharts, use cases, DFDs etc).</v>
      </c>
    </row>
    <row r="5" spans="1:3">
      <c r="A5" s="2">
        <f>'Final Report'!C8</f>
        <v>24</v>
      </c>
      <c r="B5" s="2">
        <f>(A5/'Final Report'!B8)*100</f>
        <v>60</v>
      </c>
      <c r="C5" s="2" t="str">
        <f>IF(B5&gt;=100,'Final Report'!D8,IF(B5&gt;=90,'Final Report'!E8,IF(B5&gt;=80,'Final Report'!F8,IF(B5&gt;=70,'Final Report'!G8,IF(B5&gt;=60,'Final Report'!H8,IF(B5&gt;=50,'Final Report'!I8,IF(B5&gt;=40,'Final Report'!J8,IF(B5&gt;=30,'Final Report'!K8,IF(B5&gt;=20,'Final Report'!L8,IF(B5&gt;=10,'Final Report'!M8,'Final Report'!N8))))))))))</f>
        <v>Fairly good evidences of considerations and critical analysis of different option before inception of system design is found.</v>
      </c>
    </row>
    <row r="6" spans="1:3">
      <c r="A6" s="2">
        <f>'Final Report'!C9</f>
        <v>8</v>
      </c>
      <c r="B6" s="2">
        <f>(A6/'Final Report'!B9)*100</f>
        <v>80</v>
      </c>
      <c r="C6" s="2" t="str">
        <f>IF(B6&gt;=100,'Final Report'!D9,IF(B6&gt;=90,'Final Report'!E9,IF(B6&gt;=80,'Final Report'!F9,IF(B6&gt;=70,'Final Report'!G9,IF(B6&gt;=60,'Final Report'!H9,IF(B6&gt;=50,'Final Report'!I9,IF(B6&gt;=40,'Final Report'!J9,IF(B6&gt;=30,'Final Report'!K9,IF(B6&gt;=20,'Final Report'!L9,IF(B6&gt;=10,'Final Report'!M9,'Final Report'!N9))))))))))</f>
        <v>Excellent representation of testing is showcased in relation to adequate scenarios related to the system.</v>
      </c>
    </row>
    <row r="7" spans="1:3">
      <c r="A7" s="2">
        <f>'Final Report'!C10</f>
        <v>3</v>
      </c>
      <c r="B7" s="2">
        <f>(A7/'Final Report'!B10)*100</f>
        <v>30</v>
      </c>
      <c r="C7" s="2" t="str">
        <f>IF(B7&gt;=100,'Final Report'!D10,IF(B7&gt;=90,'Final Report'!E10,IF(B7&gt;=80,'Final Report'!F10,IF(B7&gt;=70,'Final Report'!G10,IF(B7&gt;=60,'Final Report'!H10,IF(B7&gt;=50,'Final Report'!I10,IF(B7&gt;=40,'Final Report'!J10,IF(B7&gt;=30,'Final Report'!K10,IF(B7&gt;=20,'Final Report'!L10,IF(B7&gt;=10,'Final Report'!M10,'Final Report'!N10))))))))))</f>
        <v>Weak critical analysis is done of the whole system as well as project journey.</v>
      </c>
    </row>
    <row r="8" spans="1:3">
      <c r="A8" s="2">
        <f>'Final Report'!C11</f>
        <v>8</v>
      </c>
      <c r="B8" s="2">
        <f>(A8/'Final Report'!B11)*100</f>
        <v>80</v>
      </c>
      <c r="C8" s="2" t="str">
        <f>IF(B8&gt;=100,'Final Report'!D11,IF(B8&gt;=90,'Final Report'!E11,IF(B8&gt;=80,'Final Report'!F11,IF(B8&gt;=70,'Final Report'!G11,IF(B8&gt;=60,'Final Report'!H11,IF(B8&gt;=50,'Final Report'!I11,IF(B8&gt;=40,'Final Report'!J11,IF(B8&gt;=30,'Final Report'!K11,IF(B8&gt;=20,'Final Report'!L11,IF(B8&gt;=10,'Final Report'!M11,'Final Report'!N11))))))))))</f>
        <v>Excellent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50.25</v>
      </c>
    </row>
    <row r="7" spans="1:5">
      <c r="A7" s="2" t="s">
        <v>9</v>
      </c>
      <c r="C7" s="2" t="s">
        <v>16</v>
      </c>
      <c r="D7" s="3">
        <v>0</v>
      </c>
      <c r="E7" s="2">
        <f>'Viva Sheet'!D2*D7</f>
        <v>0</v>
      </c>
    </row>
    <row r="8" spans="4:6">
      <c r="D8" s="3">
        <f t="shared" ref="D8:E8" si="0">SUM(D2:D7)</f>
        <v>1</v>
      </c>
      <c r="E8" s="2">
        <f t="shared" si="0"/>
        <v>65.25</v>
      </c>
      <c r="F8" s="2" t="str">
        <f>IF(E8&gt;93,"A+",IF(E8&gt;82,"A",IF(E8&gt;70,"A-",IF(E8&gt;65,"B+",IF(E8&gt;60,"B",IF(E8&gt;55,"C+",IF(E8&gt;50,"C",IF(E8&gt;45,"D+",IF(E8&gt;40,"D",IF(E8&gt;35,"F1",IF(E8&gt;20,"F2","F3")))))))))))</f>
        <v>B+</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2020-06-21T20:28:45Z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