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D42" i="1" l="1"/>
  <c r="F42" i="1" s="1"/>
  <c r="H42" i="1" s="1"/>
  <c r="D41" i="1"/>
  <c r="F41" i="1" s="1"/>
  <c r="H41" i="1" s="1"/>
  <c r="F40" i="1"/>
  <c r="H40" i="1" s="1"/>
  <c r="D40" i="1"/>
  <c r="D39" i="1"/>
  <c r="F39" i="1" s="1"/>
  <c r="H39" i="1" s="1"/>
  <c r="D49" i="1"/>
  <c r="F49" i="1" s="1"/>
  <c r="H49" i="1" s="1"/>
  <c r="D50" i="1"/>
  <c r="F50" i="1" s="1"/>
  <c r="H50" i="1" s="1"/>
  <c r="D60" i="1" l="1"/>
  <c r="D61" i="1"/>
  <c r="D62" i="1"/>
  <c r="D63" i="1"/>
  <c r="D64" i="1"/>
  <c r="D65" i="1"/>
  <c r="D66" i="1"/>
  <c r="D67" i="1"/>
  <c r="D68" i="1"/>
  <c r="D69" i="1"/>
  <c r="D70" i="1"/>
  <c r="D56" i="1" l="1"/>
  <c r="F56" i="1" s="1"/>
  <c r="H56" i="1" s="1"/>
  <c r="D55" i="1"/>
  <c r="F55" i="1" s="1"/>
  <c r="H55" i="1" s="1"/>
  <c r="D54" i="1"/>
  <c r="F54" i="1" s="1"/>
  <c r="H54" i="1" s="1"/>
  <c r="D53" i="1"/>
  <c r="F53" i="1" s="1"/>
  <c r="H53" i="1" s="1"/>
  <c r="D52" i="1"/>
  <c r="F52" i="1" s="1"/>
  <c r="H52" i="1" s="1"/>
  <c r="D51" i="1"/>
  <c r="F51" i="1" s="1"/>
  <c r="H51" i="1" s="1"/>
  <c r="G35" i="1" l="1"/>
  <c r="I35" i="1" s="1"/>
  <c r="E35" i="1"/>
  <c r="E34" i="1"/>
  <c r="G34" i="1" s="1"/>
  <c r="I34" i="1" s="1"/>
  <c r="E33" i="1"/>
  <c r="G33" i="1" s="1"/>
  <c r="I33" i="1" s="1"/>
  <c r="E32" i="1"/>
  <c r="G32" i="1" s="1"/>
  <c r="I32" i="1" s="1"/>
  <c r="E31" i="1"/>
  <c r="G31" i="1" s="1"/>
  <c r="I31" i="1" s="1"/>
  <c r="E30" i="1"/>
  <c r="G30" i="1" s="1"/>
  <c r="I30" i="1" s="1"/>
  <c r="E29" i="1"/>
  <c r="G29" i="1" s="1"/>
  <c r="I29" i="1" s="1"/>
  <c r="G28" i="1"/>
  <c r="I28" i="1" s="1"/>
  <c r="E28" i="1"/>
  <c r="E27" i="1"/>
  <c r="G27" i="1" s="1"/>
  <c r="I27" i="1" s="1"/>
  <c r="E26" i="1"/>
  <c r="G26" i="1" s="1"/>
  <c r="I26" i="1" s="1"/>
  <c r="E25" i="1"/>
  <c r="G25" i="1" s="1"/>
  <c r="I25" i="1" s="1"/>
  <c r="F4" i="1" l="1"/>
  <c r="H4" i="1" s="1"/>
  <c r="J4" i="1" s="1"/>
  <c r="F5" i="1"/>
  <c r="H5" i="1" s="1"/>
  <c r="J5" i="1" s="1"/>
  <c r="F6" i="1"/>
  <c r="H6" i="1" s="1"/>
  <c r="J6" i="1" s="1"/>
  <c r="F7" i="1"/>
  <c r="H7" i="1" s="1"/>
  <c r="J7" i="1" s="1"/>
  <c r="O2" i="1"/>
  <c r="Q2" i="1" s="1"/>
  <c r="S2" i="1" s="1"/>
  <c r="O3" i="1"/>
  <c r="Q3" i="1" s="1"/>
  <c r="S3" i="1" s="1"/>
  <c r="F9" i="1"/>
  <c r="H9" i="1" s="1"/>
  <c r="J9" i="1" s="1"/>
  <c r="O4" i="1"/>
  <c r="Q4" i="1" s="1"/>
  <c r="S4" i="1" s="1"/>
  <c r="F10" i="1"/>
  <c r="H10" i="1" s="1"/>
  <c r="J10" i="1" s="1"/>
  <c r="O5" i="1"/>
  <c r="Q5" i="1"/>
  <c r="S5" i="1" s="1"/>
  <c r="F11" i="1"/>
  <c r="H11" i="1" s="1"/>
  <c r="J11" i="1" s="1"/>
  <c r="O6" i="1"/>
  <c r="Q6" i="1" s="1"/>
  <c r="S6" i="1" s="1"/>
  <c r="F12" i="1"/>
  <c r="H12" i="1" s="1"/>
  <c r="J12" i="1" s="1"/>
  <c r="O7" i="1"/>
  <c r="Q7" i="1" s="1"/>
  <c r="S7" i="1" s="1"/>
  <c r="F13" i="1"/>
  <c r="H13" i="1" s="1"/>
  <c r="J13" i="1" s="1"/>
  <c r="O8" i="1"/>
  <c r="Q8" i="1" s="1"/>
  <c r="S8" i="1" s="1"/>
  <c r="O9" i="1"/>
  <c r="Q9" i="1"/>
  <c r="S9" i="1" s="1"/>
  <c r="F15" i="1"/>
  <c r="H15" i="1" s="1"/>
  <c r="J15" i="1" s="1"/>
  <c r="O10" i="1"/>
  <c r="Q10" i="1" s="1"/>
  <c r="S10" i="1" s="1"/>
  <c r="F16" i="1"/>
  <c r="H16" i="1" s="1"/>
  <c r="J16" i="1" s="1"/>
  <c r="O11" i="1"/>
  <c r="Q11" i="1" s="1"/>
  <c r="S11" i="1" s="1"/>
  <c r="F17" i="1"/>
  <c r="H17" i="1" s="1"/>
  <c r="J17" i="1" s="1"/>
  <c r="O12" i="1"/>
  <c r="Q12" i="1" s="1"/>
  <c r="S12" i="1" s="1"/>
  <c r="F18" i="1"/>
  <c r="H18" i="1" s="1"/>
  <c r="J18" i="1" s="1"/>
  <c r="O13" i="1"/>
  <c r="Q13" i="1" s="1"/>
  <c r="S13" i="1" s="1"/>
  <c r="O14" i="1"/>
  <c r="Q14" i="1" s="1"/>
  <c r="S14" i="1" s="1"/>
</calcChain>
</file>

<file path=xl/sharedStrings.xml><?xml version="1.0" encoding="utf-8"?>
<sst xmlns="http://schemas.openxmlformats.org/spreadsheetml/2006/main" count="115" uniqueCount="52">
  <si>
    <t>PARCELA</t>
  </si>
  <si>
    <t>U.I</t>
  </si>
  <si>
    <t>U.F</t>
  </si>
  <si>
    <t>SC/HEC</t>
  </si>
  <si>
    <t>100-UI/100-UF=*P.B = PL</t>
  </si>
  <si>
    <t>PL*1000/AREA=/60</t>
  </si>
  <si>
    <t>AREA(M2)</t>
  </si>
  <si>
    <t>P.B(KG)</t>
  </si>
  <si>
    <t>P.FINAL</t>
  </si>
  <si>
    <t xml:space="preserve">Resultado área experimental Granja Vania </t>
  </si>
  <si>
    <t xml:space="preserve">cultivar </t>
  </si>
  <si>
    <t>1º contagem</t>
  </si>
  <si>
    <t xml:space="preserve">avariadas </t>
  </si>
  <si>
    <t>Plantas finais</t>
  </si>
  <si>
    <t xml:space="preserve">distancia(m) </t>
  </si>
  <si>
    <t>sem/metro</t>
  </si>
  <si>
    <t xml:space="preserve">plantas p/hectare </t>
  </si>
  <si>
    <t>P1225VYHR</t>
  </si>
  <si>
    <t>P3310 VYHR</t>
  </si>
  <si>
    <t>P3565PWU</t>
  </si>
  <si>
    <t>P3016VYHR</t>
  </si>
  <si>
    <t>P1972VYHR</t>
  </si>
  <si>
    <t xml:space="preserve">DKB230 </t>
  </si>
  <si>
    <t>AG9021</t>
  </si>
  <si>
    <t>DKB235</t>
  </si>
  <si>
    <t>Peso Liquido</t>
  </si>
  <si>
    <t>P3440PWU</t>
  </si>
  <si>
    <r>
      <rPr>
        <b/>
        <sz val="13.5"/>
        <color theme="1"/>
        <rFont val="Calibri"/>
        <family val="2"/>
        <scheme val="minor"/>
      </rPr>
      <t>sc/hectar</t>
    </r>
    <r>
      <rPr>
        <sz val="13.5"/>
        <color theme="1"/>
        <rFont val="Calibri"/>
        <family val="2"/>
        <scheme val="minor"/>
      </rPr>
      <t xml:space="preserve"> </t>
    </r>
  </si>
  <si>
    <t>P.L</t>
  </si>
  <si>
    <t>AREA(m2)</t>
  </si>
  <si>
    <t>95Y02IPRO</t>
  </si>
  <si>
    <t>95R21E</t>
  </si>
  <si>
    <t>TROVÃO</t>
  </si>
  <si>
    <t>95R40IPRO</t>
  </si>
  <si>
    <t>95Y42IPRO</t>
  </si>
  <si>
    <t xml:space="preserve">ZEUS </t>
  </si>
  <si>
    <t xml:space="preserve">Eder klein - soja sequeiro </t>
  </si>
  <si>
    <t>P.B</t>
  </si>
  <si>
    <t>AREA</t>
  </si>
  <si>
    <t>ZEUS</t>
  </si>
  <si>
    <t xml:space="preserve">Machiavelli - soja sequeiro </t>
  </si>
  <si>
    <t>95Y02</t>
  </si>
  <si>
    <t>95R21</t>
  </si>
  <si>
    <t>95R40</t>
  </si>
  <si>
    <t>95Y42</t>
  </si>
  <si>
    <t>AREA DE 585M2</t>
  </si>
  <si>
    <t>Machiavelli - soja irrigado</t>
  </si>
  <si>
    <t>DK235</t>
  </si>
  <si>
    <t>DK230</t>
  </si>
  <si>
    <t>P3016</t>
  </si>
  <si>
    <t>P1225</t>
  </si>
  <si>
    <t>Cassio Muller - milho sequeiro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</si>
</sst>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13.5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0" borderId="1" xfId="0" applyFont="1" applyBorder="1"/>
    <xf numFmtId="0" fontId="0" fillId="0" borderId="1" xfId="0" applyBorder="1"/>
    <xf numFmtId="3" fontId="2" fillId="3" borderId="1" xfId="0" applyNumberFormat="1" applyFont="1" applyFill="1" applyBorder="1"/>
    <xf numFmtId="3" fontId="0" fillId="0" borderId="1" xfId="0" applyNumberFormat="1" applyBorder="1"/>
    <xf numFmtId="0" fontId="4" fillId="3" borderId="1" xfId="0" applyFont="1" applyFill="1" applyBorder="1"/>
    <xf numFmtId="0" fontId="4" fillId="4" borderId="1" xfId="0" applyFont="1" applyFill="1" applyBorder="1"/>
    <xf numFmtId="0" fontId="2" fillId="3" borderId="1" xfId="0" applyNumberFormat="1" applyFont="1" applyFill="1" applyBorder="1"/>
    <xf numFmtId="0" fontId="4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0" borderId="1" xfId="0" applyFill="1" applyBorder="1"/>
    <xf numFmtId="0" fontId="4" fillId="2" borderId="1" xfId="0" applyFont="1" applyFill="1" applyBorder="1"/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5" borderId="2" xfId="0" applyFill="1" applyBorder="1" applyAlignment="1">
      <alignment horizontal="center"/>
    </xf>
    <xf numFmtId="0" fontId="0" fillId="6" borderId="1" xfId="0" applyFill="1" applyBorder="1"/>
    <xf numFmtId="0" fontId="4" fillId="2" borderId="6" xfId="0" applyFont="1" applyFill="1" applyBorder="1"/>
    <xf numFmtId="0" fontId="0" fillId="0" borderId="7" xfId="0" applyBorder="1"/>
    <xf numFmtId="0" fontId="0" fillId="0" borderId="0" xfId="0" applyBorder="1"/>
    <xf numFmtId="0" fontId="0" fillId="6" borderId="1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0" borderId="3" xfId="0" applyBorder="1" applyAlignment="1"/>
    <xf numFmtId="0" fontId="0" fillId="3" borderId="7" xfId="0" applyFill="1" applyBorder="1"/>
    <xf numFmtId="0" fontId="0" fillId="3" borderId="7" xfId="0" applyFill="1" applyBorder="1" applyAlignment="1">
      <alignment horizontal="center"/>
    </xf>
    <xf numFmtId="0" fontId="0" fillId="0" borderId="7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"/>
  <sheetViews>
    <sheetView tabSelected="1" workbookViewId="0">
      <selection sqref="A1:J2"/>
    </sheetView>
  </sheetViews>
  <sheetFormatPr defaultRowHeight="15" x14ac:dyDescent="0.25"/>
  <cols>
    <col min="1" max="1" width="7.140625" customWidth="1"/>
    <col min="2" max="2" width="7.85546875" customWidth="1"/>
    <col min="3" max="3" width="11.140625" customWidth="1"/>
    <col min="4" max="4" width="10.42578125" customWidth="1"/>
    <col min="5" max="5" width="10.7109375" customWidth="1"/>
    <col min="6" max="6" width="10.42578125" customWidth="1"/>
    <col min="7" max="7" width="12.7109375" customWidth="1"/>
    <col min="8" max="8" width="15.5703125" bestFit="1" customWidth="1"/>
    <col min="9" max="9" width="15.7109375" customWidth="1"/>
    <col min="10" max="10" width="15.5703125" bestFit="1" customWidth="1"/>
    <col min="11" max="11" width="24.28515625" customWidth="1"/>
    <col min="13" max="13" width="12" bestFit="1" customWidth="1"/>
    <col min="14" max="14" width="9.7109375" bestFit="1" customWidth="1"/>
    <col min="15" max="15" width="12.7109375" bestFit="1" customWidth="1"/>
    <col min="16" max="16" width="12.42578125" customWidth="1"/>
    <col min="17" max="17" width="12" bestFit="1" customWidth="1"/>
    <col min="18" max="18" width="6.5703125" bestFit="1" customWidth="1"/>
    <col min="19" max="19" width="17.28515625" bestFit="1" customWidth="1"/>
  </cols>
  <sheetData>
    <row r="1" spans="1:19" x14ac:dyDescent="0.25">
      <c r="A1" s="18" t="s">
        <v>9</v>
      </c>
      <c r="B1" s="19"/>
      <c r="C1" s="19"/>
      <c r="D1" s="19"/>
      <c r="E1" s="19"/>
      <c r="F1" s="19"/>
      <c r="G1" s="19"/>
      <c r="H1" s="19"/>
      <c r="I1" s="19"/>
      <c r="J1" s="19"/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/>
      <c r="S1" s="8" t="s">
        <v>16</v>
      </c>
    </row>
    <row r="2" spans="1:19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L2" s="9">
        <v>1972</v>
      </c>
      <c r="M2" s="5">
        <v>497</v>
      </c>
      <c r="N2" s="5">
        <v>28</v>
      </c>
      <c r="O2" s="5">
        <f>M2-N2</f>
        <v>469</v>
      </c>
      <c r="P2" s="5">
        <v>132</v>
      </c>
      <c r="Q2" s="5">
        <f>O2/P2</f>
        <v>3.5530303030303032</v>
      </c>
      <c r="R2" s="7">
        <v>22222</v>
      </c>
      <c r="S2" s="5">
        <f>Q2*R2</f>
        <v>78955.439393939392</v>
      </c>
    </row>
    <row r="3" spans="1:19" ht="18" x14ac:dyDescent="0.3">
      <c r="A3" s="23" t="s">
        <v>0</v>
      </c>
      <c r="B3" s="24"/>
      <c r="C3" s="1" t="s">
        <v>8</v>
      </c>
      <c r="D3" s="1" t="s">
        <v>7</v>
      </c>
      <c r="E3" s="1" t="s">
        <v>1</v>
      </c>
      <c r="F3" s="2"/>
      <c r="G3" s="2" t="s">
        <v>2</v>
      </c>
      <c r="H3" s="1" t="s">
        <v>25</v>
      </c>
      <c r="I3" s="1" t="s">
        <v>6</v>
      </c>
      <c r="J3" s="1" t="s">
        <v>3</v>
      </c>
      <c r="L3" s="9">
        <v>1972</v>
      </c>
      <c r="M3" s="5">
        <v>405</v>
      </c>
      <c r="N3" s="5">
        <v>22</v>
      </c>
      <c r="O3" s="5">
        <f t="shared" ref="O3:O14" si="0">M3-N3</f>
        <v>383</v>
      </c>
      <c r="P3" s="5">
        <v>132</v>
      </c>
      <c r="Q3" s="5">
        <f t="shared" ref="Q3:Q14" si="1">O3/P3</f>
        <v>2.9015151515151514</v>
      </c>
      <c r="R3" s="7">
        <v>22222</v>
      </c>
      <c r="S3" s="5">
        <f t="shared" ref="S3:S14" si="2">Q3*R3</f>
        <v>64477.469696969696</v>
      </c>
    </row>
    <row r="4" spans="1:19" ht="18" x14ac:dyDescent="0.3">
      <c r="A4" s="21" t="s">
        <v>21</v>
      </c>
      <c r="B4" s="22"/>
      <c r="C4" s="6">
        <v>104221</v>
      </c>
      <c r="D4" s="3">
        <v>372</v>
      </c>
      <c r="E4" s="4">
        <v>15.1</v>
      </c>
      <c r="F4" s="4">
        <f t="shared" ref="F4:F18" si="3">100-E4</f>
        <v>84.9</v>
      </c>
      <c r="G4" s="4">
        <v>87</v>
      </c>
      <c r="H4" s="4">
        <f t="shared" ref="H4:H18" si="4">(F4/G4)*D4</f>
        <v>363.02068965517242</v>
      </c>
      <c r="I4" s="4">
        <v>534.6</v>
      </c>
      <c r="J4" s="4">
        <f t="shared" ref="J4:J18" si="5">(H4*10000/I4)/60</f>
        <v>113.17517447785646</v>
      </c>
      <c r="K4" s="37" t="s">
        <v>4</v>
      </c>
      <c r="L4" s="9">
        <v>1972</v>
      </c>
      <c r="M4" s="5">
        <v>397</v>
      </c>
      <c r="N4" s="5">
        <v>17</v>
      </c>
      <c r="O4" s="5">
        <f t="shared" si="0"/>
        <v>380</v>
      </c>
      <c r="P4" s="5">
        <v>132</v>
      </c>
      <c r="Q4" s="5">
        <f t="shared" si="1"/>
        <v>2.8787878787878789</v>
      </c>
      <c r="R4" s="7">
        <v>22222</v>
      </c>
      <c r="S4" s="5">
        <f t="shared" si="2"/>
        <v>63972.424242424247</v>
      </c>
    </row>
    <row r="5" spans="1:19" ht="18" x14ac:dyDescent="0.3">
      <c r="A5" s="21" t="s">
        <v>21</v>
      </c>
      <c r="B5" s="22"/>
      <c r="C5" s="6">
        <v>64477</v>
      </c>
      <c r="D5" s="3">
        <v>360</v>
      </c>
      <c r="E5" s="4">
        <v>15.65</v>
      </c>
      <c r="F5" s="4">
        <f t="shared" si="3"/>
        <v>84.35</v>
      </c>
      <c r="G5" s="4">
        <v>87</v>
      </c>
      <c r="H5" s="4">
        <f t="shared" si="4"/>
        <v>349.03448275862064</v>
      </c>
      <c r="I5" s="4">
        <v>534.6</v>
      </c>
      <c r="J5" s="4">
        <f t="shared" si="5"/>
        <v>108.81484061560688</v>
      </c>
      <c r="K5" s="37" t="s">
        <v>5</v>
      </c>
      <c r="L5" s="9">
        <v>1972</v>
      </c>
      <c r="M5" s="5">
        <v>392</v>
      </c>
      <c r="N5" s="5">
        <v>26</v>
      </c>
      <c r="O5" s="5">
        <f t="shared" si="0"/>
        <v>366</v>
      </c>
      <c r="P5" s="5">
        <v>132</v>
      </c>
      <c r="Q5" s="5">
        <f t="shared" si="1"/>
        <v>2.7727272727272729</v>
      </c>
      <c r="R5" s="7">
        <v>22222</v>
      </c>
      <c r="S5" s="5">
        <f t="shared" si="2"/>
        <v>61615.545454545456</v>
      </c>
    </row>
    <row r="6" spans="1:19" ht="18" x14ac:dyDescent="0.3">
      <c r="A6" s="21" t="s">
        <v>21</v>
      </c>
      <c r="B6" s="22"/>
      <c r="C6" s="6">
        <v>63972</v>
      </c>
      <c r="D6" s="3">
        <v>362</v>
      </c>
      <c r="E6" s="4">
        <v>15.9</v>
      </c>
      <c r="F6" s="4">
        <f t="shared" si="3"/>
        <v>84.1</v>
      </c>
      <c r="G6" s="4">
        <v>87</v>
      </c>
      <c r="H6" s="4">
        <f t="shared" si="4"/>
        <v>349.93333333333328</v>
      </c>
      <c r="I6" s="4">
        <v>534.6</v>
      </c>
      <c r="J6" s="4">
        <f t="shared" si="5"/>
        <v>109.09506588518933</v>
      </c>
      <c r="L6" s="9">
        <v>1972</v>
      </c>
      <c r="M6" s="5">
        <v>422</v>
      </c>
      <c r="N6" s="5">
        <v>26</v>
      </c>
      <c r="O6" s="5">
        <f t="shared" si="0"/>
        <v>396</v>
      </c>
      <c r="P6" s="5">
        <v>139.5</v>
      </c>
      <c r="Q6" s="5">
        <f t="shared" si="1"/>
        <v>2.838709677419355</v>
      </c>
      <c r="R6" s="7">
        <v>22222</v>
      </c>
      <c r="S6" s="5">
        <f t="shared" si="2"/>
        <v>63081.806451612909</v>
      </c>
    </row>
    <row r="7" spans="1:19" ht="18" x14ac:dyDescent="0.3">
      <c r="A7" s="21" t="s">
        <v>21</v>
      </c>
      <c r="B7" s="22"/>
      <c r="C7" s="6">
        <v>61615</v>
      </c>
      <c r="D7" s="3">
        <v>390</v>
      </c>
      <c r="E7" s="4">
        <v>14.75</v>
      </c>
      <c r="F7" s="4">
        <f t="shared" si="3"/>
        <v>85.25</v>
      </c>
      <c r="G7" s="4">
        <v>87</v>
      </c>
      <c r="H7" s="4">
        <f t="shared" si="4"/>
        <v>382.15517241379314</v>
      </c>
      <c r="I7" s="4">
        <v>534.6</v>
      </c>
      <c r="J7" s="4">
        <f t="shared" si="5"/>
        <v>119.14053261435127</v>
      </c>
      <c r="L7" s="9">
        <v>1225</v>
      </c>
      <c r="M7" s="5">
        <v>441</v>
      </c>
      <c r="N7" s="5">
        <v>21</v>
      </c>
      <c r="O7" s="5">
        <f t="shared" si="0"/>
        <v>420</v>
      </c>
      <c r="P7" s="5">
        <v>139.5</v>
      </c>
      <c r="Q7" s="5">
        <f t="shared" si="1"/>
        <v>3.010752688172043</v>
      </c>
      <c r="R7" s="7">
        <v>22222</v>
      </c>
      <c r="S7" s="5">
        <f t="shared" si="2"/>
        <v>66904.946236559146</v>
      </c>
    </row>
    <row r="8" spans="1:19" ht="18" x14ac:dyDescent="0.3">
      <c r="A8" s="3"/>
      <c r="B8" s="3"/>
      <c r="C8" s="3"/>
      <c r="D8" s="3"/>
      <c r="E8" s="4"/>
      <c r="F8" s="4"/>
      <c r="G8" s="4"/>
      <c r="H8" s="4"/>
      <c r="I8" s="4"/>
      <c r="J8" s="4"/>
      <c r="L8" s="9">
        <v>230</v>
      </c>
      <c r="M8" s="5">
        <v>386</v>
      </c>
      <c r="N8" s="5">
        <v>33</v>
      </c>
      <c r="O8" s="5">
        <f t="shared" si="0"/>
        <v>353</v>
      </c>
      <c r="P8" s="5">
        <v>139.5</v>
      </c>
      <c r="Q8" s="5">
        <f t="shared" si="1"/>
        <v>2.5304659498207887</v>
      </c>
      <c r="R8" s="7">
        <v>22222</v>
      </c>
      <c r="S8" s="5">
        <f t="shared" si="2"/>
        <v>56232.014336917564</v>
      </c>
    </row>
    <row r="9" spans="1:19" ht="18" x14ac:dyDescent="0.3">
      <c r="A9" s="21" t="s">
        <v>21</v>
      </c>
      <c r="B9" s="22"/>
      <c r="C9" s="6">
        <v>63081</v>
      </c>
      <c r="D9" s="3">
        <v>424</v>
      </c>
      <c r="E9" s="4">
        <v>14.9</v>
      </c>
      <c r="F9" s="4">
        <f t="shared" si="3"/>
        <v>85.1</v>
      </c>
      <c r="G9" s="4">
        <v>87</v>
      </c>
      <c r="H9" s="4">
        <f t="shared" si="4"/>
        <v>414.74022988505743</v>
      </c>
      <c r="I9" s="4">
        <v>569.9</v>
      </c>
      <c r="J9" s="4">
        <f t="shared" si="5"/>
        <v>121.29035207494222</v>
      </c>
      <c r="L9" s="9">
        <v>9021</v>
      </c>
      <c r="M9" s="5">
        <v>427</v>
      </c>
      <c r="N9" s="5">
        <v>47</v>
      </c>
      <c r="O9" s="5">
        <f t="shared" si="0"/>
        <v>380</v>
      </c>
      <c r="P9" s="5">
        <v>139.5</v>
      </c>
      <c r="Q9" s="5">
        <f t="shared" si="1"/>
        <v>2.7240143369175627</v>
      </c>
      <c r="R9" s="7">
        <v>22222</v>
      </c>
      <c r="S9" s="5">
        <f t="shared" si="2"/>
        <v>60533.046594982079</v>
      </c>
    </row>
    <row r="10" spans="1:19" ht="18" x14ac:dyDescent="0.3">
      <c r="A10" s="21" t="s">
        <v>17</v>
      </c>
      <c r="B10" s="22"/>
      <c r="C10" s="6">
        <v>66904</v>
      </c>
      <c r="D10" s="3">
        <v>244</v>
      </c>
      <c r="E10" s="4">
        <v>14.65</v>
      </c>
      <c r="F10" s="4">
        <f t="shared" si="3"/>
        <v>85.35</v>
      </c>
      <c r="G10" s="4">
        <v>87</v>
      </c>
      <c r="H10" s="4">
        <f t="shared" si="4"/>
        <v>239.37241379310342</v>
      </c>
      <c r="I10" s="4">
        <v>569.9</v>
      </c>
      <c r="J10" s="4">
        <f t="shared" si="5"/>
        <v>70.004215298913081</v>
      </c>
      <c r="L10" s="9">
        <v>235</v>
      </c>
      <c r="M10" s="5">
        <v>374</v>
      </c>
      <c r="N10" s="5">
        <v>22</v>
      </c>
      <c r="O10" s="5">
        <f t="shared" si="0"/>
        <v>352</v>
      </c>
      <c r="P10" s="5">
        <v>139.5</v>
      </c>
      <c r="Q10" s="5">
        <f t="shared" si="1"/>
        <v>2.5232974910394264</v>
      </c>
      <c r="R10" s="7">
        <v>22222</v>
      </c>
      <c r="S10" s="5">
        <f t="shared" si="2"/>
        <v>56072.716845878131</v>
      </c>
    </row>
    <row r="11" spans="1:19" ht="18" x14ac:dyDescent="0.3">
      <c r="A11" s="21" t="s">
        <v>22</v>
      </c>
      <c r="B11" s="22"/>
      <c r="C11" s="6">
        <v>56232</v>
      </c>
      <c r="D11" s="3">
        <v>346</v>
      </c>
      <c r="E11" s="4">
        <v>15.15</v>
      </c>
      <c r="F11" s="4">
        <f t="shared" si="3"/>
        <v>84.85</v>
      </c>
      <c r="G11" s="4">
        <v>87</v>
      </c>
      <c r="H11" s="4">
        <f t="shared" si="4"/>
        <v>337.44942528735629</v>
      </c>
      <c r="I11" s="4">
        <v>569.9</v>
      </c>
      <c r="J11" s="4">
        <f t="shared" si="5"/>
        <v>98.686736061109045</v>
      </c>
      <c r="L11" s="9">
        <v>3016</v>
      </c>
      <c r="M11" s="5">
        <v>418</v>
      </c>
      <c r="N11" s="5">
        <v>5</v>
      </c>
      <c r="O11" s="5">
        <f t="shared" si="0"/>
        <v>413</v>
      </c>
      <c r="P11" s="5">
        <v>139</v>
      </c>
      <c r="Q11" s="5">
        <f t="shared" si="1"/>
        <v>2.971223021582734</v>
      </c>
      <c r="R11" s="7">
        <v>22222</v>
      </c>
      <c r="S11" s="5">
        <f t="shared" si="2"/>
        <v>66026.517985611514</v>
      </c>
    </row>
    <row r="12" spans="1:19" ht="18" x14ac:dyDescent="0.3">
      <c r="A12" s="21" t="s">
        <v>23</v>
      </c>
      <c r="B12" s="22"/>
      <c r="C12" s="6">
        <v>60533</v>
      </c>
      <c r="D12" s="3">
        <v>302</v>
      </c>
      <c r="E12" s="4">
        <v>14.6</v>
      </c>
      <c r="F12" s="4">
        <f t="shared" si="3"/>
        <v>85.4</v>
      </c>
      <c r="G12" s="4">
        <v>87</v>
      </c>
      <c r="H12" s="4">
        <f t="shared" si="4"/>
        <v>296.44597701149428</v>
      </c>
      <c r="I12" s="4">
        <v>569.9</v>
      </c>
      <c r="J12" s="4">
        <f t="shared" si="5"/>
        <v>86.695319942532109</v>
      </c>
      <c r="L12" s="9">
        <v>3565</v>
      </c>
      <c r="M12" s="5">
        <v>396</v>
      </c>
      <c r="N12" s="5">
        <v>17</v>
      </c>
      <c r="O12" s="5">
        <f t="shared" si="0"/>
        <v>379</v>
      </c>
      <c r="P12" s="5">
        <v>139</v>
      </c>
      <c r="Q12" s="5">
        <f t="shared" si="1"/>
        <v>2.7266187050359711</v>
      </c>
      <c r="R12" s="7">
        <v>22222</v>
      </c>
      <c r="S12" s="5">
        <f t="shared" si="2"/>
        <v>60590.920863309351</v>
      </c>
    </row>
    <row r="13" spans="1:19" ht="18" x14ac:dyDescent="0.3">
      <c r="A13" s="21" t="s">
        <v>24</v>
      </c>
      <c r="B13" s="22"/>
      <c r="C13" s="6">
        <v>56072</v>
      </c>
      <c r="D13" s="3">
        <v>334</v>
      </c>
      <c r="E13" s="4">
        <v>15.25</v>
      </c>
      <c r="F13" s="4">
        <f t="shared" si="3"/>
        <v>84.75</v>
      </c>
      <c r="G13" s="4">
        <v>87</v>
      </c>
      <c r="H13" s="4">
        <f t="shared" si="4"/>
        <v>325.36206896551727</v>
      </c>
      <c r="I13" s="4">
        <v>569.9</v>
      </c>
      <c r="J13" s="4">
        <f t="shared" si="5"/>
        <v>95.151801183107352</v>
      </c>
      <c r="L13" s="9">
        <v>3440</v>
      </c>
      <c r="M13" s="5">
        <v>370</v>
      </c>
      <c r="N13" s="5">
        <v>7</v>
      </c>
      <c r="O13" s="5">
        <f t="shared" si="0"/>
        <v>363</v>
      </c>
      <c r="P13" s="5">
        <v>139</v>
      </c>
      <c r="Q13" s="5">
        <f t="shared" si="1"/>
        <v>2.6115107913669067</v>
      </c>
      <c r="R13" s="7">
        <v>22222</v>
      </c>
      <c r="S13" s="5">
        <f t="shared" si="2"/>
        <v>58032.992805755399</v>
      </c>
    </row>
    <row r="14" spans="1:19" ht="18" x14ac:dyDescent="0.3">
      <c r="A14" s="3"/>
      <c r="B14" s="3"/>
      <c r="C14" s="3"/>
      <c r="D14" s="3"/>
      <c r="E14" s="4"/>
      <c r="F14" s="4"/>
      <c r="G14" s="4"/>
      <c r="H14" s="4"/>
      <c r="I14" s="4"/>
      <c r="J14" s="4"/>
      <c r="L14" s="9">
        <v>3310</v>
      </c>
      <c r="M14" s="5">
        <v>332</v>
      </c>
      <c r="N14" s="5">
        <v>12</v>
      </c>
      <c r="O14" s="5">
        <f t="shared" si="0"/>
        <v>320</v>
      </c>
      <c r="P14" s="5">
        <v>139</v>
      </c>
      <c r="Q14" s="5">
        <f t="shared" si="1"/>
        <v>2.3021582733812949</v>
      </c>
      <c r="R14" s="7">
        <v>22222</v>
      </c>
      <c r="S14" s="5">
        <f t="shared" si="2"/>
        <v>51158.561151079135</v>
      </c>
    </row>
    <row r="15" spans="1:19" ht="18" x14ac:dyDescent="0.3">
      <c r="A15" s="21" t="s">
        <v>20</v>
      </c>
      <c r="B15" s="22"/>
      <c r="C15" s="6">
        <v>66026</v>
      </c>
      <c r="D15" s="3">
        <v>380</v>
      </c>
      <c r="E15" s="4">
        <v>16.25</v>
      </c>
      <c r="F15" s="4">
        <f t="shared" si="3"/>
        <v>83.75</v>
      </c>
      <c r="G15" s="4">
        <v>87</v>
      </c>
      <c r="H15" s="4">
        <f t="shared" si="4"/>
        <v>365.80459770114942</v>
      </c>
      <c r="I15" s="4">
        <v>562.9</v>
      </c>
      <c r="J15" s="4">
        <f t="shared" si="5"/>
        <v>108.3095273586633</v>
      </c>
    </row>
    <row r="16" spans="1:19" ht="18" x14ac:dyDescent="0.3">
      <c r="A16" s="21" t="s">
        <v>19</v>
      </c>
      <c r="B16" s="22"/>
      <c r="C16" s="6">
        <v>60590</v>
      </c>
      <c r="D16" s="3">
        <v>178</v>
      </c>
      <c r="E16" s="4">
        <v>18.149999999999999</v>
      </c>
      <c r="F16" s="4">
        <f t="shared" si="3"/>
        <v>81.849999999999994</v>
      </c>
      <c r="G16" s="4">
        <v>87</v>
      </c>
      <c r="H16" s="4">
        <f t="shared" si="4"/>
        <v>167.46321839080457</v>
      </c>
      <c r="I16" s="4">
        <v>562.9</v>
      </c>
      <c r="J16" s="4">
        <f t="shared" si="5"/>
        <v>49.58347201717433</v>
      </c>
    </row>
    <row r="17" spans="1:17" ht="18" x14ac:dyDescent="0.3">
      <c r="A17" s="21" t="s">
        <v>26</v>
      </c>
      <c r="B17" s="22"/>
      <c r="C17" s="6">
        <v>58032</v>
      </c>
      <c r="D17" s="3">
        <v>264</v>
      </c>
      <c r="E17" s="4">
        <v>18.25</v>
      </c>
      <c r="F17" s="4">
        <f t="shared" si="3"/>
        <v>81.75</v>
      </c>
      <c r="G17" s="4">
        <v>87</v>
      </c>
      <c r="H17" s="4">
        <f t="shared" si="4"/>
        <v>248.06896551724139</v>
      </c>
      <c r="I17" s="4">
        <v>562.9</v>
      </c>
      <c r="J17" s="4">
        <f t="shared" si="5"/>
        <v>73.449684821827859</v>
      </c>
    </row>
    <row r="18" spans="1:17" ht="18" x14ac:dyDescent="0.3">
      <c r="A18" s="21" t="s">
        <v>18</v>
      </c>
      <c r="B18" s="22"/>
      <c r="C18" s="6">
        <v>51158</v>
      </c>
      <c r="D18" s="3">
        <v>182</v>
      </c>
      <c r="E18" s="4">
        <v>19.149999999999999</v>
      </c>
      <c r="F18" s="4">
        <f t="shared" si="3"/>
        <v>80.849999999999994</v>
      </c>
      <c r="G18" s="4">
        <v>87</v>
      </c>
      <c r="H18" s="4">
        <f t="shared" si="4"/>
        <v>169.13448275862066</v>
      </c>
      <c r="I18" s="4">
        <v>562.9</v>
      </c>
      <c r="J18" s="4">
        <f t="shared" si="5"/>
        <v>50.078309575004639</v>
      </c>
    </row>
    <row r="20" spans="1:17" x14ac:dyDescent="0.25">
      <c r="A20" s="27"/>
      <c r="B20" s="27"/>
      <c r="C20" s="27"/>
      <c r="D20" s="27"/>
    </row>
    <row r="23" spans="1:17" x14ac:dyDescent="0.25">
      <c r="A23" s="28" t="s">
        <v>36</v>
      </c>
      <c r="B23" s="28"/>
      <c r="C23" s="28"/>
      <c r="D23" s="28"/>
      <c r="E23" s="28"/>
      <c r="F23" s="28"/>
      <c r="G23" s="28"/>
      <c r="H23" s="28"/>
      <c r="I23" s="28"/>
    </row>
    <row r="24" spans="1:17" x14ac:dyDescent="0.25">
      <c r="A24" s="11" t="s">
        <v>0</v>
      </c>
      <c r="B24" s="11" t="s">
        <v>8</v>
      </c>
      <c r="C24" s="11" t="s">
        <v>7</v>
      </c>
      <c r="D24" s="11" t="s">
        <v>1</v>
      </c>
      <c r="E24" s="11"/>
      <c r="F24" s="11" t="s">
        <v>2</v>
      </c>
      <c r="G24" s="11" t="s">
        <v>28</v>
      </c>
      <c r="H24" s="11" t="s">
        <v>29</v>
      </c>
      <c r="I24" s="11" t="s">
        <v>3</v>
      </c>
    </row>
    <row r="25" spans="1:17" x14ac:dyDescent="0.25">
      <c r="A25" s="12" t="s">
        <v>30</v>
      </c>
      <c r="B25" s="13">
        <v>173.3</v>
      </c>
      <c r="C25" s="12">
        <v>190</v>
      </c>
      <c r="D25" s="5">
        <v>11.2</v>
      </c>
      <c r="E25" s="5">
        <f t="shared" ref="E25:E35" si="6">100-D25</f>
        <v>88.8</v>
      </c>
      <c r="F25" s="5">
        <v>87</v>
      </c>
      <c r="G25" s="5">
        <f t="shared" ref="G25:G35" si="7">(E25/F25)*C25</f>
        <v>193.93103448275863</v>
      </c>
      <c r="H25" s="5">
        <v>874.8</v>
      </c>
      <c r="I25" s="5">
        <f t="shared" ref="I25:I35" si="8">(G25*10000/H25)/60</f>
        <v>36.947689849633939</v>
      </c>
    </row>
    <row r="26" spans="1:17" x14ac:dyDescent="0.25">
      <c r="A26" s="12" t="s">
        <v>31</v>
      </c>
      <c r="B26" s="13">
        <v>179.9</v>
      </c>
      <c r="C26" s="12">
        <v>206</v>
      </c>
      <c r="D26" s="5">
        <v>11.6</v>
      </c>
      <c r="E26" s="5">
        <f t="shared" si="6"/>
        <v>88.4</v>
      </c>
      <c r="F26" s="5">
        <v>87</v>
      </c>
      <c r="G26" s="5">
        <f t="shared" si="7"/>
        <v>209.31494252873563</v>
      </c>
      <c r="H26" s="5">
        <v>874.8</v>
      </c>
      <c r="I26" s="5">
        <f t="shared" si="8"/>
        <v>39.878627977582617</v>
      </c>
    </row>
    <row r="27" spans="1:17" ht="18" x14ac:dyDescent="0.3">
      <c r="A27" s="12" t="s">
        <v>31</v>
      </c>
      <c r="B27" s="13">
        <v>191.1</v>
      </c>
      <c r="C27" s="12">
        <v>208</v>
      </c>
      <c r="D27" s="5">
        <v>11.1</v>
      </c>
      <c r="E27" s="5">
        <f t="shared" si="6"/>
        <v>88.9</v>
      </c>
      <c r="F27" s="5">
        <v>87</v>
      </c>
      <c r="G27" s="5">
        <f t="shared" si="7"/>
        <v>212.54252873563217</v>
      </c>
      <c r="H27" s="5">
        <v>874.8</v>
      </c>
      <c r="I27" s="5">
        <f t="shared" si="8"/>
        <v>40.493546855592172</v>
      </c>
      <c r="N27" s="25" t="s">
        <v>0</v>
      </c>
      <c r="O27" s="25"/>
      <c r="P27" s="4" t="s">
        <v>27</v>
      </c>
      <c r="Q27" s="1" t="s">
        <v>8</v>
      </c>
    </row>
    <row r="28" spans="1:17" ht="18" x14ac:dyDescent="0.3">
      <c r="A28" s="12" t="s">
        <v>31</v>
      </c>
      <c r="B28" s="13">
        <v>179.9</v>
      </c>
      <c r="C28" s="12">
        <v>210</v>
      </c>
      <c r="D28" s="5">
        <v>11.2</v>
      </c>
      <c r="E28" s="5">
        <f t="shared" si="6"/>
        <v>88.8</v>
      </c>
      <c r="F28" s="5">
        <v>87</v>
      </c>
      <c r="G28" s="5">
        <f t="shared" si="7"/>
        <v>214.34482758620692</v>
      </c>
      <c r="H28" s="5">
        <v>874.8</v>
      </c>
      <c r="I28" s="5">
        <f t="shared" si="8"/>
        <v>40.836920360121738</v>
      </c>
      <c r="N28" s="26" t="s">
        <v>21</v>
      </c>
      <c r="O28" s="26"/>
      <c r="P28" s="4">
        <v>113.17</v>
      </c>
      <c r="Q28" s="10">
        <v>104.221</v>
      </c>
    </row>
    <row r="29" spans="1:17" ht="18" x14ac:dyDescent="0.3">
      <c r="A29" s="12" t="s">
        <v>31</v>
      </c>
      <c r="B29" s="13">
        <v>228.8</v>
      </c>
      <c r="C29" s="12">
        <v>208</v>
      </c>
      <c r="D29" s="5">
        <v>12</v>
      </c>
      <c r="E29" s="5">
        <f t="shared" si="6"/>
        <v>88</v>
      </c>
      <c r="F29" s="5">
        <v>87</v>
      </c>
      <c r="G29" s="5">
        <f t="shared" si="7"/>
        <v>210.39080459770116</v>
      </c>
      <c r="H29" s="5">
        <v>874.8</v>
      </c>
      <c r="I29" s="5">
        <f t="shared" si="8"/>
        <v>40.083600936919147</v>
      </c>
      <c r="N29" s="26" t="s">
        <v>21</v>
      </c>
      <c r="O29" s="26"/>
      <c r="P29" s="4">
        <v>108.81</v>
      </c>
      <c r="Q29" s="10">
        <v>64.477000000000004</v>
      </c>
    </row>
    <row r="30" spans="1:17" ht="18" x14ac:dyDescent="0.3">
      <c r="A30" s="12" t="s">
        <v>32</v>
      </c>
      <c r="B30" s="13">
        <v>215.5</v>
      </c>
      <c r="C30" s="12">
        <v>238</v>
      </c>
      <c r="D30" s="5">
        <v>12.4</v>
      </c>
      <c r="E30" s="5">
        <f t="shared" si="6"/>
        <v>87.6</v>
      </c>
      <c r="F30" s="5">
        <v>87</v>
      </c>
      <c r="G30" s="5">
        <f t="shared" si="7"/>
        <v>239.64137931034483</v>
      </c>
      <c r="H30" s="5">
        <v>874.8</v>
      </c>
      <c r="I30" s="5">
        <f t="shared" si="8"/>
        <v>45.656412762982931</v>
      </c>
      <c r="N30" s="26" t="s">
        <v>21</v>
      </c>
      <c r="O30" s="26"/>
      <c r="P30" s="4">
        <v>109.09</v>
      </c>
      <c r="Q30" s="10">
        <v>63.972000000000001</v>
      </c>
    </row>
    <row r="31" spans="1:17" ht="18" x14ac:dyDescent="0.3">
      <c r="A31" s="12" t="s">
        <v>33</v>
      </c>
      <c r="B31" s="13">
        <v>182.2</v>
      </c>
      <c r="C31" s="12">
        <v>280</v>
      </c>
      <c r="D31" s="5">
        <v>12.1</v>
      </c>
      <c r="E31" s="5">
        <f t="shared" si="6"/>
        <v>87.9</v>
      </c>
      <c r="F31" s="5">
        <v>87</v>
      </c>
      <c r="G31" s="5">
        <f t="shared" si="7"/>
        <v>282.89655172413796</v>
      </c>
      <c r="H31" s="5">
        <v>874.8</v>
      </c>
      <c r="I31" s="5">
        <f t="shared" si="8"/>
        <v>53.897376871692195</v>
      </c>
      <c r="N31" s="26" t="s">
        <v>21</v>
      </c>
      <c r="O31" s="26"/>
      <c r="P31" s="4">
        <v>119.14</v>
      </c>
      <c r="Q31" s="10">
        <v>61.615000000000002</v>
      </c>
    </row>
    <row r="32" spans="1:17" ht="18" x14ac:dyDescent="0.3">
      <c r="A32" s="12" t="s">
        <v>34</v>
      </c>
      <c r="B32" s="13">
        <v>193.3</v>
      </c>
      <c r="C32" s="12">
        <v>228</v>
      </c>
      <c r="D32" s="5">
        <v>12.4</v>
      </c>
      <c r="E32" s="5">
        <f t="shared" si="6"/>
        <v>87.6</v>
      </c>
      <c r="F32" s="5">
        <v>87</v>
      </c>
      <c r="G32" s="5">
        <f t="shared" si="7"/>
        <v>229.57241379310346</v>
      </c>
      <c r="H32" s="5">
        <v>874.8</v>
      </c>
      <c r="I32" s="5">
        <f t="shared" si="8"/>
        <v>43.738076092269367</v>
      </c>
      <c r="N32" s="26" t="s">
        <v>21</v>
      </c>
      <c r="O32" s="26"/>
      <c r="P32" s="4">
        <v>121.29</v>
      </c>
      <c r="Q32" s="10">
        <v>63.081000000000003</v>
      </c>
    </row>
    <row r="33" spans="1:17" ht="18" x14ac:dyDescent="0.3">
      <c r="A33" s="12" t="s">
        <v>34</v>
      </c>
      <c r="B33" s="13">
        <v>186.6</v>
      </c>
      <c r="C33" s="12">
        <v>220</v>
      </c>
      <c r="D33" s="5">
        <v>11.9</v>
      </c>
      <c r="E33" s="5">
        <f t="shared" si="6"/>
        <v>88.1</v>
      </c>
      <c r="F33" s="5">
        <v>87</v>
      </c>
      <c r="G33" s="5">
        <f t="shared" si="7"/>
        <v>222.78160919540227</v>
      </c>
      <c r="H33" s="5">
        <v>874.8</v>
      </c>
      <c r="I33" s="5">
        <f t="shared" si="8"/>
        <v>42.444293780559796</v>
      </c>
      <c r="N33" s="26" t="s">
        <v>17</v>
      </c>
      <c r="O33" s="26"/>
      <c r="P33" s="4">
        <v>70</v>
      </c>
      <c r="Q33" s="10">
        <v>66.903999999999996</v>
      </c>
    </row>
    <row r="34" spans="1:17" ht="18" x14ac:dyDescent="0.3">
      <c r="A34" s="12" t="s">
        <v>34</v>
      </c>
      <c r="B34" s="13">
        <v>199.9</v>
      </c>
      <c r="C34" s="12">
        <v>214</v>
      </c>
      <c r="D34" s="5">
        <v>12.2</v>
      </c>
      <c r="E34" s="5">
        <f t="shared" si="6"/>
        <v>87.8</v>
      </c>
      <c r="F34" s="5">
        <v>87</v>
      </c>
      <c r="G34" s="5">
        <f t="shared" si="7"/>
        <v>215.96781609195401</v>
      </c>
      <c r="H34" s="5">
        <v>874.8</v>
      </c>
      <c r="I34" s="5">
        <f t="shared" si="8"/>
        <v>41.146131704761856</v>
      </c>
      <c r="N34" s="26" t="s">
        <v>22</v>
      </c>
      <c r="O34" s="26"/>
      <c r="P34" s="4">
        <v>98.68</v>
      </c>
      <c r="Q34" s="10">
        <v>56.231999999999999</v>
      </c>
    </row>
    <row r="35" spans="1:17" ht="18" x14ac:dyDescent="0.3">
      <c r="A35" s="38" t="s">
        <v>35</v>
      </c>
      <c r="B35" s="39">
        <v>215.5</v>
      </c>
      <c r="C35" s="38">
        <v>284</v>
      </c>
      <c r="D35" s="40">
        <v>16.2</v>
      </c>
      <c r="E35" s="31">
        <f t="shared" si="6"/>
        <v>83.8</v>
      </c>
      <c r="F35" s="40">
        <v>87</v>
      </c>
      <c r="G35" s="31">
        <f t="shared" si="7"/>
        <v>273.55402298850572</v>
      </c>
      <c r="H35" s="31">
        <v>874.8</v>
      </c>
      <c r="I35" s="31">
        <f t="shared" si="8"/>
        <v>52.117440746171638</v>
      </c>
      <c r="N35" s="26" t="s">
        <v>23</v>
      </c>
      <c r="O35" s="26"/>
      <c r="P35" s="4">
        <v>86.69</v>
      </c>
      <c r="Q35" s="10">
        <v>60.533000000000001</v>
      </c>
    </row>
    <row r="36" spans="1:17" ht="18" x14ac:dyDescent="0.3">
      <c r="A36" s="29"/>
      <c r="B36" s="33"/>
      <c r="C36" s="29"/>
      <c r="D36" s="29"/>
      <c r="E36" s="29"/>
      <c r="F36" s="29"/>
      <c r="G36" s="29"/>
      <c r="H36" s="29"/>
      <c r="I36" s="29"/>
      <c r="N36" s="16"/>
      <c r="O36" s="17"/>
      <c r="P36" s="4"/>
      <c r="Q36" s="10"/>
    </row>
    <row r="37" spans="1:17" ht="18" x14ac:dyDescent="0.3">
      <c r="A37" s="34" t="s">
        <v>51</v>
      </c>
      <c r="B37" s="35"/>
      <c r="C37" s="35"/>
      <c r="D37" s="35"/>
      <c r="E37" s="35"/>
      <c r="F37" s="35"/>
      <c r="G37" s="35"/>
      <c r="H37" s="36"/>
      <c r="I37" s="29"/>
      <c r="N37" s="16"/>
      <c r="O37" s="17"/>
      <c r="P37" s="4"/>
      <c r="Q37" s="10"/>
    </row>
    <row r="38" spans="1:17" ht="18" x14ac:dyDescent="0.3">
      <c r="A38" s="15" t="s">
        <v>0</v>
      </c>
      <c r="B38" s="15" t="s">
        <v>37</v>
      </c>
      <c r="C38" s="15" t="s">
        <v>1</v>
      </c>
      <c r="D38" s="11"/>
      <c r="E38" s="11" t="s">
        <v>2</v>
      </c>
      <c r="F38" s="15" t="s">
        <v>28</v>
      </c>
      <c r="G38" s="15" t="s">
        <v>38</v>
      </c>
      <c r="H38" s="15" t="s">
        <v>3</v>
      </c>
      <c r="I38" s="5"/>
      <c r="N38" s="16"/>
      <c r="O38" s="17"/>
      <c r="P38" s="4"/>
      <c r="Q38" s="10"/>
    </row>
    <row r="39" spans="1:17" ht="18" x14ac:dyDescent="0.3">
      <c r="A39" s="12" t="s">
        <v>47</v>
      </c>
      <c r="B39" s="12">
        <v>938</v>
      </c>
      <c r="C39" s="5">
        <v>27.7</v>
      </c>
      <c r="D39" s="5">
        <f t="shared" ref="D39:D42" si="9">100-C39</f>
        <v>72.3</v>
      </c>
      <c r="E39" s="5">
        <v>87</v>
      </c>
      <c r="F39" s="5">
        <f t="shared" ref="F39:F42" si="10">(D39/E39)*B39</f>
        <v>779.51034482758621</v>
      </c>
      <c r="G39" s="5">
        <v>5000</v>
      </c>
      <c r="H39" s="5">
        <f t="shared" ref="H39:H42" si="11">(F39*10000/G39)/60</f>
        <v>25.983678160919542</v>
      </c>
      <c r="I39" s="5"/>
      <c r="N39" s="16"/>
      <c r="O39" s="17"/>
      <c r="P39" s="4"/>
      <c r="Q39" s="10"/>
    </row>
    <row r="40" spans="1:17" ht="18" x14ac:dyDescent="0.3">
      <c r="A40" s="12" t="s">
        <v>48</v>
      </c>
      <c r="B40" s="12">
        <v>1104</v>
      </c>
      <c r="C40" s="5">
        <v>25.7</v>
      </c>
      <c r="D40" s="5">
        <f t="shared" si="9"/>
        <v>74.3</v>
      </c>
      <c r="E40" s="5">
        <v>87</v>
      </c>
      <c r="F40" s="5">
        <f t="shared" si="10"/>
        <v>942.84137931034479</v>
      </c>
      <c r="G40" s="5">
        <v>5000</v>
      </c>
      <c r="H40" s="5">
        <f t="shared" si="11"/>
        <v>31.428045977011489</v>
      </c>
      <c r="I40" s="5"/>
      <c r="N40" s="16"/>
      <c r="O40" s="17"/>
      <c r="P40" s="4"/>
      <c r="Q40" s="10"/>
    </row>
    <row r="41" spans="1:17" ht="18" x14ac:dyDescent="0.3">
      <c r="A41" s="12" t="s">
        <v>49</v>
      </c>
      <c r="B41" s="12">
        <v>992</v>
      </c>
      <c r="C41" s="5">
        <v>33.299999999999997</v>
      </c>
      <c r="D41" s="5">
        <f t="shared" si="9"/>
        <v>66.7</v>
      </c>
      <c r="E41" s="5">
        <v>87</v>
      </c>
      <c r="F41" s="5">
        <f>(D41/E41)*B41</f>
        <v>760.53333333333342</v>
      </c>
      <c r="G41" s="5">
        <v>5000</v>
      </c>
      <c r="H41" s="5">
        <f t="shared" si="11"/>
        <v>25.351111111111113</v>
      </c>
      <c r="I41" s="5"/>
      <c r="N41" s="16"/>
      <c r="O41" s="17"/>
      <c r="P41" s="4"/>
      <c r="Q41" s="10"/>
    </row>
    <row r="42" spans="1:17" ht="18" x14ac:dyDescent="0.3">
      <c r="A42" s="12" t="s">
        <v>50</v>
      </c>
      <c r="B42" s="12">
        <v>218</v>
      </c>
      <c r="C42" s="5">
        <v>24</v>
      </c>
      <c r="D42" s="5">
        <f t="shared" si="9"/>
        <v>76</v>
      </c>
      <c r="E42" s="5">
        <v>87</v>
      </c>
      <c r="F42" s="5">
        <f t="shared" si="10"/>
        <v>190.43678160919541</v>
      </c>
      <c r="G42" s="5">
        <v>5000</v>
      </c>
      <c r="H42" s="5">
        <f t="shared" si="11"/>
        <v>6.3478927203065139</v>
      </c>
      <c r="I42" s="5"/>
      <c r="N42" s="16"/>
      <c r="O42" s="17"/>
      <c r="P42" s="4"/>
      <c r="Q42" s="10"/>
    </row>
    <row r="43" spans="1:17" ht="18" x14ac:dyDescent="0.3">
      <c r="A43" s="29"/>
      <c r="B43" s="33"/>
      <c r="C43" s="29"/>
      <c r="D43" s="14"/>
      <c r="E43" s="5"/>
      <c r="F43" s="14"/>
      <c r="G43" s="5"/>
      <c r="H43" s="5"/>
      <c r="I43" s="5"/>
      <c r="N43" s="16"/>
      <c r="O43" s="17"/>
      <c r="P43" s="4"/>
      <c r="Q43" s="10"/>
    </row>
    <row r="44" spans="1:17" ht="18" x14ac:dyDescent="0.3">
      <c r="A44" s="29"/>
      <c r="B44" s="33"/>
      <c r="C44" s="29"/>
      <c r="D44" s="14"/>
      <c r="E44" s="5"/>
      <c r="F44" s="14"/>
      <c r="G44" s="5"/>
      <c r="H44" s="5"/>
      <c r="I44" s="5"/>
      <c r="N44" s="16"/>
      <c r="O44" s="17"/>
      <c r="P44" s="4"/>
      <c r="Q44" s="10"/>
    </row>
    <row r="45" spans="1:17" ht="18" x14ac:dyDescent="0.3">
      <c r="A45" s="29"/>
      <c r="B45" s="33"/>
      <c r="C45" s="29"/>
      <c r="D45" s="14"/>
      <c r="E45" s="5"/>
      <c r="F45" s="14"/>
      <c r="G45" s="5"/>
      <c r="H45" s="5"/>
      <c r="I45" s="5"/>
      <c r="N45" s="16"/>
      <c r="O45" s="17"/>
      <c r="P45" s="4"/>
      <c r="Q45" s="10"/>
    </row>
    <row r="46" spans="1:17" ht="18" x14ac:dyDescent="0.3">
      <c r="N46" s="21" t="s">
        <v>24</v>
      </c>
      <c r="O46" s="22"/>
      <c r="P46" s="4">
        <v>95.15</v>
      </c>
      <c r="Q46" s="10">
        <v>56.072000000000003</v>
      </c>
    </row>
    <row r="47" spans="1:17" ht="18" x14ac:dyDescent="0.3">
      <c r="A47" s="20" t="s">
        <v>40</v>
      </c>
      <c r="B47" s="20"/>
      <c r="C47" s="20"/>
      <c r="D47" s="20"/>
      <c r="E47" s="20"/>
      <c r="F47" s="20"/>
      <c r="G47" s="20"/>
      <c r="H47" s="20"/>
      <c r="N47" s="21" t="s">
        <v>20</v>
      </c>
      <c r="O47" s="22"/>
      <c r="P47" s="4">
        <v>108.3</v>
      </c>
      <c r="Q47" s="10">
        <v>66.025999999999996</v>
      </c>
    </row>
    <row r="48" spans="1:17" ht="18" x14ac:dyDescent="0.3">
      <c r="A48" s="15" t="s">
        <v>0</v>
      </c>
      <c r="B48" s="15" t="s">
        <v>37</v>
      </c>
      <c r="C48" s="15" t="s">
        <v>1</v>
      </c>
      <c r="D48" s="11"/>
      <c r="E48" s="11" t="s">
        <v>2</v>
      </c>
      <c r="F48" s="15" t="s">
        <v>28</v>
      </c>
      <c r="G48" s="15" t="s">
        <v>38</v>
      </c>
      <c r="H48" s="15" t="s">
        <v>3</v>
      </c>
      <c r="N48" s="21" t="s">
        <v>19</v>
      </c>
      <c r="O48" s="22"/>
      <c r="P48" s="4">
        <v>49.58</v>
      </c>
      <c r="Q48" s="10">
        <v>60.59</v>
      </c>
    </row>
    <row r="49" spans="1:17" ht="18" x14ac:dyDescent="0.3">
      <c r="A49" s="12" t="s">
        <v>31</v>
      </c>
      <c r="B49" s="12">
        <v>110</v>
      </c>
      <c r="C49" s="5">
        <v>15.8</v>
      </c>
      <c r="D49" s="5">
        <f t="shared" ref="D49:D70" si="12">100-C49</f>
        <v>84.2</v>
      </c>
      <c r="E49" s="5">
        <v>87</v>
      </c>
      <c r="F49" s="5">
        <f t="shared" ref="F49:F56" si="13">(D49/E49)*B49</f>
        <v>106.45977011494254</v>
      </c>
      <c r="G49" s="5">
        <v>585</v>
      </c>
      <c r="H49" s="5">
        <f t="shared" ref="H49:H56" si="14">(F49*10000/G49)/60</f>
        <v>30.330418836165968</v>
      </c>
      <c r="N49" s="21" t="s">
        <v>26</v>
      </c>
      <c r="O49" s="22"/>
      <c r="P49" s="4">
        <v>73.44</v>
      </c>
      <c r="Q49" s="10">
        <v>58.031999999999996</v>
      </c>
    </row>
    <row r="50" spans="1:17" ht="18" x14ac:dyDescent="0.3">
      <c r="A50" s="12" t="s">
        <v>31</v>
      </c>
      <c r="B50" s="12">
        <v>96</v>
      </c>
      <c r="C50" s="5">
        <v>16.600000000000001</v>
      </c>
      <c r="D50" s="5">
        <f t="shared" si="12"/>
        <v>83.4</v>
      </c>
      <c r="E50" s="5">
        <v>87</v>
      </c>
      <c r="F50" s="5">
        <f t="shared" si="13"/>
        <v>92.027586206896558</v>
      </c>
      <c r="G50" s="5">
        <v>585</v>
      </c>
      <c r="H50" s="5">
        <f t="shared" si="14"/>
        <v>26.21868552903036</v>
      </c>
      <c r="N50" s="21" t="s">
        <v>18</v>
      </c>
      <c r="O50" s="22"/>
      <c r="P50" s="4">
        <v>50.07</v>
      </c>
      <c r="Q50" s="10">
        <v>51.158000000000001</v>
      </c>
    </row>
    <row r="51" spans="1:17" x14ac:dyDescent="0.25">
      <c r="A51" s="12" t="s">
        <v>31</v>
      </c>
      <c r="B51" s="12">
        <v>98</v>
      </c>
      <c r="C51" s="5">
        <v>14.6</v>
      </c>
      <c r="D51" s="5">
        <f t="shared" si="12"/>
        <v>85.4</v>
      </c>
      <c r="E51" s="5">
        <v>87</v>
      </c>
      <c r="F51" s="5">
        <f t="shared" si="13"/>
        <v>96.197701149425299</v>
      </c>
      <c r="G51" s="5">
        <v>585</v>
      </c>
      <c r="H51" s="5">
        <f t="shared" si="14"/>
        <v>27.406752464223732</v>
      </c>
    </row>
    <row r="52" spans="1:17" x14ac:dyDescent="0.25">
      <c r="A52" s="12" t="s">
        <v>31</v>
      </c>
      <c r="B52" s="12">
        <v>86</v>
      </c>
      <c r="C52" s="5">
        <v>13.1</v>
      </c>
      <c r="D52" s="5">
        <f t="shared" si="12"/>
        <v>86.9</v>
      </c>
      <c r="E52" s="5">
        <v>87</v>
      </c>
      <c r="F52" s="5">
        <f t="shared" si="13"/>
        <v>85.901149425287358</v>
      </c>
      <c r="G52" s="5">
        <v>585</v>
      </c>
      <c r="H52" s="5">
        <f t="shared" si="14"/>
        <v>24.473261944526314</v>
      </c>
    </row>
    <row r="53" spans="1:17" x14ac:dyDescent="0.25">
      <c r="A53" s="12" t="s">
        <v>34</v>
      </c>
      <c r="B53" s="12">
        <v>54</v>
      </c>
      <c r="C53" s="5">
        <v>11.6</v>
      </c>
      <c r="D53" s="5">
        <f t="shared" si="12"/>
        <v>88.4</v>
      </c>
      <c r="E53" s="5">
        <v>87</v>
      </c>
      <c r="F53" s="5">
        <f t="shared" si="13"/>
        <v>54.868965517241378</v>
      </c>
      <c r="G53" s="5">
        <v>585</v>
      </c>
      <c r="H53" s="5">
        <f t="shared" si="14"/>
        <v>15.632183908045977</v>
      </c>
    </row>
    <row r="54" spans="1:17" x14ac:dyDescent="0.25">
      <c r="A54" s="12" t="s">
        <v>34</v>
      </c>
      <c r="B54" s="12">
        <v>134</v>
      </c>
      <c r="C54" s="5">
        <v>11.5</v>
      </c>
      <c r="D54" s="5">
        <f t="shared" si="12"/>
        <v>88.5</v>
      </c>
      <c r="E54" s="5">
        <v>87</v>
      </c>
      <c r="F54" s="5">
        <f t="shared" si="13"/>
        <v>136.31034482758619</v>
      </c>
      <c r="G54" s="5">
        <v>585</v>
      </c>
      <c r="H54" s="5">
        <f t="shared" si="14"/>
        <v>38.834856076235383</v>
      </c>
    </row>
    <row r="55" spans="1:17" x14ac:dyDescent="0.25">
      <c r="A55" s="12" t="s">
        <v>34</v>
      </c>
      <c r="B55" s="12">
        <v>96</v>
      </c>
      <c r="C55" s="5">
        <v>11.8</v>
      </c>
      <c r="D55" s="5">
        <f t="shared" si="12"/>
        <v>88.2</v>
      </c>
      <c r="E55" s="5">
        <v>87</v>
      </c>
      <c r="F55" s="5">
        <f t="shared" si="13"/>
        <v>97.324137931034485</v>
      </c>
      <c r="G55" s="5">
        <v>585</v>
      </c>
      <c r="H55" s="5">
        <f t="shared" si="14"/>
        <v>27.727674624226346</v>
      </c>
    </row>
    <row r="56" spans="1:17" x14ac:dyDescent="0.25">
      <c r="A56" s="12" t="s">
        <v>39</v>
      </c>
      <c r="B56" s="12">
        <v>62</v>
      </c>
      <c r="C56" s="5">
        <v>18.8</v>
      </c>
      <c r="D56" s="5">
        <f t="shared" si="12"/>
        <v>81.2</v>
      </c>
      <c r="E56" s="5">
        <v>87</v>
      </c>
      <c r="F56" s="5">
        <f t="shared" si="13"/>
        <v>57.866666666666667</v>
      </c>
      <c r="G56" s="5">
        <v>585</v>
      </c>
      <c r="H56" s="5">
        <f t="shared" si="14"/>
        <v>16.486229819563153</v>
      </c>
    </row>
    <row r="57" spans="1:17" x14ac:dyDescent="0.25">
      <c r="A57" s="29"/>
      <c r="B57" s="29"/>
      <c r="C57" s="29"/>
      <c r="D57" s="29"/>
      <c r="E57" s="29"/>
      <c r="F57" s="29"/>
      <c r="G57" s="29"/>
      <c r="H57" s="29"/>
    </row>
    <row r="58" spans="1:17" x14ac:dyDescent="0.25">
      <c r="A58" s="34" t="s">
        <v>46</v>
      </c>
      <c r="B58" s="35"/>
      <c r="C58" s="35"/>
      <c r="D58" s="35"/>
      <c r="E58" s="35"/>
      <c r="F58" s="35"/>
      <c r="G58" s="35"/>
      <c r="H58" s="36"/>
    </row>
    <row r="59" spans="1:17" x14ac:dyDescent="0.25">
      <c r="A59" s="15" t="s">
        <v>0</v>
      </c>
      <c r="B59" s="15" t="s">
        <v>37</v>
      </c>
      <c r="C59" s="15" t="s">
        <v>1</v>
      </c>
      <c r="D59" s="11"/>
      <c r="E59" s="11" t="s">
        <v>2</v>
      </c>
      <c r="F59" s="15" t="s">
        <v>28</v>
      </c>
      <c r="G59" s="15" t="s">
        <v>38</v>
      </c>
      <c r="H59" s="15" t="s">
        <v>3</v>
      </c>
      <c r="I59" s="30" t="s">
        <v>45</v>
      </c>
    </row>
    <row r="60" spans="1:17" x14ac:dyDescent="0.25">
      <c r="A60" s="12" t="s">
        <v>41</v>
      </c>
      <c r="B60" s="12">
        <v>202</v>
      </c>
      <c r="C60" s="5">
        <v>10.4</v>
      </c>
      <c r="D60" s="5">
        <f t="shared" si="12"/>
        <v>89.6</v>
      </c>
      <c r="E60" s="5">
        <v>87</v>
      </c>
      <c r="F60" s="5"/>
      <c r="G60" s="5"/>
      <c r="H60" s="5">
        <v>59.26</v>
      </c>
    </row>
    <row r="61" spans="1:17" x14ac:dyDescent="0.25">
      <c r="A61" s="12" t="s">
        <v>42</v>
      </c>
      <c r="B61" s="12">
        <v>162</v>
      </c>
      <c r="C61" s="5">
        <v>9.8000000000000007</v>
      </c>
      <c r="D61" s="5">
        <f t="shared" si="12"/>
        <v>90.2</v>
      </c>
      <c r="E61" s="5">
        <v>87</v>
      </c>
      <c r="F61" s="5"/>
      <c r="G61" s="5"/>
      <c r="H61" s="5">
        <v>47.85</v>
      </c>
    </row>
    <row r="62" spans="1:17" x14ac:dyDescent="0.25">
      <c r="A62" s="12" t="s">
        <v>42</v>
      </c>
      <c r="B62" s="12">
        <v>142</v>
      </c>
      <c r="C62" s="5">
        <v>9.8000000000000007</v>
      </c>
      <c r="D62" s="5">
        <f t="shared" si="12"/>
        <v>90.2</v>
      </c>
      <c r="E62" s="5">
        <v>87</v>
      </c>
      <c r="F62" s="5"/>
      <c r="G62" s="5"/>
      <c r="H62" s="5">
        <v>41.94</v>
      </c>
    </row>
    <row r="63" spans="1:17" x14ac:dyDescent="0.25">
      <c r="A63" s="12" t="s">
        <v>42</v>
      </c>
      <c r="B63" s="12">
        <v>154</v>
      </c>
      <c r="C63" s="5">
        <v>9.9</v>
      </c>
      <c r="D63" s="5">
        <f t="shared" si="12"/>
        <v>90.1</v>
      </c>
      <c r="E63" s="5">
        <v>87</v>
      </c>
      <c r="F63" s="5"/>
      <c r="G63" s="5"/>
      <c r="H63" s="5">
        <v>45.43</v>
      </c>
    </row>
    <row r="64" spans="1:17" x14ac:dyDescent="0.25">
      <c r="A64" s="12" t="s">
        <v>42</v>
      </c>
      <c r="B64" s="12">
        <v>162</v>
      </c>
      <c r="C64" s="5">
        <v>9.9</v>
      </c>
      <c r="D64" s="5">
        <f t="shared" si="12"/>
        <v>90.1</v>
      </c>
      <c r="E64" s="5">
        <v>87</v>
      </c>
      <c r="F64" s="5"/>
      <c r="G64" s="5"/>
      <c r="H64" s="5">
        <v>47.79</v>
      </c>
    </row>
    <row r="65" spans="1:8" x14ac:dyDescent="0.25">
      <c r="A65" s="12" t="s">
        <v>42</v>
      </c>
      <c r="B65" s="12">
        <v>146</v>
      </c>
      <c r="C65" s="5">
        <v>9.8000000000000007</v>
      </c>
      <c r="D65" s="5">
        <f t="shared" si="12"/>
        <v>90.2</v>
      </c>
      <c r="E65" s="5">
        <v>87</v>
      </c>
      <c r="F65" s="5"/>
      <c r="G65" s="5"/>
      <c r="H65" s="5">
        <v>43.12</v>
      </c>
    </row>
    <row r="66" spans="1:8" x14ac:dyDescent="0.25">
      <c r="A66" s="12" t="s">
        <v>43</v>
      </c>
      <c r="B66" s="12">
        <v>152</v>
      </c>
      <c r="C66" s="5">
        <v>11.7</v>
      </c>
      <c r="D66" s="5">
        <f t="shared" si="12"/>
        <v>88.3</v>
      </c>
      <c r="E66" s="5">
        <v>87</v>
      </c>
      <c r="F66" s="5"/>
      <c r="G66" s="5"/>
      <c r="H66" s="5">
        <v>43.95</v>
      </c>
    </row>
    <row r="67" spans="1:8" x14ac:dyDescent="0.25">
      <c r="A67" s="12" t="s">
        <v>44</v>
      </c>
      <c r="B67" s="12">
        <v>178</v>
      </c>
      <c r="C67" s="5">
        <v>11.1</v>
      </c>
      <c r="D67" s="5">
        <f t="shared" si="12"/>
        <v>88.9</v>
      </c>
      <c r="E67" s="5">
        <v>87</v>
      </c>
      <c r="F67" s="5"/>
      <c r="G67" s="5"/>
      <c r="H67" s="5">
        <v>51.81</v>
      </c>
    </row>
    <row r="68" spans="1:8" x14ac:dyDescent="0.25">
      <c r="A68" s="12" t="s">
        <v>44</v>
      </c>
      <c r="B68" s="12">
        <v>170</v>
      </c>
      <c r="C68" s="5">
        <v>11.5</v>
      </c>
      <c r="D68" s="5">
        <f t="shared" si="12"/>
        <v>88.5</v>
      </c>
      <c r="E68" s="5">
        <v>87</v>
      </c>
      <c r="F68" s="5"/>
      <c r="G68" s="5"/>
      <c r="H68" s="5">
        <v>49.26</v>
      </c>
    </row>
    <row r="69" spans="1:8" x14ac:dyDescent="0.25">
      <c r="A69" s="12" t="s">
        <v>44</v>
      </c>
      <c r="B69" s="12">
        <v>172</v>
      </c>
      <c r="C69" s="5">
        <v>11.9</v>
      </c>
      <c r="D69" s="5">
        <f t="shared" si="12"/>
        <v>88.1</v>
      </c>
      <c r="E69" s="5">
        <v>87</v>
      </c>
      <c r="F69" s="5"/>
      <c r="G69" s="5"/>
      <c r="H69" s="5">
        <v>49.62</v>
      </c>
    </row>
    <row r="70" spans="1:8" x14ac:dyDescent="0.25">
      <c r="A70" s="12" t="s">
        <v>39</v>
      </c>
      <c r="B70" s="12">
        <v>180</v>
      </c>
      <c r="C70" s="5">
        <v>16.5</v>
      </c>
      <c r="D70" s="5">
        <f t="shared" si="12"/>
        <v>83.5</v>
      </c>
      <c r="E70" s="5">
        <v>87</v>
      </c>
      <c r="F70" s="5"/>
      <c r="G70" s="5"/>
      <c r="H70" s="5">
        <v>49.21</v>
      </c>
    </row>
    <row r="71" spans="1:8" x14ac:dyDescent="0.25">
      <c r="D71" s="32"/>
    </row>
  </sheetData>
  <mergeCells count="34">
    <mergeCell ref="A58:H58"/>
    <mergeCell ref="A37:H37"/>
    <mergeCell ref="A47:H47"/>
    <mergeCell ref="N50:O50"/>
    <mergeCell ref="N35:O35"/>
    <mergeCell ref="N46:O46"/>
    <mergeCell ref="N47:O47"/>
    <mergeCell ref="N48:O48"/>
    <mergeCell ref="N49:O49"/>
    <mergeCell ref="N30:O30"/>
    <mergeCell ref="N31:O31"/>
    <mergeCell ref="N32:O32"/>
    <mergeCell ref="N33:O33"/>
    <mergeCell ref="N34:O34"/>
    <mergeCell ref="N27:O27"/>
    <mergeCell ref="N28:O28"/>
    <mergeCell ref="N29:O29"/>
    <mergeCell ref="A18:B18"/>
    <mergeCell ref="A20:D20"/>
    <mergeCell ref="A9:B9"/>
    <mergeCell ref="A10:B10"/>
    <mergeCell ref="A11:B11"/>
    <mergeCell ref="A12:B12"/>
    <mergeCell ref="A13:B13"/>
    <mergeCell ref="A15:B15"/>
    <mergeCell ref="A16:B16"/>
    <mergeCell ref="A23:I23"/>
    <mergeCell ref="A17:B17"/>
    <mergeCell ref="A1:J2"/>
    <mergeCell ref="A4:B4"/>
    <mergeCell ref="A5:B5"/>
    <mergeCell ref="A6:B6"/>
    <mergeCell ref="A7:B7"/>
    <mergeCell ref="A3:B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2023-04-20T13:54:44Z</dcterms:modified>
</cp:coreProperties>
</file>